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8195" documentId="13_ncr:1_{93AF438F-2898-4435-9374-FC07D347DF3C}" xr6:coauthVersionLast="47" xr6:coauthVersionMax="47" xr10:uidLastSave="{F1000189-2A0B-4802-9500-247FA691BBA5}"/>
  <bookViews>
    <workbookView xWindow="-28920" yWindow="-120" windowWidth="29040" windowHeight="15720" tabRatio="510" firstSheet="2" activeTab="9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Journal!$A$2:$AF$5902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03" i="14" l="1"/>
  <c r="H802" i="14"/>
  <c r="H801" i="14"/>
  <c r="H800" i="14"/>
  <c r="K799" i="14"/>
  <c r="H795" i="14"/>
  <c r="H794" i="14"/>
  <c r="L791" i="14"/>
  <c r="L789" i="14"/>
  <c r="L788" i="14"/>
  <c r="L787" i="14"/>
  <c r="L777" i="14"/>
  <c r="L775" i="14"/>
  <c r="H792" i="14"/>
  <c r="L778" i="14"/>
  <c r="L776" i="14"/>
  <c r="L774" i="14"/>
  <c r="L772" i="14"/>
  <c r="L771" i="14"/>
  <c r="L770" i="14"/>
  <c r="H791" i="14"/>
  <c r="H790" i="14"/>
  <c r="H789" i="14"/>
  <c r="H788" i="14"/>
  <c r="H787" i="14"/>
  <c r="M5659" i="6"/>
  <c r="M5660" i="6"/>
  <c r="K784" i="14"/>
  <c r="O5659" i="6"/>
  <c r="T5659" i="6"/>
  <c r="E5659" i="6"/>
  <c r="F5659" i="6" s="1"/>
  <c r="D5659" i="6"/>
  <c r="C5659" i="6"/>
  <c r="B5659" i="6"/>
  <c r="V5778" i="6"/>
  <c r="T5778" i="6"/>
  <c r="O5778" i="6"/>
  <c r="M5778" i="6"/>
  <c r="E5778" i="6"/>
  <c r="F5778" i="6" s="1"/>
  <c r="D5778" i="6"/>
  <c r="C5778" i="6"/>
  <c r="B5778" i="6"/>
  <c r="V5777" i="6"/>
  <c r="T5777" i="6"/>
  <c r="O5777" i="6"/>
  <c r="M5777" i="6"/>
  <c r="E5777" i="6"/>
  <c r="F5777" i="6" s="1"/>
  <c r="D5777" i="6"/>
  <c r="C5777" i="6"/>
  <c r="B5777" i="6"/>
  <c r="V5776" i="6"/>
  <c r="T5776" i="6"/>
  <c r="O5776" i="6"/>
  <c r="M5776" i="6"/>
  <c r="E5776" i="6"/>
  <c r="F5776" i="6" s="1"/>
  <c r="D5776" i="6"/>
  <c r="C5776" i="6"/>
  <c r="B5776" i="6"/>
  <c r="V5775" i="6"/>
  <c r="T5775" i="6"/>
  <c r="O5775" i="6"/>
  <c r="M5775" i="6"/>
  <c r="E5775" i="6"/>
  <c r="F5775" i="6" s="1"/>
  <c r="D5775" i="6"/>
  <c r="C5775" i="6"/>
  <c r="B5775" i="6"/>
  <c r="V5774" i="6"/>
  <c r="T5774" i="6"/>
  <c r="O5774" i="6"/>
  <c r="M5774" i="6"/>
  <c r="E5774" i="6"/>
  <c r="F5774" i="6" s="1"/>
  <c r="D5774" i="6"/>
  <c r="C5774" i="6"/>
  <c r="B5774" i="6"/>
  <c r="V5773" i="6"/>
  <c r="T5773" i="6"/>
  <c r="O5773" i="6"/>
  <c r="M5773" i="6"/>
  <c r="E5773" i="6"/>
  <c r="F5773" i="6" s="1"/>
  <c r="D5773" i="6"/>
  <c r="C5773" i="6"/>
  <c r="B5773" i="6"/>
  <c r="V5772" i="6"/>
  <c r="T5772" i="6"/>
  <c r="O5772" i="6"/>
  <c r="M5772" i="6"/>
  <c r="E5772" i="6"/>
  <c r="F5772" i="6" s="1"/>
  <c r="D5772" i="6"/>
  <c r="C5772" i="6"/>
  <c r="B5772" i="6"/>
  <c r="V5771" i="6"/>
  <c r="T5771" i="6"/>
  <c r="O5771" i="6"/>
  <c r="M5771" i="6"/>
  <c r="E5771" i="6"/>
  <c r="F5771" i="6" s="1"/>
  <c r="D5771" i="6"/>
  <c r="C5771" i="6"/>
  <c r="B5771" i="6"/>
  <c r="V5770" i="6"/>
  <c r="T5770" i="6"/>
  <c r="O5770" i="6"/>
  <c r="M5770" i="6"/>
  <c r="E5770" i="6"/>
  <c r="F5770" i="6" s="1"/>
  <c r="D5770" i="6"/>
  <c r="C5770" i="6"/>
  <c r="B5770" i="6"/>
  <c r="V5769" i="6"/>
  <c r="T5769" i="6"/>
  <c r="O5769" i="6"/>
  <c r="M5769" i="6"/>
  <c r="E5769" i="6"/>
  <c r="F5769" i="6" s="1"/>
  <c r="D5769" i="6"/>
  <c r="C5769" i="6"/>
  <c r="B5769" i="6"/>
  <c r="V5768" i="6"/>
  <c r="T5768" i="6"/>
  <c r="O5768" i="6"/>
  <c r="M5768" i="6"/>
  <c r="E5768" i="6"/>
  <c r="F5768" i="6" s="1"/>
  <c r="D5768" i="6"/>
  <c r="C5768" i="6"/>
  <c r="B5768" i="6"/>
  <c r="V5767" i="6"/>
  <c r="T5767" i="6"/>
  <c r="O5767" i="6"/>
  <c r="M5767" i="6"/>
  <c r="E5767" i="6"/>
  <c r="F5767" i="6" s="1"/>
  <c r="D5767" i="6"/>
  <c r="C5767" i="6"/>
  <c r="B5767" i="6"/>
  <c r="V5766" i="6"/>
  <c r="T5766" i="6"/>
  <c r="O5766" i="6"/>
  <c r="M5766" i="6"/>
  <c r="E5766" i="6"/>
  <c r="F5766" i="6" s="1"/>
  <c r="D5766" i="6"/>
  <c r="C5766" i="6"/>
  <c r="B5766" i="6"/>
  <c r="V5765" i="6"/>
  <c r="T5765" i="6"/>
  <c r="O5765" i="6"/>
  <c r="M5765" i="6"/>
  <c r="E5765" i="6"/>
  <c r="F5765" i="6" s="1"/>
  <c r="D5765" i="6"/>
  <c r="C5765" i="6"/>
  <c r="B5765" i="6"/>
  <c r="V5764" i="6"/>
  <c r="T5764" i="6"/>
  <c r="O5764" i="6"/>
  <c r="M5764" i="6"/>
  <c r="E5764" i="6"/>
  <c r="F5764" i="6" s="1"/>
  <c r="D5764" i="6"/>
  <c r="C5764" i="6"/>
  <c r="B5764" i="6"/>
  <c r="V5763" i="6"/>
  <c r="T5763" i="6"/>
  <c r="O5763" i="6"/>
  <c r="M5763" i="6"/>
  <c r="E5763" i="6"/>
  <c r="F5763" i="6" s="1"/>
  <c r="D5763" i="6"/>
  <c r="C5763" i="6"/>
  <c r="B5763" i="6"/>
  <c r="V5762" i="6"/>
  <c r="T5762" i="6"/>
  <c r="O5762" i="6"/>
  <c r="M5762" i="6"/>
  <c r="E5762" i="6"/>
  <c r="F5762" i="6" s="1"/>
  <c r="D5762" i="6"/>
  <c r="C5762" i="6"/>
  <c r="B5762" i="6"/>
  <c r="V5761" i="6"/>
  <c r="T5761" i="6"/>
  <c r="O5761" i="6"/>
  <c r="M5761" i="6"/>
  <c r="E5761" i="6"/>
  <c r="F5761" i="6" s="1"/>
  <c r="D5761" i="6"/>
  <c r="C5761" i="6"/>
  <c r="B5761" i="6"/>
  <c r="V5760" i="6"/>
  <c r="T5760" i="6"/>
  <c r="O5760" i="6"/>
  <c r="M5760" i="6"/>
  <c r="E5760" i="6"/>
  <c r="F5760" i="6" s="1"/>
  <c r="D5760" i="6"/>
  <c r="C5760" i="6"/>
  <c r="B5760" i="6"/>
  <c r="V5759" i="6"/>
  <c r="T5759" i="6"/>
  <c r="O5759" i="6"/>
  <c r="M5759" i="6"/>
  <c r="E5759" i="6"/>
  <c r="F5759" i="6" s="1"/>
  <c r="D5759" i="6"/>
  <c r="C5759" i="6"/>
  <c r="B5759" i="6"/>
  <c r="V5758" i="6"/>
  <c r="T5758" i="6"/>
  <c r="O5758" i="6"/>
  <c r="M5758" i="6"/>
  <c r="E5758" i="6"/>
  <c r="F5758" i="6" s="1"/>
  <c r="D5758" i="6"/>
  <c r="C5758" i="6"/>
  <c r="B5758" i="6"/>
  <c r="V5757" i="6"/>
  <c r="T5757" i="6"/>
  <c r="O5757" i="6"/>
  <c r="M5757" i="6"/>
  <c r="E5757" i="6"/>
  <c r="F5757" i="6" s="1"/>
  <c r="D5757" i="6"/>
  <c r="C5757" i="6"/>
  <c r="B5757" i="6"/>
  <c r="V5756" i="6"/>
  <c r="T5756" i="6"/>
  <c r="O5756" i="6"/>
  <c r="M5756" i="6"/>
  <c r="E5756" i="6"/>
  <c r="F5756" i="6" s="1"/>
  <c r="D5756" i="6"/>
  <c r="C5756" i="6"/>
  <c r="B5756" i="6"/>
  <c r="V5755" i="6"/>
  <c r="T5755" i="6"/>
  <c r="O5755" i="6"/>
  <c r="M5755" i="6"/>
  <c r="E5755" i="6"/>
  <c r="F5755" i="6" s="1"/>
  <c r="D5755" i="6"/>
  <c r="C5755" i="6"/>
  <c r="B5755" i="6"/>
  <c r="V5754" i="6"/>
  <c r="T5754" i="6"/>
  <c r="O5754" i="6"/>
  <c r="M5754" i="6"/>
  <c r="E5754" i="6"/>
  <c r="F5754" i="6" s="1"/>
  <c r="D5754" i="6"/>
  <c r="C5754" i="6"/>
  <c r="B5754" i="6"/>
  <c r="V5753" i="6"/>
  <c r="T5753" i="6"/>
  <c r="O5753" i="6"/>
  <c r="M5753" i="6"/>
  <c r="E5753" i="6"/>
  <c r="F5753" i="6" s="1"/>
  <c r="D5753" i="6"/>
  <c r="C5753" i="6"/>
  <c r="B5753" i="6"/>
  <c r="V5752" i="6"/>
  <c r="T5752" i="6"/>
  <c r="O5752" i="6"/>
  <c r="M5752" i="6"/>
  <c r="E5752" i="6"/>
  <c r="F5752" i="6" s="1"/>
  <c r="D5752" i="6"/>
  <c r="C5752" i="6"/>
  <c r="B5752" i="6"/>
  <c r="V5751" i="6"/>
  <c r="T5751" i="6"/>
  <c r="O5751" i="6"/>
  <c r="M5751" i="6"/>
  <c r="E5751" i="6"/>
  <c r="F5751" i="6"/>
  <c r="D5751" i="6"/>
  <c r="C5751" i="6"/>
  <c r="B5751" i="6"/>
  <c r="V5750" i="6"/>
  <c r="T5750" i="6"/>
  <c r="O5750" i="6"/>
  <c r="M5750" i="6"/>
  <c r="E5750" i="6"/>
  <c r="F5750" i="6"/>
  <c r="D5750" i="6"/>
  <c r="C5750" i="6"/>
  <c r="B5750" i="6"/>
  <c r="V5749" i="6"/>
  <c r="T5749" i="6"/>
  <c r="O5749" i="6"/>
  <c r="M5749" i="6"/>
  <c r="E5749" i="6"/>
  <c r="F5749" i="6"/>
  <c r="D5749" i="6"/>
  <c r="C5749" i="6"/>
  <c r="B5749" i="6"/>
  <c r="V5748" i="6"/>
  <c r="T5748" i="6"/>
  <c r="O5748" i="6"/>
  <c r="M5748" i="6"/>
  <c r="E5748" i="6"/>
  <c r="F5748" i="6"/>
  <c r="D5748" i="6"/>
  <c r="C5748" i="6"/>
  <c r="B5748" i="6"/>
  <c r="V5747" i="6"/>
  <c r="T5747" i="6"/>
  <c r="O5747" i="6"/>
  <c r="M5747" i="6"/>
  <c r="E5747" i="6"/>
  <c r="F5747" i="6" s="1"/>
  <c r="D5747" i="6"/>
  <c r="C5747" i="6"/>
  <c r="B5747" i="6"/>
  <c r="V5746" i="6"/>
  <c r="T5746" i="6"/>
  <c r="O5746" i="6"/>
  <c r="M5746" i="6"/>
  <c r="E5746" i="6"/>
  <c r="F5746" i="6" s="1"/>
  <c r="D5746" i="6"/>
  <c r="C5746" i="6"/>
  <c r="B5746" i="6"/>
  <c r="M5745" i="6"/>
  <c r="J798" i="14" s="1"/>
  <c r="N5744" i="6" s="1"/>
  <c r="P5744" i="6" s="1"/>
  <c r="U5744" i="6" s="1"/>
  <c r="V5744" i="6" s="1"/>
  <c r="M5744" i="6"/>
  <c r="O5745" i="6"/>
  <c r="T5745" i="6"/>
  <c r="E5745" i="6"/>
  <c r="F5745" i="6" s="1"/>
  <c r="D5745" i="6"/>
  <c r="C5745" i="6"/>
  <c r="B5745" i="6"/>
  <c r="O5744" i="6"/>
  <c r="T5744" i="6"/>
  <c r="E5744" i="6"/>
  <c r="F5744" i="6" s="1"/>
  <c r="D5744" i="6"/>
  <c r="C5744" i="6"/>
  <c r="B5744" i="6"/>
  <c r="V5743" i="6"/>
  <c r="T5743" i="6"/>
  <c r="O5743" i="6"/>
  <c r="M5743" i="6"/>
  <c r="J797" i="14" s="1"/>
  <c r="N5743" i="6" s="1"/>
  <c r="E5743" i="6"/>
  <c r="F5743" i="6" s="1"/>
  <c r="D5743" i="6"/>
  <c r="C5743" i="6"/>
  <c r="B5743" i="6"/>
  <c r="M5742" i="6"/>
  <c r="J796" i="14" s="1"/>
  <c r="O5742" i="6"/>
  <c r="T5742" i="6"/>
  <c r="E5742" i="6"/>
  <c r="F5742" i="6" s="1"/>
  <c r="D5742" i="6"/>
  <c r="C5742" i="6"/>
  <c r="B5742" i="6"/>
  <c r="V5741" i="6"/>
  <c r="T5741" i="6"/>
  <c r="O5741" i="6"/>
  <c r="M5741" i="6"/>
  <c r="E5741" i="6"/>
  <c r="F5741" i="6" s="1"/>
  <c r="D5741" i="6"/>
  <c r="C5741" i="6"/>
  <c r="B5741" i="6"/>
  <c r="V5740" i="6"/>
  <c r="T5740" i="6"/>
  <c r="O5740" i="6"/>
  <c r="M5740" i="6"/>
  <c r="E5740" i="6"/>
  <c r="F5740" i="6" s="1"/>
  <c r="D5740" i="6"/>
  <c r="C5740" i="6"/>
  <c r="B5740" i="6"/>
  <c r="V5739" i="6"/>
  <c r="T5739" i="6"/>
  <c r="O5739" i="6"/>
  <c r="M5739" i="6"/>
  <c r="E5739" i="6"/>
  <c r="F5739" i="6" s="1"/>
  <c r="D5739" i="6"/>
  <c r="C5739" i="6"/>
  <c r="B5739" i="6"/>
  <c r="V5738" i="6"/>
  <c r="T5738" i="6"/>
  <c r="O5738" i="6"/>
  <c r="M5738" i="6"/>
  <c r="E5738" i="6"/>
  <c r="F5738" i="6" s="1"/>
  <c r="D5738" i="6"/>
  <c r="C5738" i="6"/>
  <c r="B5738" i="6"/>
  <c r="V5737" i="6"/>
  <c r="T5737" i="6"/>
  <c r="O5737" i="6"/>
  <c r="M5737" i="6"/>
  <c r="E5737" i="6"/>
  <c r="F5737" i="6"/>
  <c r="D5737" i="6"/>
  <c r="C5737" i="6"/>
  <c r="B5737" i="6"/>
  <c r="V5736" i="6"/>
  <c r="T5736" i="6"/>
  <c r="O5736" i="6"/>
  <c r="M5736" i="6"/>
  <c r="E5736" i="6"/>
  <c r="F5736" i="6" s="1"/>
  <c r="D5736" i="6"/>
  <c r="C5736" i="6"/>
  <c r="B5736" i="6"/>
  <c r="V5735" i="6"/>
  <c r="T5735" i="6"/>
  <c r="O5735" i="6"/>
  <c r="M5735" i="6"/>
  <c r="E5735" i="6"/>
  <c r="F5735" i="6" s="1"/>
  <c r="D5735" i="6"/>
  <c r="C5735" i="6"/>
  <c r="B5735" i="6"/>
  <c r="V5734" i="6"/>
  <c r="T5734" i="6"/>
  <c r="O5734" i="6"/>
  <c r="M5734" i="6"/>
  <c r="E5734" i="6"/>
  <c r="F5734" i="6" s="1"/>
  <c r="D5734" i="6"/>
  <c r="C5734" i="6"/>
  <c r="B5734" i="6"/>
  <c r="V5733" i="6"/>
  <c r="T5733" i="6"/>
  <c r="O5733" i="6"/>
  <c r="M5733" i="6"/>
  <c r="E5733" i="6"/>
  <c r="F5733" i="6" s="1"/>
  <c r="D5733" i="6"/>
  <c r="C5733" i="6"/>
  <c r="B5733" i="6"/>
  <c r="V5732" i="6"/>
  <c r="T5732" i="6"/>
  <c r="O5732" i="6"/>
  <c r="M5732" i="6"/>
  <c r="E5732" i="6"/>
  <c r="F5732" i="6" s="1"/>
  <c r="D5732" i="6"/>
  <c r="C5732" i="6"/>
  <c r="B5732" i="6"/>
  <c r="V5731" i="6"/>
  <c r="T5731" i="6"/>
  <c r="O5731" i="6"/>
  <c r="M5731" i="6"/>
  <c r="E5731" i="6"/>
  <c r="F5731" i="6" s="1"/>
  <c r="D5731" i="6"/>
  <c r="C5731" i="6"/>
  <c r="B5731" i="6"/>
  <c r="V5730" i="6"/>
  <c r="T5730" i="6"/>
  <c r="O5730" i="6"/>
  <c r="M5730" i="6"/>
  <c r="E5730" i="6"/>
  <c r="F5730" i="6" s="1"/>
  <c r="D5730" i="6"/>
  <c r="C5730" i="6"/>
  <c r="B5730" i="6"/>
  <c r="V5729" i="6"/>
  <c r="T5729" i="6"/>
  <c r="O5729" i="6"/>
  <c r="M5729" i="6"/>
  <c r="E5729" i="6"/>
  <c r="F5729" i="6" s="1"/>
  <c r="D5729" i="6"/>
  <c r="C5729" i="6"/>
  <c r="B5729" i="6"/>
  <c r="V5728" i="6"/>
  <c r="T5728" i="6"/>
  <c r="O5728" i="6"/>
  <c r="M5728" i="6"/>
  <c r="E5728" i="6"/>
  <c r="F5728" i="6" s="1"/>
  <c r="D5728" i="6"/>
  <c r="C5728" i="6"/>
  <c r="B5728" i="6"/>
  <c r="V5727" i="6"/>
  <c r="T5727" i="6"/>
  <c r="O5727" i="6"/>
  <c r="M5727" i="6"/>
  <c r="E5727" i="6"/>
  <c r="F5727" i="6" s="1"/>
  <c r="D5727" i="6"/>
  <c r="C5727" i="6"/>
  <c r="B5727" i="6"/>
  <c r="V5726" i="6"/>
  <c r="T5726" i="6"/>
  <c r="O5726" i="6"/>
  <c r="M5726" i="6"/>
  <c r="E5726" i="6"/>
  <c r="F5726" i="6" s="1"/>
  <c r="D5726" i="6"/>
  <c r="C5726" i="6"/>
  <c r="B5726" i="6"/>
  <c r="V5725" i="6"/>
  <c r="T5725" i="6"/>
  <c r="O5725" i="6"/>
  <c r="M5725" i="6"/>
  <c r="E5725" i="6"/>
  <c r="F5725" i="6" s="1"/>
  <c r="D5725" i="6"/>
  <c r="C5725" i="6"/>
  <c r="B5725" i="6"/>
  <c r="V5724" i="6"/>
  <c r="T5724" i="6"/>
  <c r="O5724" i="6"/>
  <c r="M5724" i="6"/>
  <c r="E5724" i="6"/>
  <c r="F5724" i="6" s="1"/>
  <c r="D5724" i="6"/>
  <c r="C5724" i="6"/>
  <c r="B5724" i="6"/>
  <c r="T5723" i="6"/>
  <c r="O5723" i="6"/>
  <c r="M5723" i="6"/>
  <c r="E5723" i="6"/>
  <c r="F5723" i="6" s="1"/>
  <c r="D5723" i="6"/>
  <c r="C5723" i="6"/>
  <c r="B5723" i="6"/>
  <c r="V5722" i="6"/>
  <c r="T5722" i="6"/>
  <c r="O5722" i="6"/>
  <c r="M5722" i="6"/>
  <c r="E5722" i="6"/>
  <c r="F5722" i="6" s="1"/>
  <c r="D5722" i="6"/>
  <c r="C5722" i="6"/>
  <c r="B5722" i="6"/>
  <c r="V5721" i="6"/>
  <c r="T5721" i="6"/>
  <c r="O5721" i="6"/>
  <c r="M5721" i="6"/>
  <c r="E5721" i="6"/>
  <c r="F5721" i="6" s="1"/>
  <c r="D5721" i="6"/>
  <c r="C5721" i="6"/>
  <c r="B5721" i="6"/>
  <c r="V5720" i="6"/>
  <c r="T5720" i="6"/>
  <c r="O5720" i="6"/>
  <c r="M5720" i="6"/>
  <c r="E5720" i="6"/>
  <c r="F5720" i="6" s="1"/>
  <c r="D5720" i="6"/>
  <c r="C5720" i="6"/>
  <c r="B5720" i="6"/>
  <c r="V5719" i="6"/>
  <c r="T5719" i="6"/>
  <c r="O5719" i="6"/>
  <c r="M5719" i="6"/>
  <c r="E5719" i="6"/>
  <c r="F5719" i="6" s="1"/>
  <c r="D5719" i="6"/>
  <c r="C5719" i="6"/>
  <c r="B5719" i="6"/>
  <c r="V5718" i="6"/>
  <c r="T5718" i="6"/>
  <c r="O5718" i="6"/>
  <c r="M5718" i="6"/>
  <c r="E5718" i="6"/>
  <c r="F5718" i="6" s="1"/>
  <c r="D5718" i="6"/>
  <c r="C5718" i="6"/>
  <c r="B5718" i="6"/>
  <c r="V5717" i="6"/>
  <c r="T5717" i="6"/>
  <c r="O5717" i="6"/>
  <c r="M5717" i="6"/>
  <c r="E5717" i="6"/>
  <c r="F5717" i="6" s="1"/>
  <c r="D5717" i="6"/>
  <c r="C5717" i="6"/>
  <c r="B5717" i="6"/>
  <c r="V5716" i="6"/>
  <c r="T5716" i="6"/>
  <c r="O5716" i="6"/>
  <c r="M5716" i="6"/>
  <c r="E5716" i="6"/>
  <c r="F5716" i="6" s="1"/>
  <c r="D5716" i="6"/>
  <c r="C5716" i="6"/>
  <c r="B5716" i="6"/>
  <c r="V5715" i="6"/>
  <c r="T5715" i="6"/>
  <c r="O5715" i="6"/>
  <c r="M5715" i="6"/>
  <c r="E5715" i="6"/>
  <c r="F5715" i="6" s="1"/>
  <c r="D5715" i="6"/>
  <c r="C5715" i="6"/>
  <c r="B5715" i="6"/>
  <c r="V5714" i="6"/>
  <c r="T5714" i="6"/>
  <c r="O5714" i="6"/>
  <c r="M5714" i="6"/>
  <c r="E5714" i="6"/>
  <c r="F5714" i="6" s="1"/>
  <c r="D5714" i="6"/>
  <c r="C5714" i="6"/>
  <c r="B5714" i="6"/>
  <c r="M5713" i="6"/>
  <c r="M5704" i="6"/>
  <c r="M5705" i="6"/>
  <c r="M5706" i="6"/>
  <c r="M5707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J779" i="14" s="1"/>
  <c r="N5654" i="6" s="1"/>
  <c r="M5655" i="6"/>
  <c r="J780" i="14" s="1"/>
  <c r="N5655" i="6" s="1"/>
  <c r="M5656" i="6"/>
  <c r="J781" i="14" s="1"/>
  <c r="N5656" i="6" s="1"/>
  <c r="M5657" i="6"/>
  <c r="M5658" i="6"/>
  <c r="M5661" i="6"/>
  <c r="J785" i="14" s="1"/>
  <c r="N5661" i="6" s="1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6" i="6"/>
  <c r="M5677" i="6"/>
  <c r="M5678" i="6"/>
  <c r="M5679" i="6"/>
  <c r="M5680" i="6"/>
  <c r="M5681" i="6"/>
  <c r="M5682" i="6"/>
  <c r="M5683" i="6"/>
  <c r="M5684" i="6"/>
  <c r="M5685" i="6"/>
  <c r="M5686" i="6"/>
  <c r="M5687" i="6"/>
  <c r="M5688" i="6"/>
  <c r="M5689" i="6"/>
  <c r="M5690" i="6"/>
  <c r="M5691" i="6"/>
  <c r="M5692" i="6"/>
  <c r="M5693" i="6"/>
  <c r="M5694" i="6"/>
  <c r="M5695" i="6"/>
  <c r="M5696" i="6"/>
  <c r="M5697" i="6"/>
  <c r="M5698" i="6"/>
  <c r="M5699" i="6"/>
  <c r="M5700" i="6"/>
  <c r="M5701" i="6"/>
  <c r="M5702" i="6"/>
  <c r="M5703" i="6"/>
  <c r="M5708" i="6"/>
  <c r="M5709" i="6"/>
  <c r="M5710" i="6"/>
  <c r="M5711" i="6"/>
  <c r="M5712" i="6"/>
  <c r="M5779" i="6"/>
  <c r="M5780" i="6"/>
  <c r="M5781" i="6"/>
  <c r="M5782" i="6"/>
  <c r="M5783" i="6"/>
  <c r="M5784" i="6"/>
  <c r="M5785" i="6"/>
  <c r="M5786" i="6"/>
  <c r="M5787" i="6"/>
  <c r="M5788" i="6"/>
  <c r="M5789" i="6"/>
  <c r="M5790" i="6"/>
  <c r="M5791" i="6"/>
  <c r="M5792" i="6"/>
  <c r="M5793" i="6"/>
  <c r="M5794" i="6"/>
  <c r="M5795" i="6"/>
  <c r="M5796" i="6"/>
  <c r="M5797" i="6"/>
  <c r="M5798" i="6"/>
  <c r="M5799" i="6"/>
  <c r="M5800" i="6"/>
  <c r="M5801" i="6"/>
  <c r="M5802" i="6"/>
  <c r="M5803" i="6"/>
  <c r="M5804" i="6"/>
  <c r="M5805" i="6"/>
  <c r="M5806" i="6"/>
  <c r="M5807" i="6"/>
  <c r="M5808" i="6"/>
  <c r="M5809" i="6"/>
  <c r="M5810" i="6"/>
  <c r="M5811" i="6"/>
  <c r="M5812" i="6"/>
  <c r="M5813" i="6"/>
  <c r="M5814" i="6"/>
  <c r="M5815" i="6"/>
  <c r="M5816" i="6"/>
  <c r="M5817" i="6"/>
  <c r="M5818" i="6"/>
  <c r="M5819" i="6"/>
  <c r="M5820" i="6"/>
  <c r="M5821" i="6"/>
  <c r="M5822" i="6"/>
  <c r="M5823" i="6"/>
  <c r="M5824" i="6"/>
  <c r="M5825" i="6"/>
  <c r="M5826" i="6"/>
  <c r="M5827" i="6"/>
  <c r="M5828" i="6"/>
  <c r="M5829" i="6"/>
  <c r="M5830" i="6"/>
  <c r="M5831" i="6"/>
  <c r="M5832" i="6"/>
  <c r="M5833" i="6"/>
  <c r="M5834" i="6"/>
  <c r="M5835" i="6"/>
  <c r="M5836" i="6"/>
  <c r="M5837" i="6"/>
  <c r="M5838" i="6"/>
  <c r="M5839" i="6"/>
  <c r="M5840" i="6"/>
  <c r="M5841" i="6"/>
  <c r="M5842" i="6"/>
  <c r="M5843" i="6"/>
  <c r="M5844" i="6"/>
  <c r="M5845" i="6"/>
  <c r="M5846" i="6"/>
  <c r="M5847" i="6"/>
  <c r="M5848" i="6"/>
  <c r="M5849" i="6"/>
  <c r="M5850" i="6"/>
  <c r="M5851" i="6"/>
  <c r="M5852" i="6"/>
  <c r="M5853" i="6"/>
  <c r="M5854" i="6"/>
  <c r="M5855" i="6"/>
  <c r="M5856" i="6"/>
  <c r="M5857" i="6"/>
  <c r="M5858" i="6"/>
  <c r="M5859" i="6"/>
  <c r="M5860" i="6"/>
  <c r="M5861" i="6"/>
  <c r="M5862" i="6"/>
  <c r="M5863" i="6"/>
  <c r="M5864" i="6"/>
  <c r="M5865" i="6"/>
  <c r="M5866" i="6"/>
  <c r="M5867" i="6"/>
  <c r="M5868" i="6"/>
  <c r="M5869" i="6"/>
  <c r="M5870" i="6"/>
  <c r="M5871" i="6"/>
  <c r="M5872" i="6"/>
  <c r="M5873" i="6"/>
  <c r="M5874" i="6"/>
  <c r="M5875" i="6"/>
  <c r="M5876" i="6"/>
  <c r="M5877" i="6"/>
  <c r="M5878" i="6"/>
  <c r="M5879" i="6"/>
  <c r="M5880" i="6"/>
  <c r="M5881" i="6"/>
  <c r="M5882" i="6"/>
  <c r="M5883" i="6"/>
  <c r="M5884" i="6"/>
  <c r="M5885" i="6"/>
  <c r="M5886" i="6"/>
  <c r="M5887" i="6"/>
  <c r="M5888" i="6"/>
  <c r="M5889" i="6"/>
  <c r="M5890" i="6"/>
  <c r="M5891" i="6"/>
  <c r="M5892" i="6"/>
  <c r="M5893" i="6"/>
  <c r="M5894" i="6"/>
  <c r="M5895" i="6"/>
  <c r="M5896" i="6"/>
  <c r="M5897" i="6"/>
  <c r="M5898" i="6"/>
  <c r="M5899" i="6"/>
  <c r="M5900" i="6"/>
  <c r="M5901" i="6"/>
  <c r="M5902" i="6"/>
  <c r="O5713" i="6"/>
  <c r="T5713" i="6"/>
  <c r="E5713" i="6"/>
  <c r="F5713" i="6" s="1"/>
  <c r="D5713" i="6"/>
  <c r="C5713" i="6"/>
  <c r="B5713" i="6"/>
  <c r="O5712" i="6"/>
  <c r="T5712" i="6"/>
  <c r="E5712" i="6"/>
  <c r="F5712" i="6" s="1"/>
  <c r="D5712" i="6"/>
  <c r="C5712" i="6"/>
  <c r="B5712" i="6"/>
  <c r="V5711" i="6"/>
  <c r="T5711" i="6"/>
  <c r="O5711" i="6"/>
  <c r="E5711" i="6"/>
  <c r="F5711" i="6" s="1"/>
  <c r="D5711" i="6"/>
  <c r="C5711" i="6"/>
  <c r="B5711" i="6"/>
  <c r="O5710" i="6"/>
  <c r="T5710" i="6"/>
  <c r="E5710" i="6"/>
  <c r="F5710" i="6" s="1"/>
  <c r="D5710" i="6"/>
  <c r="C5710" i="6"/>
  <c r="B5710" i="6"/>
  <c r="O5709" i="6"/>
  <c r="T5709" i="6"/>
  <c r="E5709" i="6"/>
  <c r="F5709" i="6" s="1"/>
  <c r="D5709" i="6"/>
  <c r="C5709" i="6"/>
  <c r="B5709" i="6"/>
  <c r="O5708" i="6"/>
  <c r="T5708" i="6"/>
  <c r="E5708" i="6"/>
  <c r="F5708" i="6" s="1"/>
  <c r="D5708" i="6"/>
  <c r="C5708" i="6"/>
  <c r="B5708" i="6"/>
  <c r="O5707" i="6"/>
  <c r="T5707" i="6"/>
  <c r="E5707" i="6"/>
  <c r="F5707" i="6" s="1"/>
  <c r="D5707" i="6"/>
  <c r="C5707" i="6"/>
  <c r="B5707" i="6"/>
  <c r="O5706" i="6"/>
  <c r="T5706" i="6"/>
  <c r="E5706" i="6"/>
  <c r="F5706" i="6" s="1"/>
  <c r="D5706" i="6"/>
  <c r="C5706" i="6"/>
  <c r="B5706" i="6"/>
  <c r="O5705" i="6"/>
  <c r="T5705" i="6"/>
  <c r="E5705" i="6"/>
  <c r="F5705" i="6" s="1"/>
  <c r="D5705" i="6"/>
  <c r="C5705" i="6"/>
  <c r="B5705" i="6"/>
  <c r="O5704" i="6"/>
  <c r="T5704" i="6"/>
  <c r="E5704" i="6"/>
  <c r="F5704" i="6" s="1"/>
  <c r="D5704" i="6"/>
  <c r="C5704" i="6"/>
  <c r="B5704" i="6"/>
  <c r="V5703" i="6"/>
  <c r="T5703" i="6"/>
  <c r="O5703" i="6"/>
  <c r="E5703" i="6"/>
  <c r="F5703" i="6" s="1"/>
  <c r="D5703" i="6"/>
  <c r="C5703" i="6"/>
  <c r="B5703" i="6"/>
  <c r="V5702" i="6"/>
  <c r="T5702" i="6"/>
  <c r="O5702" i="6"/>
  <c r="E5702" i="6"/>
  <c r="F5702" i="6" s="1"/>
  <c r="D5702" i="6"/>
  <c r="C5702" i="6"/>
  <c r="B5702" i="6"/>
  <c r="V5701" i="6"/>
  <c r="T5701" i="6"/>
  <c r="O5701" i="6"/>
  <c r="E5701" i="6"/>
  <c r="F5701" i="6" s="1"/>
  <c r="D5701" i="6"/>
  <c r="C5701" i="6"/>
  <c r="B5701" i="6"/>
  <c r="V5700" i="6"/>
  <c r="T5700" i="6"/>
  <c r="O5700" i="6"/>
  <c r="E5700" i="6"/>
  <c r="F5700" i="6" s="1"/>
  <c r="D5700" i="6"/>
  <c r="C5700" i="6"/>
  <c r="B5700" i="6"/>
  <c r="V5699" i="6"/>
  <c r="T5699" i="6"/>
  <c r="O5699" i="6"/>
  <c r="E5699" i="6"/>
  <c r="F5699" i="6" s="1"/>
  <c r="D5699" i="6"/>
  <c r="C5699" i="6"/>
  <c r="B5699" i="6"/>
  <c r="V5698" i="6"/>
  <c r="T5698" i="6"/>
  <c r="O5698" i="6"/>
  <c r="E5698" i="6"/>
  <c r="F5698" i="6" s="1"/>
  <c r="D5698" i="6"/>
  <c r="C5698" i="6"/>
  <c r="B5698" i="6"/>
  <c r="V5697" i="6"/>
  <c r="T5697" i="6"/>
  <c r="O5697" i="6"/>
  <c r="E5697" i="6"/>
  <c r="F5697" i="6" s="1"/>
  <c r="D5697" i="6"/>
  <c r="C5697" i="6"/>
  <c r="B5697" i="6"/>
  <c r="V5696" i="6"/>
  <c r="T5696" i="6"/>
  <c r="O5696" i="6"/>
  <c r="E5696" i="6"/>
  <c r="F5696" i="6" s="1"/>
  <c r="D5696" i="6"/>
  <c r="C5696" i="6"/>
  <c r="B5696" i="6"/>
  <c r="V5695" i="6"/>
  <c r="T5695" i="6"/>
  <c r="O5695" i="6"/>
  <c r="E5695" i="6"/>
  <c r="F5695" i="6" s="1"/>
  <c r="D5695" i="6"/>
  <c r="C5695" i="6"/>
  <c r="B5695" i="6"/>
  <c r="V5694" i="6"/>
  <c r="T5694" i="6"/>
  <c r="O5694" i="6"/>
  <c r="E5694" i="6"/>
  <c r="F5694" i="6" s="1"/>
  <c r="D5694" i="6"/>
  <c r="C5694" i="6"/>
  <c r="B5694" i="6"/>
  <c r="V5693" i="6"/>
  <c r="T5693" i="6"/>
  <c r="O5693" i="6"/>
  <c r="E5693" i="6"/>
  <c r="F5693" i="6" s="1"/>
  <c r="D5693" i="6"/>
  <c r="C5693" i="6"/>
  <c r="B5693" i="6"/>
  <c r="V5692" i="6"/>
  <c r="T5692" i="6"/>
  <c r="O5692" i="6"/>
  <c r="E5692" i="6"/>
  <c r="F5692" i="6" s="1"/>
  <c r="D5692" i="6"/>
  <c r="C5692" i="6"/>
  <c r="B5692" i="6"/>
  <c r="O5691" i="6"/>
  <c r="T5691" i="6"/>
  <c r="E5691" i="6"/>
  <c r="F5691" i="6" s="1"/>
  <c r="D5691" i="6"/>
  <c r="C5691" i="6"/>
  <c r="B5691" i="6"/>
  <c r="O5690" i="6"/>
  <c r="T5690" i="6"/>
  <c r="E5690" i="6"/>
  <c r="F5690" i="6"/>
  <c r="D5690" i="6"/>
  <c r="C5690" i="6"/>
  <c r="B5690" i="6"/>
  <c r="V5689" i="6"/>
  <c r="T5689" i="6"/>
  <c r="O5689" i="6"/>
  <c r="E5689" i="6"/>
  <c r="F5689" i="6" s="1"/>
  <c r="D5689" i="6"/>
  <c r="C5689" i="6"/>
  <c r="B5689" i="6"/>
  <c r="V5688" i="6"/>
  <c r="T5688" i="6"/>
  <c r="O5688" i="6"/>
  <c r="E5688" i="6"/>
  <c r="F5688" i="6" s="1"/>
  <c r="D5688" i="6"/>
  <c r="C5688" i="6"/>
  <c r="B5688" i="6"/>
  <c r="O5687" i="6"/>
  <c r="T5687" i="6"/>
  <c r="E5687" i="6"/>
  <c r="F5687" i="6" s="1"/>
  <c r="D5687" i="6"/>
  <c r="C5687" i="6"/>
  <c r="B5687" i="6"/>
  <c r="V5686" i="6"/>
  <c r="T5686" i="6"/>
  <c r="O5686" i="6"/>
  <c r="E5686" i="6"/>
  <c r="F5686" i="6" s="1"/>
  <c r="D5686" i="6"/>
  <c r="C5686" i="6"/>
  <c r="B5686" i="6"/>
  <c r="O5685" i="6"/>
  <c r="T5685" i="6"/>
  <c r="E5685" i="6"/>
  <c r="F5685" i="6" s="1"/>
  <c r="D5685" i="6"/>
  <c r="C5685" i="6"/>
  <c r="B5685" i="6"/>
  <c r="O5684" i="6"/>
  <c r="T5684" i="6"/>
  <c r="E5684" i="6"/>
  <c r="F5684" i="6" s="1"/>
  <c r="D5684" i="6"/>
  <c r="C5684" i="6"/>
  <c r="B5684" i="6"/>
  <c r="O5683" i="6"/>
  <c r="T5683" i="6"/>
  <c r="E5683" i="6"/>
  <c r="F5683" i="6" s="1"/>
  <c r="D5683" i="6"/>
  <c r="C5683" i="6"/>
  <c r="B5683" i="6"/>
  <c r="V5682" i="6"/>
  <c r="T5682" i="6"/>
  <c r="O5682" i="6"/>
  <c r="E5682" i="6"/>
  <c r="F5682" i="6" s="1"/>
  <c r="D5682" i="6"/>
  <c r="C5682" i="6"/>
  <c r="B5682" i="6"/>
  <c r="V5681" i="6"/>
  <c r="T5681" i="6"/>
  <c r="O5681" i="6"/>
  <c r="E5681" i="6"/>
  <c r="F5681" i="6"/>
  <c r="D5681" i="6"/>
  <c r="C5681" i="6"/>
  <c r="B5681" i="6"/>
  <c r="V5680" i="6"/>
  <c r="T5680" i="6"/>
  <c r="O5680" i="6"/>
  <c r="E5680" i="6"/>
  <c r="F5680" i="6" s="1"/>
  <c r="D5680" i="6"/>
  <c r="C5680" i="6"/>
  <c r="B5680" i="6"/>
  <c r="V5679" i="6"/>
  <c r="T5679" i="6"/>
  <c r="O5679" i="6"/>
  <c r="E5679" i="6"/>
  <c r="F5679" i="6" s="1"/>
  <c r="D5679" i="6"/>
  <c r="C5679" i="6"/>
  <c r="B5679" i="6"/>
  <c r="V5678" i="6"/>
  <c r="T5678" i="6"/>
  <c r="O5678" i="6"/>
  <c r="E5678" i="6"/>
  <c r="F5678" i="6" s="1"/>
  <c r="D5678" i="6"/>
  <c r="C5678" i="6"/>
  <c r="B5678" i="6"/>
  <c r="V5677" i="6"/>
  <c r="T5677" i="6"/>
  <c r="O5677" i="6"/>
  <c r="E5677" i="6"/>
  <c r="F5677" i="6" s="1"/>
  <c r="D5677" i="6"/>
  <c r="C5677" i="6"/>
  <c r="B5677" i="6"/>
  <c r="V5676" i="6"/>
  <c r="T5676" i="6"/>
  <c r="O5676" i="6"/>
  <c r="E5676" i="6"/>
  <c r="F5676" i="6" s="1"/>
  <c r="D5676" i="6"/>
  <c r="C5676" i="6"/>
  <c r="B5676" i="6"/>
  <c r="V5675" i="6"/>
  <c r="T5675" i="6"/>
  <c r="O5675" i="6"/>
  <c r="E5675" i="6"/>
  <c r="F5675" i="6" s="1"/>
  <c r="D5675" i="6"/>
  <c r="C5675" i="6"/>
  <c r="B5675" i="6"/>
  <c r="V5674" i="6"/>
  <c r="T5674" i="6"/>
  <c r="O5674" i="6"/>
  <c r="E5674" i="6"/>
  <c r="F5674" i="6" s="1"/>
  <c r="D5674" i="6"/>
  <c r="C5674" i="6"/>
  <c r="B5674" i="6"/>
  <c r="V5673" i="6"/>
  <c r="T5673" i="6"/>
  <c r="O5673" i="6"/>
  <c r="E5673" i="6"/>
  <c r="F5673" i="6" s="1"/>
  <c r="D5673" i="6"/>
  <c r="C5673" i="6"/>
  <c r="B5673" i="6"/>
  <c r="O5672" i="6"/>
  <c r="T5672" i="6"/>
  <c r="E5672" i="6"/>
  <c r="F5672" i="6" s="1"/>
  <c r="D5672" i="6"/>
  <c r="C5672" i="6"/>
  <c r="B5672" i="6"/>
  <c r="V5671" i="6"/>
  <c r="T5671" i="6"/>
  <c r="O5671" i="6"/>
  <c r="E5671" i="6"/>
  <c r="F5671" i="6" s="1"/>
  <c r="D5671" i="6"/>
  <c r="C5671" i="6"/>
  <c r="B5671" i="6"/>
  <c r="O5670" i="6"/>
  <c r="T5670" i="6"/>
  <c r="E5670" i="6"/>
  <c r="F5670" i="6" s="1"/>
  <c r="D5670" i="6"/>
  <c r="C5670" i="6"/>
  <c r="B5670" i="6"/>
  <c r="O5669" i="6"/>
  <c r="T5669" i="6"/>
  <c r="E5669" i="6"/>
  <c r="F5669" i="6" s="1"/>
  <c r="D5669" i="6"/>
  <c r="C5669" i="6"/>
  <c r="B5669" i="6"/>
  <c r="O5668" i="6"/>
  <c r="T5668" i="6"/>
  <c r="E5668" i="6"/>
  <c r="F5668" i="6" s="1"/>
  <c r="D5668" i="6"/>
  <c r="C5668" i="6"/>
  <c r="B5668" i="6"/>
  <c r="O5667" i="6"/>
  <c r="T5667" i="6"/>
  <c r="E5667" i="6"/>
  <c r="F5667" i="6" s="1"/>
  <c r="D5667" i="6"/>
  <c r="C5667" i="6"/>
  <c r="B5667" i="6"/>
  <c r="O5666" i="6"/>
  <c r="T5666" i="6"/>
  <c r="E5666" i="6"/>
  <c r="F5666" i="6" s="1"/>
  <c r="D5666" i="6"/>
  <c r="C5666" i="6"/>
  <c r="B5666" i="6"/>
  <c r="O5665" i="6"/>
  <c r="T5665" i="6"/>
  <c r="E5665" i="6"/>
  <c r="F5665" i="6" s="1"/>
  <c r="D5665" i="6"/>
  <c r="C5665" i="6"/>
  <c r="B5665" i="6"/>
  <c r="O5664" i="6"/>
  <c r="T5664" i="6"/>
  <c r="E5664" i="6"/>
  <c r="F5664" i="6" s="1"/>
  <c r="D5664" i="6"/>
  <c r="C5664" i="6"/>
  <c r="B5664" i="6"/>
  <c r="O5663" i="6"/>
  <c r="T5663" i="6"/>
  <c r="E5663" i="6"/>
  <c r="F5663" i="6" s="1"/>
  <c r="D5663" i="6"/>
  <c r="C5663" i="6"/>
  <c r="B5663" i="6"/>
  <c r="O5662" i="6"/>
  <c r="T5662" i="6"/>
  <c r="E5662" i="6"/>
  <c r="F5662" i="6" s="1"/>
  <c r="D5662" i="6"/>
  <c r="C5662" i="6"/>
  <c r="B5662" i="6"/>
  <c r="O5661" i="6"/>
  <c r="T5661" i="6"/>
  <c r="E5661" i="6"/>
  <c r="F5661" i="6" s="1"/>
  <c r="D5661" i="6"/>
  <c r="C5661" i="6"/>
  <c r="B5661" i="6"/>
  <c r="O5660" i="6"/>
  <c r="T5660" i="6"/>
  <c r="E5660" i="6"/>
  <c r="F5660" i="6" s="1"/>
  <c r="D5660" i="6"/>
  <c r="C5660" i="6"/>
  <c r="B5660" i="6"/>
  <c r="J783" i="14"/>
  <c r="N5658" i="6" s="1"/>
  <c r="O5658" i="6"/>
  <c r="T5658" i="6"/>
  <c r="E5658" i="6"/>
  <c r="F5658" i="6" s="1"/>
  <c r="D5658" i="6"/>
  <c r="C5658" i="6"/>
  <c r="B5658" i="6"/>
  <c r="J782" i="14"/>
  <c r="N5657" i="6" s="1"/>
  <c r="O5657" i="6"/>
  <c r="T5657" i="6"/>
  <c r="E5657" i="6"/>
  <c r="F5657" i="6" s="1"/>
  <c r="D5657" i="6"/>
  <c r="C5657" i="6"/>
  <c r="B5657" i="6"/>
  <c r="O5656" i="6"/>
  <c r="T5656" i="6"/>
  <c r="E5656" i="6"/>
  <c r="F5656" i="6" s="1"/>
  <c r="D5656" i="6"/>
  <c r="C5656" i="6"/>
  <c r="B5656" i="6"/>
  <c r="O5655" i="6"/>
  <c r="T5655" i="6"/>
  <c r="E5655" i="6"/>
  <c r="F5655" i="6" s="1"/>
  <c r="D5655" i="6"/>
  <c r="C5655" i="6"/>
  <c r="B5655" i="6"/>
  <c r="O5654" i="6"/>
  <c r="T5654" i="6"/>
  <c r="E5654" i="6"/>
  <c r="F5654" i="6" s="1"/>
  <c r="D5654" i="6"/>
  <c r="C5654" i="6"/>
  <c r="B5654" i="6"/>
  <c r="V5840" i="6"/>
  <c r="T5840" i="6"/>
  <c r="O5840" i="6"/>
  <c r="N5840" i="6"/>
  <c r="E5840" i="6"/>
  <c r="F5840" i="6" s="1"/>
  <c r="D5840" i="6"/>
  <c r="C5840" i="6"/>
  <c r="B5840" i="6"/>
  <c r="V5839" i="6"/>
  <c r="T5839" i="6"/>
  <c r="N5839" i="6"/>
  <c r="O5839" i="6"/>
  <c r="E5839" i="6"/>
  <c r="F5839" i="6" s="1"/>
  <c r="D5839" i="6"/>
  <c r="C5839" i="6"/>
  <c r="B5839" i="6"/>
  <c r="V5838" i="6"/>
  <c r="T5838" i="6"/>
  <c r="O5838" i="6"/>
  <c r="N5838" i="6"/>
  <c r="E5838" i="6"/>
  <c r="F5838" i="6" s="1"/>
  <c r="D5838" i="6"/>
  <c r="C5838" i="6"/>
  <c r="B5838" i="6"/>
  <c r="V5837" i="6"/>
  <c r="T5837" i="6"/>
  <c r="O5837" i="6"/>
  <c r="N5837" i="6"/>
  <c r="E5837" i="6"/>
  <c r="F5837" i="6" s="1"/>
  <c r="D5837" i="6"/>
  <c r="C5837" i="6"/>
  <c r="B5837" i="6"/>
  <c r="V5836" i="6"/>
  <c r="T5836" i="6"/>
  <c r="O5836" i="6"/>
  <c r="N5836" i="6"/>
  <c r="E5836" i="6"/>
  <c r="F5836" i="6" s="1"/>
  <c r="D5836" i="6"/>
  <c r="C5836" i="6"/>
  <c r="B5836" i="6"/>
  <c r="V5835" i="6"/>
  <c r="T5835" i="6"/>
  <c r="O5835" i="6"/>
  <c r="N5835" i="6"/>
  <c r="E5835" i="6"/>
  <c r="F5835" i="6" s="1"/>
  <c r="D5835" i="6"/>
  <c r="C5835" i="6"/>
  <c r="B5835" i="6"/>
  <c r="V5834" i="6"/>
  <c r="T5834" i="6"/>
  <c r="O5834" i="6"/>
  <c r="N5834" i="6"/>
  <c r="E5834" i="6"/>
  <c r="F5834" i="6" s="1"/>
  <c r="D5834" i="6"/>
  <c r="C5834" i="6"/>
  <c r="B5834" i="6"/>
  <c r="V5833" i="6"/>
  <c r="T5833" i="6"/>
  <c r="O5833" i="6"/>
  <c r="N5833" i="6"/>
  <c r="E5833" i="6"/>
  <c r="F5833" i="6" s="1"/>
  <c r="D5833" i="6"/>
  <c r="C5833" i="6"/>
  <c r="B5833" i="6"/>
  <c r="V5832" i="6"/>
  <c r="T5832" i="6"/>
  <c r="O5832" i="6"/>
  <c r="N5832" i="6"/>
  <c r="E5832" i="6"/>
  <c r="F5832" i="6" s="1"/>
  <c r="D5832" i="6"/>
  <c r="C5832" i="6"/>
  <c r="B5832" i="6"/>
  <c r="V5831" i="6"/>
  <c r="T5831" i="6"/>
  <c r="O5831" i="6"/>
  <c r="N5831" i="6"/>
  <c r="E5831" i="6"/>
  <c r="F5831" i="6" s="1"/>
  <c r="D5831" i="6"/>
  <c r="C5831" i="6"/>
  <c r="B5831" i="6"/>
  <c r="V5830" i="6"/>
  <c r="T5830" i="6"/>
  <c r="O5830" i="6"/>
  <c r="N5830" i="6"/>
  <c r="E5830" i="6"/>
  <c r="F5830" i="6" s="1"/>
  <c r="D5830" i="6"/>
  <c r="C5830" i="6"/>
  <c r="B5830" i="6"/>
  <c r="V5829" i="6"/>
  <c r="T5829" i="6"/>
  <c r="O5829" i="6"/>
  <c r="N5829" i="6"/>
  <c r="E5829" i="6"/>
  <c r="F5829" i="6" s="1"/>
  <c r="D5829" i="6"/>
  <c r="C5829" i="6"/>
  <c r="B5829" i="6"/>
  <c r="V5828" i="6"/>
  <c r="T5828" i="6"/>
  <c r="O5828" i="6"/>
  <c r="N5828" i="6"/>
  <c r="E5828" i="6"/>
  <c r="F5828" i="6" s="1"/>
  <c r="D5828" i="6"/>
  <c r="C5828" i="6"/>
  <c r="B5828" i="6"/>
  <c r="V5827" i="6"/>
  <c r="T5827" i="6"/>
  <c r="O5827" i="6"/>
  <c r="N5827" i="6"/>
  <c r="E5827" i="6"/>
  <c r="F5827" i="6" s="1"/>
  <c r="D5827" i="6"/>
  <c r="C5827" i="6"/>
  <c r="B5827" i="6"/>
  <c r="V5826" i="6"/>
  <c r="T5826" i="6"/>
  <c r="O5826" i="6"/>
  <c r="N5826" i="6"/>
  <c r="E5826" i="6"/>
  <c r="F5826" i="6" s="1"/>
  <c r="D5826" i="6"/>
  <c r="C5826" i="6"/>
  <c r="B5826" i="6"/>
  <c r="V5825" i="6"/>
  <c r="T5825" i="6"/>
  <c r="O5825" i="6"/>
  <c r="N5825" i="6"/>
  <c r="E5825" i="6"/>
  <c r="F5825" i="6" s="1"/>
  <c r="D5825" i="6"/>
  <c r="C5825" i="6"/>
  <c r="B5825" i="6"/>
  <c r="V5824" i="6"/>
  <c r="T5824" i="6"/>
  <c r="O5824" i="6"/>
  <c r="N5824" i="6"/>
  <c r="E5824" i="6"/>
  <c r="F5824" i="6" s="1"/>
  <c r="D5824" i="6"/>
  <c r="C5824" i="6"/>
  <c r="B5824" i="6"/>
  <c r="V5823" i="6"/>
  <c r="T5823" i="6"/>
  <c r="O5823" i="6"/>
  <c r="N5823" i="6"/>
  <c r="E5823" i="6"/>
  <c r="F5823" i="6" s="1"/>
  <c r="D5823" i="6"/>
  <c r="C5823" i="6"/>
  <c r="B5823" i="6"/>
  <c r="V5822" i="6"/>
  <c r="T5822" i="6"/>
  <c r="O5822" i="6"/>
  <c r="N5822" i="6"/>
  <c r="E5822" i="6"/>
  <c r="F5822" i="6" s="1"/>
  <c r="D5822" i="6"/>
  <c r="C5822" i="6"/>
  <c r="B5822" i="6"/>
  <c r="V5821" i="6"/>
  <c r="T5821" i="6"/>
  <c r="O5821" i="6"/>
  <c r="N5821" i="6"/>
  <c r="E5821" i="6"/>
  <c r="F5821" i="6" s="1"/>
  <c r="D5821" i="6"/>
  <c r="C5821" i="6"/>
  <c r="B5821" i="6"/>
  <c r="V5820" i="6"/>
  <c r="T5820" i="6"/>
  <c r="O5820" i="6"/>
  <c r="N5820" i="6"/>
  <c r="E5820" i="6"/>
  <c r="F5820" i="6" s="1"/>
  <c r="D5820" i="6"/>
  <c r="C5820" i="6"/>
  <c r="B5820" i="6"/>
  <c r="V5819" i="6"/>
  <c r="T5819" i="6"/>
  <c r="O5819" i="6"/>
  <c r="N5819" i="6"/>
  <c r="E5819" i="6"/>
  <c r="F5819" i="6" s="1"/>
  <c r="D5819" i="6"/>
  <c r="C5819" i="6"/>
  <c r="B5819" i="6"/>
  <c r="V5818" i="6"/>
  <c r="T5818" i="6"/>
  <c r="O5818" i="6"/>
  <c r="N5818" i="6"/>
  <c r="E5818" i="6"/>
  <c r="F5818" i="6" s="1"/>
  <c r="D5818" i="6"/>
  <c r="C5818" i="6"/>
  <c r="B5818" i="6"/>
  <c r="V5817" i="6"/>
  <c r="T5817" i="6"/>
  <c r="O5817" i="6"/>
  <c r="N5817" i="6"/>
  <c r="E5817" i="6"/>
  <c r="F5817" i="6" s="1"/>
  <c r="D5817" i="6"/>
  <c r="C5817" i="6"/>
  <c r="B5817" i="6"/>
  <c r="V5816" i="6"/>
  <c r="T5816" i="6"/>
  <c r="O5816" i="6"/>
  <c r="N5816" i="6"/>
  <c r="E5816" i="6"/>
  <c r="F5816" i="6" s="1"/>
  <c r="D5816" i="6"/>
  <c r="C5816" i="6"/>
  <c r="B5816" i="6"/>
  <c r="V5815" i="6"/>
  <c r="T5815" i="6"/>
  <c r="O5815" i="6"/>
  <c r="N5815" i="6"/>
  <c r="E5815" i="6"/>
  <c r="F5815" i="6" s="1"/>
  <c r="D5815" i="6"/>
  <c r="C5815" i="6"/>
  <c r="B5815" i="6"/>
  <c r="V5814" i="6"/>
  <c r="T5814" i="6"/>
  <c r="O5814" i="6"/>
  <c r="N5814" i="6"/>
  <c r="E5814" i="6"/>
  <c r="F5814" i="6" s="1"/>
  <c r="D5814" i="6"/>
  <c r="C5814" i="6"/>
  <c r="B5814" i="6"/>
  <c r="V5813" i="6"/>
  <c r="T5813" i="6"/>
  <c r="O5813" i="6"/>
  <c r="N5813" i="6"/>
  <c r="E5813" i="6"/>
  <c r="F5813" i="6" s="1"/>
  <c r="D5813" i="6"/>
  <c r="C5813" i="6"/>
  <c r="B5813" i="6"/>
  <c r="V5812" i="6"/>
  <c r="T5812" i="6"/>
  <c r="O5812" i="6"/>
  <c r="N5812" i="6"/>
  <c r="E5812" i="6"/>
  <c r="F5812" i="6" s="1"/>
  <c r="D5812" i="6"/>
  <c r="C5812" i="6"/>
  <c r="B5812" i="6"/>
  <c r="V5811" i="6"/>
  <c r="T5811" i="6"/>
  <c r="O5811" i="6"/>
  <c r="N5811" i="6"/>
  <c r="E5811" i="6"/>
  <c r="F5811" i="6" s="1"/>
  <c r="D5811" i="6"/>
  <c r="C5811" i="6"/>
  <c r="B5811" i="6"/>
  <c r="V5810" i="6"/>
  <c r="T5810" i="6"/>
  <c r="O5810" i="6"/>
  <c r="N5810" i="6"/>
  <c r="E5810" i="6"/>
  <c r="F5810" i="6" s="1"/>
  <c r="D5810" i="6"/>
  <c r="C5810" i="6"/>
  <c r="B5810" i="6"/>
  <c r="V5809" i="6"/>
  <c r="T5809" i="6"/>
  <c r="O5809" i="6"/>
  <c r="N5809" i="6"/>
  <c r="E5809" i="6"/>
  <c r="F5809" i="6" s="1"/>
  <c r="D5809" i="6"/>
  <c r="C5809" i="6"/>
  <c r="B5809" i="6"/>
  <c r="V5808" i="6"/>
  <c r="T5808" i="6"/>
  <c r="O5808" i="6"/>
  <c r="N5808" i="6"/>
  <c r="E5808" i="6"/>
  <c r="F5808" i="6" s="1"/>
  <c r="D5808" i="6"/>
  <c r="C5808" i="6"/>
  <c r="B5808" i="6"/>
  <c r="V5807" i="6"/>
  <c r="T5807" i="6"/>
  <c r="O5807" i="6"/>
  <c r="N5807" i="6"/>
  <c r="E5807" i="6"/>
  <c r="F5807" i="6" s="1"/>
  <c r="D5807" i="6"/>
  <c r="C5807" i="6"/>
  <c r="B5807" i="6"/>
  <c r="V5806" i="6"/>
  <c r="T5806" i="6"/>
  <c r="O5806" i="6"/>
  <c r="N5806" i="6"/>
  <c r="E5806" i="6"/>
  <c r="F5806" i="6" s="1"/>
  <c r="D5806" i="6"/>
  <c r="C5806" i="6"/>
  <c r="B5806" i="6"/>
  <c r="V5805" i="6"/>
  <c r="T5805" i="6"/>
  <c r="O5805" i="6"/>
  <c r="N5805" i="6"/>
  <c r="E5805" i="6"/>
  <c r="F5805" i="6" s="1"/>
  <c r="D5805" i="6"/>
  <c r="C5805" i="6"/>
  <c r="B5805" i="6"/>
  <c r="V5804" i="6"/>
  <c r="T5804" i="6"/>
  <c r="O5804" i="6"/>
  <c r="N5804" i="6"/>
  <c r="E5804" i="6"/>
  <c r="F5804" i="6" s="1"/>
  <c r="D5804" i="6"/>
  <c r="C5804" i="6"/>
  <c r="B5804" i="6"/>
  <c r="V5803" i="6"/>
  <c r="T5803" i="6"/>
  <c r="O5803" i="6"/>
  <c r="N5803" i="6"/>
  <c r="E5803" i="6"/>
  <c r="F5803" i="6" s="1"/>
  <c r="D5803" i="6"/>
  <c r="C5803" i="6"/>
  <c r="B5803" i="6"/>
  <c r="V5802" i="6"/>
  <c r="T5802" i="6"/>
  <c r="O5802" i="6"/>
  <c r="N5802" i="6"/>
  <c r="E5802" i="6"/>
  <c r="F5802" i="6" s="1"/>
  <c r="D5802" i="6"/>
  <c r="C5802" i="6"/>
  <c r="B5802" i="6"/>
  <c r="V5801" i="6"/>
  <c r="T5801" i="6"/>
  <c r="O5801" i="6"/>
  <c r="N5801" i="6"/>
  <c r="E5801" i="6"/>
  <c r="F5801" i="6" s="1"/>
  <c r="D5801" i="6"/>
  <c r="C5801" i="6"/>
  <c r="B5801" i="6"/>
  <c r="V5800" i="6"/>
  <c r="T5800" i="6"/>
  <c r="O5800" i="6"/>
  <c r="N5800" i="6"/>
  <c r="E5800" i="6"/>
  <c r="F5800" i="6" s="1"/>
  <c r="D5800" i="6"/>
  <c r="C5800" i="6"/>
  <c r="B5800" i="6"/>
  <c r="V5799" i="6"/>
  <c r="T5799" i="6"/>
  <c r="O5799" i="6"/>
  <c r="N5799" i="6"/>
  <c r="E5799" i="6"/>
  <c r="F5799" i="6" s="1"/>
  <c r="D5799" i="6"/>
  <c r="C5799" i="6"/>
  <c r="B5799" i="6"/>
  <c r="V5798" i="6"/>
  <c r="T5798" i="6"/>
  <c r="O5798" i="6"/>
  <c r="N5798" i="6"/>
  <c r="E5798" i="6"/>
  <c r="F5798" i="6" s="1"/>
  <c r="D5798" i="6"/>
  <c r="C5798" i="6"/>
  <c r="B5798" i="6"/>
  <c r="V5797" i="6"/>
  <c r="T5797" i="6"/>
  <c r="O5797" i="6"/>
  <c r="N5797" i="6"/>
  <c r="E5797" i="6"/>
  <c r="F5797" i="6" s="1"/>
  <c r="D5797" i="6"/>
  <c r="C5797" i="6"/>
  <c r="B5797" i="6"/>
  <c r="V5796" i="6"/>
  <c r="T5796" i="6"/>
  <c r="O5796" i="6"/>
  <c r="N5796" i="6"/>
  <c r="E5796" i="6"/>
  <c r="F5796" i="6" s="1"/>
  <c r="D5796" i="6"/>
  <c r="C5796" i="6"/>
  <c r="B5796" i="6"/>
  <c r="V5795" i="6"/>
  <c r="T5795" i="6"/>
  <c r="O5795" i="6"/>
  <c r="N5795" i="6"/>
  <c r="E5795" i="6"/>
  <c r="F5795" i="6" s="1"/>
  <c r="D5795" i="6"/>
  <c r="C5795" i="6"/>
  <c r="B5795" i="6"/>
  <c r="V5794" i="6"/>
  <c r="T5794" i="6"/>
  <c r="O5794" i="6"/>
  <c r="N5794" i="6"/>
  <c r="E5794" i="6"/>
  <c r="F5794" i="6" s="1"/>
  <c r="D5794" i="6"/>
  <c r="C5794" i="6"/>
  <c r="B5794" i="6"/>
  <c r="V5793" i="6"/>
  <c r="T5793" i="6"/>
  <c r="O5793" i="6"/>
  <c r="N5793" i="6"/>
  <c r="E5793" i="6"/>
  <c r="F5793" i="6" s="1"/>
  <c r="D5793" i="6"/>
  <c r="C5793" i="6"/>
  <c r="B5793" i="6"/>
  <c r="V5792" i="6"/>
  <c r="T5792" i="6"/>
  <c r="O5792" i="6"/>
  <c r="N5792" i="6"/>
  <c r="E5792" i="6"/>
  <c r="F5792" i="6" s="1"/>
  <c r="D5792" i="6"/>
  <c r="C5792" i="6"/>
  <c r="B5792" i="6"/>
  <c r="V5791" i="6"/>
  <c r="T5791" i="6"/>
  <c r="O5791" i="6"/>
  <c r="N5791" i="6"/>
  <c r="E5791" i="6"/>
  <c r="F5791" i="6" s="1"/>
  <c r="D5791" i="6"/>
  <c r="C5791" i="6"/>
  <c r="B5791" i="6"/>
  <c r="V5790" i="6"/>
  <c r="T5790" i="6"/>
  <c r="O5790" i="6"/>
  <c r="N5790" i="6"/>
  <c r="E5790" i="6"/>
  <c r="F5790" i="6" s="1"/>
  <c r="D5790" i="6"/>
  <c r="C5790" i="6"/>
  <c r="B5790" i="6"/>
  <c r="V5789" i="6"/>
  <c r="T5789" i="6"/>
  <c r="O5789" i="6"/>
  <c r="N5789" i="6"/>
  <c r="E5789" i="6"/>
  <c r="F5789" i="6" s="1"/>
  <c r="D5789" i="6"/>
  <c r="C5789" i="6"/>
  <c r="B5789" i="6"/>
  <c r="V5788" i="6"/>
  <c r="T5788" i="6"/>
  <c r="O5788" i="6"/>
  <c r="N5788" i="6"/>
  <c r="E5788" i="6"/>
  <c r="F5788" i="6" s="1"/>
  <c r="D5788" i="6"/>
  <c r="C5788" i="6"/>
  <c r="B5788" i="6"/>
  <c r="V5787" i="6"/>
  <c r="T5787" i="6"/>
  <c r="O5787" i="6"/>
  <c r="N5787" i="6"/>
  <c r="E5787" i="6"/>
  <c r="F5787" i="6" s="1"/>
  <c r="D5787" i="6"/>
  <c r="C5787" i="6"/>
  <c r="B5787" i="6"/>
  <c r="V5786" i="6"/>
  <c r="T5786" i="6"/>
  <c r="O5786" i="6"/>
  <c r="N5786" i="6"/>
  <c r="E5786" i="6"/>
  <c r="F5786" i="6" s="1"/>
  <c r="D5786" i="6"/>
  <c r="C5786" i="6"/>
  <c r="B5786" i="6"/>
  <c r="V5785" i="6"/>
  <c r="T5785" i="6"/>
  <c r="O5785" i="6"/>
  <c r="N5785" i="6"/>
  <c r="E5785" i="6"/>
  <c r="F5785" i="6" s="1"/>
  <c r="D5785" i="6"/>
  <c r="C5785" i="6"/>
  <c r="B5785" i="6"/>
  <c r="V5784" i="6"/>
  <c r="T5784" i="6"/>
  <c r="O5784" i="6"/>
  <c r="N5784" i="6"/>
  <c r="E5784" i="6"/>
  <c r="F5784" i="6" s="1"/>
  <c r="D5784" i="6"/>
  <c r="C5784" i="6"/>
  <c r="B5784" i="6"/>
  <c r="V5783" i="6"/>
  <c r="T5783" i="6"/>
  <c r="O5783" i="6"/>
  <c r="E5783" i="6"/>
  <c r="F5783" i="6" s="1"/>
  <c r="D5783" i="6"/>
  <c r="C5783" i="6"/>
  <c r="B5783" i="6"/>
  <c r="V5782" i="6"/>
  <c r="T5782" i="6"/>
  <c r="O5782" i="6"/>
  <c r="E5782" i="6"/>
  <c r="F5782" i="6" s="1"/>
  <c r="D5782" i="6"/>
  <c r="C5782" i="6"/>
  <c r="B5782" i="6"/>
  <c r="V5781" i="6"/>
  <c r="T5781" i="6"/>
  <c r="O5781" i="6"/>
  <c r="E5781" i="6"/>
  <c r="F5781" i="6" s="1"/>
  <c r="D5781" i="6"/>
  <c r="C5781" i="6"/>
  <c r="B5781" i="6"/>
  <c r="V5780" i="6"/>
  <c r="T5780" i="6"/>
  <c r="O5780" i="6"/>
  <c r="E5780" i="6"/>
  <c r="F5780" i="6" s="1"/>
  <c r="D5780" i="6"/>
  <c r="C5780" i="6"/>
  <c r="B5780" i="6"/>
  <c r="V5779" i="6"/>
  <c r="T5779" i="6"/>
  <c r="O5779" i="6"/>
  <c r="E5779" i="6"/>
  <c r="F5779" i="6" s="1"/>
  <c r="D5779" i="6"/>
  <c r="C5779" i="6"/>
  <c r="B5779" i="6"/>
  <c r="V5871" i="6"/>
  <c r="T5871" i="6"/>
  <c r="O5871" i="6"/>
  <c r="N5871" i="6"/>
  <c r="E5871" i="6"/>
  <c r="F5871" i="6" s="1"/>
  <c r="D5871" i="6"/>
  <c r="C5871" i="6"/>
  <c r="B5871" i="6"/>
  <c r="V5870" i="6"/>
  <c r="T5870" i="6"/>
  <c r="O5870" i="6"/>
  <c r="N5870" i="6"/>
  <c r="E5870" i="6"/>
  <c r="F5870" i="6" s="1"/>
  <c r="D5870" i="6"/>
  <c r="C5870" i="6"/>
  <c r="B5870" i="6"/>
  <c r="V5869" i="6"/>
  <c r="T5869" i="6"/>
  <c r="O5869" i="6"/>
  <c r="N5869" i="6"/>
  <c r="E5869" i="6"/>
  <c r="F5869" i="6" s="1"/>
  <c r="D5869" i="6"/>
  <c r="C5869" i="6"/>
  <c r="B5869" i="6"/>
  <c r="V5868" i="6"/>
  <c r="T5868" i="6"/>
  <c r="O5868" i="6"/>
  <c r="N5868" i="6"/>
  <c r="E5868" i="6"/>
  <c r="F5868" i="6" s="1"/>
  <c r="D5868" i="6"/>
  <c r="C5868" i="6"/>
  <c r="B5868" i="6"/>
  <c r="V5867" i="6"/>
  <c r="T5867" i="6"/>
  <c r="O5867" i="6"/>
  <c r="N5867" i="6"/>
  <c r="E5867" i="6"/>
  <c r="F5867" i="6" s="1"/>
  <c r="D5867" i="6"/>
  <c r="C5867" i="6"/>
  <c r="B5867" i="6"/>
  <c r="V5866" i="6"/>
  <c r="T5866" i="6"/>
  <c r="O5866" i="6"/>
  <c r="N5866" i="6"/>
  <c r="E5866" i="6"/>
  <c r="F5866" i="6" s="1"/>
  <c r="D5866" i="6"/>
  <c r="C5866" i="6"/>
  <c r="B5866" i="6"/>
  <c r="V5865" i="6"/>
  <c r="T5865" i="6"/>
  <c r="O5865" i="6"/>
  <c r="N5865" i="6"/>
  <c r="E5865" i="6"/>
  <c r="F5865" i="6" s="1"/>
  <c r="D5865" i="6"/>
  <c r="C5865" i="6"/>
  <c r="B5865" i="6"/>
  <c r="V5864" i="6"/>
  <c r="T5864" i="6"/>
  <c r="O5864" i="6"/>
  <c r="N5864" i="6"/>
  <c r="E5864" i="6"/>
  <c r="F5864" i="6" s="1"/>
  <c r="D5864" i="6"/>
  <c r="C5864" i="6"/>
  <c r="B5864" i="6"/>
  <c r="V5863" i="6"/>
  <c r="T5863" i="6"/>
  <c r="O5863" i="6"/>
  <c r="N5863" i="6"/>
  <c r="E5863" i="6"/>
  <c r="F5863" i="6" s="1"/>
  <c r="D5863" i="6"/>
  <c r="C5863" i="6"/>
  <c r="B5863" i="6"/>
  <c r="V5862" i="6"/>
  <c r="T5862" i="6"/>
  <c r="O5862" i="6"/>
  <c r="N5862" i="6"/>
  <c r="E5862" i="6"/>
  <c r="F5862" i="6" s="1"/>
  <c r="D5862" i="6"/>
  <c r="C5862" i="6"/>
  <c r="B5862" i="6"/>
  <c r="V5861" i="6"/>
  <c r="T5861" i="6"/>
  <c r="O5861" i="6"/>
  <c r="N5861" i="6"/>
  <c r="E5861" i="6"/>
  <c r="F5861" i="6" s="1"/>
  <c r="D5861" i="6"/>
  <c r="C5861" i="6"/>
  <c r="B5861" i="6"/>
  <c r="V5860" i="6"/>
  <c r="T5860" i="6"/>
  <c r="O5860" i="6"/>
  <c r="N5860" i="6"/>
  <c r="E5860" i="6"/>
  <c r="F5860" i="6" s="1"/>
  <c r="D5860" i="6"/>
  <c r="C5860" i="6"/>
  <c r="B5860" i="6"/>
  <c r="V5859" i="6"/>
  <c r="T5859" i="6"/>
  <c r="O5859" i="6"/>
  <c r="N5859" i="6"/>
  <c r="E5859" i="6"/>
  <c r="F5859" i="6" s="1"/>
  <c r="D5859" i="6"/>
  <c r="C5859" i="6"/>
  <c r="B5859" i="6"/>
  <c r="V5858" i="6"/>
  <c r="T5858" i="6"/>
  <c r="O5858" i="6"/>
  <c r="N5858" i="6"/>
  <c r="E5858" i="6"/>
  <c r="F5858" i="6" s="1"/>
  <c r="D5858" i="6"/>
  <c r="C5858" i="6"/>
  <c r="B5858" i="6"/>
  <c r="V5857" i="6"/>
  <c r="T5857" i="6"/>
  <c r="O5857" i="6"/>
  <c r="N5857" i="6"/>
  <c r="E5857" i="6"/>
  <c r="F5857" i="6" s="1"/>
  <c r="D5857" i="6"/>
  <c r="C5857" i="6"/>
  <c r="B5857" i="6"/>
  <c r="V5856" i="6"/>
  <c r="T5856" i="6"/>
  <c r="O5856" i="6"/>
  <c r="N5856" i="6"/>
  <c r="E5856" i="6"/>
  <c r="F5856" i="6" s="1"/>
  <c r="D5856" i="6"/>
  <c r="C5856" i="6"/>
  <c r="B5856" i="6"/>
  <c r="V5855" i="6"/>
  <c r="T5855" i="6"/>
  <c r="O5855" i="6"/>
  <c r="N5855" i="6"/>
  <c r="E5855" i="6"/>
  <c r="F5855" i="6" s="1"/>
  <c r="D5855" i="6"/>
  <c r="C5855" i="6"/>
  <c r="B5855" i="6"/>
  <c r="V5854" i="6"/>
  <c r="T5854" i="6"/>
  <c r="O5854" i="6"/>
  <c r="N5854" i="6"/>
  <c r="E5854" i="6"/>
  <c r="F5854" i="6" s="1"/>
  <c r="D5854" i="6"/>
  <c r="C5854" i="6"/>
  <c r="B5854" i="6"/>
  <c r="V5853" i="6"/>
  <c r="T5853" i="6"/>
  <c r="O5853" i="6"/>
  <c r="N5853" i="6"/>
  <c r="E5853" i="6"/>
  <c r="F5853" i="6" s="1"/>
  <c r="D5853" i="6"/>
  <c r="C5853" i="6"/>
  <c r="B5853" i="6"/>
  <c r="V5852" i="6"/>
  <c r="N5852" i="6"/>
  <c r="O5852" i="6"/>
  <c r="T5852" i="6"/>
  <c r="E5852" i="6"/>
  <c r="F5852" i="6" s="1"/>
  <c r="D5852" i="6"/>
  <c r="C5852" i="6"/>
  <c r="B5852" i="6"/>
  <c r="V5851" i="6"/>
  <c r="T5851" i="6"/>
  <c r="O5851" i="6"/>
  <c r="N5851" i="6"/>
  <c r="E5851" i="6"/>
  <c r="F5851" i="6" s="1"/>
  <c r="D5851" i="6"/>
  <c r="C5851" i="6"/>
  <c r="B5851" i="6"/>
  <c r="V5850" i="6"/>
  <c r="T5850" i="6"/>
  <c r="O5850" i="6"/>
  <c r="N5850" i="6"/>
  <c r="E5850" i="6"/>
  <c r="F5850" i="6" s="1"/>
  <c r="D5850" i="6"/>
  <c r="C5850" i="6"/>
  <c r="B5850" i="6"/>
  <c r="V5849" i="6"/>
  <c r="T5849" i="6"/>
  <c r="O5849" i="6"/>
  <c r="N5849" i="6"/>
  <c r="E5849" i="6"/>
  <c r="F5849" i="6" s="1"/>
  <c r="D5849" i="6"/>
  <c r="C5849" i="6"/>
  <c r="B5849" i="6"/>
  <c r="V5848" i="6"/>
  <c r="T5848" i="6"/>
  <c r="O5848" i="6"/>
  <c r="N5848" i="6"/>
  <c r="E5848" i="6"/>
  <c r="F5848" i="6" s="1"/>
  <c r="D5848" i="6"/>
  <c r="C5848" i="6"/>
  <c r="B5848" i="6"/>
  <c r="V5847" i="6"/>
  <c r="T5847" i="6"/>
  <c r="O5847" i="6"/>
  <c r="N5847" i="6"/>
  <c r="E5847" i="6"/>
  <c r="F5847" i="6" s="1"/>
  <c r="D5847" i="6"/>
  <c r="C5847" i="6"/>
  <c r="B5847" i="6"/>
  <c r="V5846" i="6"/>
  <c r="T5846" i="6"/>
  <c r="O5846" i="6"/>
  <c r="N5846" i="6"/>
  <c r="E5846" i="6"/>
  <c r="F5846" i="6" s="1"/>
  <c r="D5846" i="6"/>
  <c r="C5846" i="6"/>
  <c r="B5846" i="6"/>
  <c r="V5845" i="6"/>
  <c r="T5845" i="6"/>
  <c r="O5845" i="6"/>
  <c r="N5845" i="6"/>
  <c r="E5845" i="6"/>
  <c r="F5845" i="6" s="1"/>
  <c r="D5845" i="6"/>
  <c r="C5845" i="6"/>
  <c r="B5845" i="6"/>
  <c r="V5844" i="6"/>
  <c r="T5844" i="6"/>
  <c r="O5844" i="6"/>
  <c r="N5844" i="6"/>
  <c r="E5844" i="6"/>
  <c r="F5844" i="6" s="1"/>
  <c r="D5844" i="6"/>
  <c r="C5844" i="6"/>
  <c r="B5844" i="6"/>
  <c r="V5843" i="6"/>
  <c r="T5843" i="6"/>
  <c r="O5843" i="6"/>
  <c r="N5843" i="6"/>
  <c r="E5843" i="6"/>
  <c r="F5843" i="6" s="1"/>
  <c r="D5843" i="6"/>
  <c r="C5843" i="6"/>
  <c r="B5843" i="6"/>
  <c r="V5842" i="6"/>
  <c r="T5842" i="6"/>
  <c r="O5842" i="6"/>
  <c r="N5842" i="6"/>
  <c r="E5842" i="6"/>
  <c r="F5842" i="6" s="1"/>
  <c r="D5842" i="6"/>
  <c r="C5842" i="6"/>
  <c r="B5842" i="6"/>
  <c r="V5841" i="6"/>
  <c r="T5841" i="6"/>
  <c r="O5841" i="6"/>
  <c r="N5841" i="6"/>
  <c r="E5841" i="6"/>
  <c r="F5841" i="6" s="1"/>
  <c r="D5841" i="6"/>
  <c r="C5841" i="6"/>
  <c r="B5841" i="6"/>
  <c r="V5886" i="6"/>
  <c r="T5886" i="6"/>
  <c r="O5886" i="6"/>
  <c r="N5886" i="6"/>
  <c r="E5886" i="6"/>
  <c r="F5886" i="6" s="1"/>
  <c r="D5886" i="6"/>
  <c r="C5886" i="6"/>
  <c r="B5886" i="6"/>
  <c r="V5885" i="6"/>
  <c r="T5885" i="6"/>
  <c r="N5885" i="6"/>
  <c r="O5885" i="6"/>
  <c r="E5885" i="6"/>
  <c r="F5885" i="6" s="1"/>
  <c r="D5885" i="6"/>
  <c r="C5885" i="6"/>
  <c r="B5885" i="6"/>
  <c r="V5884" i="6"/>
  <c r="T5884" i="6"/>
  <c r="O5884" i="6"/>
  <c r="N5884" i="6"/>
  <c r="E5884" i="6"/>
  <c r="F5884" i="6" s="1"/>
  <c r="D5884" i="6"/>
  <c r="C5884" i="6"/>
  <c r="B5884" i="6"/>
  <c r="V5883" i="6"/>
  <c r="T5883" i="6"/>
  <c r="O5883" i="6"/>
  <c r="N5883" i="6"/>
  <c r="E5883" i="6"/>
  <c r="F5883" i="6" s="1"/>
  <c r="D5883" i="6"/>
  <c r="C5883" i="6"/>
  <c r="B5883" i="6"/>
  <c r="V5882" i="6"/>
  <c r="T5882" i="6"/>
  <c r="O5882" i="6"/>
  <c r="N5882" i="6"/>
  <c r="E5882" i="6"/>
  <c r="F5882" i="6" s="1"/>
  <c r="D5882" i="6"/>
  <c r="C5882" i="6"/>
  <c r="B5882" i="6"/>
  <c r="V5881" i="6"/>
  <c r="T5881" i="6"/>
  <c r="O5881" i="6"/>
  <c r="N5881" i="6"/>
  <c r="E5881" i="6"/>
  <c r="F5881" i="6" s="1"/>
  <c r="D5881" i="6"/>
  <c r="C5881" i="6"/>
  <c r="B5881" i="6"/>
  <c r="V5880" i="6"/>
  <c r="T5880" i="6"/>
  <c r="O5880" i="6"/>
  <c r="N5880" i="6"/>
  <c r="E5880" i="6"/>
  <c r="F5880" i="6" s="1"/>
  <c r="D5880" i="6"/>
  <c r="C5880" i="6"/>
  <c r="B5880" i="6"/>
  <c r="V5879" i="6"/>
  <c r="T5879" i="6"/>
  <c r="O5879" i="6"/>
  <c r="N5879" i="6"/>
  <c r="E5879" i="6"/>
  <c r="F5879" i="6" s="1"/>
  <c r="D5879" i="6"/>
  <c r="C5879" i="6"/>
  <c r="B5879" i="6"/>
  <c r="V5878" i="6"/>
  <c r="T5878" i="6"/>
  <c r="O5878" i="6"/>
  <c r="N5878" i="6"/>
  <c r="E5878" i="6"/>
  <c r="F5878" i="6" s="1"/>
  <c r="D5878" i="6"/>
  <c r="C5878" i="6"/>
  <c r="B5878" i="6"/>
  <c r="V5877" i="6"/>
  <c r="T5877" i="6"/>
  <c r="O5877" i="6"/>
  <c r="N5877" i="6"/>
  <c r="E5877" i="6"/>
  <c r="F5877" i="6" s="1"/>
  <c r="D5877" i="6"/>
  <c r="C5877" i="6"/>
  <c r="B5877" i="6"/>
  <c r="V5876" i="6"/>
  <c r="T5876" i="6"/>
  <c r="O5876" i="6"/>
  <c r="N5876" i="6"/>
  <c r="E5876" i="6"/>
  <c r="F5876" i="6" s="1"/>
  <c r="D5876" i="6"/>
  <c r="C5876" i="6"/>
  <c r="B5876" i="6"/>
  <c r="V5875" i="6"/>
  <c r="T5875" i="6"/>
  <c r="O5875" i="6"/>
  <c r="N5875" i="6"/>
  <c r="E5875" i="6"/>
  <c r="F5875" i="6" s="1"/>
  <c r="D5875" i="6"/>
  <c r="C5875" i="6"/>
  <c r="B5875" i="6"/>
  <c r="V5874" i="6"/>
  <c r="T5874" i="6"/>
  <c r="O5874" i="6"/>
  <c r="N5874" i="6"/>
  <c r="E5874" i="6"/>
  <c r="F5874" i="6" s="1"/>
  <c r="D5874" i="6"/>
  <c r="C5874" i="6"/>
  <c r="B5874" i="6"/>
  <c r="V5873" i="6"/>
  <c r="T5873" i="6"/>
  <c r="N5873" i="6"/>
  <c r="O5873" i="6"/>
  <c r="E5873" i="6"/>
  <c r="F5873" i="6" s="1"/>
  <c r="D5873" i="6"/>
  <c r="C5873" i="6"/>
  <c r="B5873" i="6"/>
  <c r="V5872" i="6"/>
  <c r="T5872" i="6"/>
  <c r="O5872" i="6"/>
  <c r="N5872" i="6"/>
  <c r="E5872" i="6"/>
  <c r="F5872" i="6" s="1"/>
  <c r="D5872" i="6"/>
  <c r="C5872" i="6"/>
  <c r="B5872" i="6"/>
  <c r="V5894" i="6"/>
  <c r="T5894" i="6"/>
  <c r="O5894" i="6"/>
  <c r="N5894" i="6"/>
  <c r="E5894" i="6"/>
  <c r="F5894" i="6" s="1"/>
  <c r="D5894" i="6"/>
  <c r="C5894" i="6"/>
  <c r="B5894" i="6"/>
  <c r="V5893" i="6"/>
  <c r="T5893" i="6"/>
  <c r="O5893" i="6"/>
  <c r="N5893" i="6"/>
  <c r="E5893" i="6"/>
  <c r="F5893" i="6" s="1"/>
  <c r="D5893" i="6"/>
  <c r="C5893" i="6"/>
  <c r="B5893" i="6"/>
  <c r="V5892" i="6"/>
  <c r="T5892" i="6"/>
  <c r="O5892" i="6"/>
  <c r="N5892" i="6"/>
  <c r="E5892" i="6"/>
  <c r="F5892" i="6" s="1"/>
  <c r="D5892" i="6"/>
  <c r="C5892" i="6"/>
  <c r="B5892" i="6"/>
  <c r="V5891" i="6"/>
  <c r="T5891" i="6"/>
  <c r="O5891" i="6"/>
  <c r="N5891" i="6"/>
  <c r="E5891" i="6"/>
  <c r="F5891" i="6" s="1"/>
  <c r="D5891" i="6"/>
  <c r="C5891" i="6"/>
  <c r="B5891" i="6"/>
  <c r="V5890" i="6"/>
  <c r="T5890" i="6"/>
  <c r="O5890" i="6"/>
  <c r="N5890" i="6"/>
  <c r="E5890" i="6"/>
  <c r="F5890" i="6" s="1"/>
  <c r="D5890" i="6"/>
  <c r="C5890" i="6"/>
  <c r="B5890" i="6"/>
  <c r="V5889" i="6"/>
  <c r="T5889" i="6"/>
  <c r="O5889" i="6"/>
  <c r="N5889" i="6"/>
  <c r="E5889" i="6"/>
  <c r="F5889" i="6" s="1"/>
  <c r="D5889" i="6"/>
  <c r="C5889" i="6"/>
  <c r="B5889" i="6"/>
  <c r="V5888" i="6"/>
  <c r="T5888" i="6"/>
  <c r="O5888" i="6"/>
  <c r="N5888" i="6"/>
  <c r="E5888" i="6"/>
  <c r="F5888" i="6" s="1"/>
  <c r="D5888" i="6"/>
  <c r="C5888" i="6"/>
  <c r="B5888" i="6"/>
  <c r="V5887" i="6"/>
  <c r="T5887" i="6"/>
  <c r="O5887" i="6"/>
  <c r="N5887" i="6"/>
  <c r="E5887" i="6"/>
  <c r="F5887" i="6" s="1"/>
  <c r="D5887" i="6"/>
  <c r="C5887" i="6"/>
  <c r="B5887" i="6"/>
  <c r="V5898" i="6"/>
  <c r="T5898" i="6"/>
  <c r="O5898" i="6"/>
  <c r="N5898" i="6"/>
  <c r="E5898" i="6"/>
  <c r="F5898" i="6" s="1"/>
  <c r="D5898" i="6"/>
  <c r="C5898" i="6"/>
  <c r="B5898" i="6"/>
  <c r="V5897" i="6"/>
  <c r="T5897" i="6"/>
  <c r="O5897" i="6"/>
  <c r="N5897" i="6"/>
  <c r="E5897" i="6"/>
  <c r="F5897" i="6" s="1"/>
  <c r="D5897" i="6"/>
  <c r="C5897" i="6"/>
  <c r="B5897" i="6"/>
  <c r="V5896" i="6"/>
  <c r="T5896" i="6"/>
  <c r="O5896" i="6"/>
  <c r="N5896" i="6"/>
  <c r="E5896" i="6"/>
  <c r="F5896" i="6" s="1"/>
  <c r="D5896" i="6"/>
  <c r="C5896" i="6"/>
  <c r="B5896" i="6"/>
  <c r="V5895" i="6"/>
  <c r="T5895" i="6"/>
  <c r="O5895" i="6"/>
  <c r="N5895" i="6"/>
  <c r="E5895" i="6"/>
  <c r="F5895" i="6" s="1"/>
  <c r="D5895" i="6"/>
  <c r="C5895" i="6"/>
  <c r="B5895" i="6"/>
  <c r="V5900" i="6"/>
  <c r="T5900" i="6"/>
  <c r="O5900" i="6"/>
  <c r="N5900" i="6"/>
  <c r="E5900" i="6"/>
  <c r="F5900" i="6" s="1"/>
  <c r="D5900" i="6"/>
  <c r="C5900" i="6"/>
  <c r="B5900" i="6"/>
  <c r="V5899" i="6"/>
  <c r="T5899" i="6"/>
  <c r="O5899" i="6"/>
  <c r="N5899" i="6"/>
  <c r="E5899" i="6"/>
  <c r="F5899" i="6" s="1"/>
  <c r="D5899" i="6"/>
  <c r="C5899" i="6"/>
  <c r="B5899" i="6"/>
  <c r="B5901" i="6"/>
  <c r="C5901" i="6"/>
  <c r="D5901" i="6"/>
  <c r="E5901" i="6"/>
  <c r="F5901" i="6" s="1"/>
  <c r="N5901" i="6"/>
  <c r="O5901" i="6"/>
  <c r="T5901" i="6"/>
  <c r="V5901" i="6"/>
  <c r="B5902" i="6"/>
  <c r="C5902" i="6"/>
  <c r="D5902" i="6"/>
  <c r="E5902" i="6"/>
  <c r="F5902" i="6" s="1"/>
  <c r="N5902" i="6"/>
  <c r="O5902" i="6"/>
  <c r="T5902" i="6"/>
  <c r="V5902" i="6"/>
  <c r="L767" i="14"/>
  <c r="L766" i="14"/>
  <c r="L765" i="14"/>
  <c r="L758" i="14"/>
  <c r="L755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I11" i="14"/>
  <c r="I101" i="14"/>
  <c r="I120" i="14"/>
  <c r="I128" i="14"/>
  <c r="I129" i="14"/>
  <c r="I117" i="14"/>
  <c r="I140" i="14"/>
  <c r="I142" i="14"/>
  <c r="I143" i="14"/>
  <c r="I159" i="14"/>
  <c r="I168" i="14"/>
  <c r="I169" i="14"/>
  <c r="I170" i="14"/>
  <c r="I171" i="14"/>
  <c r="I184" i="14"/>
  <c r="I185" i="14"/>
  <c r="I186" i="14"/>
  <c r="I197" i="14"/>
  <c r="I199" i="14"/>
  <c r="I207" i="14"/>
  <c r="I206" i="14"/>
  <c r="I205" i="14"/>
  <c r="I204" i="14"/>
  <c r="I216" i="14"/>
  <c r="I218" i="14"/>
  <c r="I219" i="14"/>
  <c r="I225" i="14"/>
  <c r="I226" i="14"/>
  <c r="I227" i="14"/>
  <c r="I231" i="14"/>
  <c r="I236" i="14"/>
  <c r="I237" i="14"/>
  <c r="I238" i="14"/>
  <c r="I241" i="14"/>
  <c r="I253" i="14"/>
  <c r="I254" i="14"/>
  <c r="I550" i="14"/>
  <c r="I577" i="14"/>
  <c r="I663" i="14"/>
  <c r="K4828" i="6"/>
  <c r="K4829" i="6"/>
  <c r="K4830" i="6"/>
  <c r="K4831" i="6"/>
  <c r="K4832" i="6"/>
  <c r="K4833" i="6"/>
  <c r="K4834" i="6"/>
  <c r="K4835" i="6"/>
  <c r="K4836" i="6"/>
  <c r="K4837" i="6"/>
  <c r="I707" i="14"/>
  <c r="I755" i="14"/>
  <c r="I770" i="14"/>
  <c r="L745" i="14"/>
  <c r="H745" i="14"/>
  <c r="O5434" i="6"/>
  <c r="L639" i="14"/>
  <c r="H639" i="14"/>
  <c r="O4604" i="6"/>
  <c r="L724" i="14"/>
  <c r="H724" i="14"/>
  <c r="O5301" i="6"/>
  <c r="H766" i="14"/>
  <c r="O5561" i="6"/>
  <c r="H765" i="14"/>
  <c r="O5552" i="6"/>
  <c r="H767" i="14"/>
  <c r="O5571" i="6"/>
  <c r="O5302" i="6"/>
  <c r="L756" i="14"/>
  <c r="H756" i="14"/>
  <c r="O5516" i="6"/>
  <c r="O5550" i="6"/>
  <c r="O5551" i="6"/>
  <c r="H755" i="14"/>
  <c r="O5501" i="6"/>
  <c r="O5502" i="6"/>
  <c r="O5555" i="6"/>
  <c r="O5557" i="6"/>
  <c r="O5558" i="6"/>
  <c r="O5574" i="6"/>
  <c r="J3" i="14"/>
  <c r="N5" i="6" s="1"/>
  <c r="L3" i="14"/>
  <c r="O3" i="6"/>
  <c r="J4" i="14"/>
  <c r="N11" i="6" s="1"/>
  <c r="L4" i="14"/>
  <c r="O11" i="6"/>
  <c r="O16" i="6"/>
  <c r="J5" i="14"/>
  <c r="N21" i="6" s="1"/>
  <c r="L5" i="14"/>
  <c r="O21" i="6"/>
  <c r="J6" i="14"/>
  <c r="N36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3" i="6" s="1"/>
  <c r="O41" i="6"/>
  <c r="O42" i="6"/>
  <c r="O43" i="6"/>
  <c r="P43" i="6" s="1"/>
  <c r="U43" i="6" s="1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8" i="6" s="1"/>
  <c r="O68" i="6"/>
  <c r="O61" i="6"/>
  <c r="O62" i="6"/>
  <c r="O63" i="6"/>
  <c r="O64" i="6"/>
  <c r="O65" i="6"/>
  <c r="O66" i="6"/>
  <c r="O67" i="6"/>
  <c r="O69" i="6"/>
  <c r="J10" i="14"/>
  <c r="N73" i="6" s="1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86" i="6" s="1"/>
  <c r="O84" i="6"/>
  <c r="O85" i="6"/>
  <c r="O86" i="6"/>
  <c r="P86" i="6" s="1"/>
  <c r="U86" i="6" s="1"/>
  <c r="O87" i="6"/>
  <c r="O88" i="6"/>
  <c r="O89" i="6"/>
  <c r="O90" i="6"/>
  <c r="O91" i="6"/>
  <c r="O92" i="6"/>
  <c r="O93" i="6"/>
  <c r="J13" i="14"/>
  <c r="N94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26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J18" i="14"/>
  <c r="K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 s="1"/>
  <c r="O172" i="6"/>
  <c r="O173" i="6"/>
  <c r="J20" i="14"/>
  <c r="N175" i="6" s="1"/>
  <c r="O174" i="6"/>
  <c r="O175" i="6"/>
  <c r="O176" i="6"/>
  <c r="O177" i="6"/>
  <c r="O178" i="6"/>
  <c r="O179" i="6"/>
  <c r="O180" i="6"/>
  <c r="O181" i="6"/>
  <c r="O182" i="6"/>
  <c r="O183" i="6"/>
  <c r="J21" i="14"/>
  <c r="K21" i="14"/>
  <c r="O184" i="6"/>
  <c r="O185" i="6"/>
  <c r="O186" i="6"/>
  <c r="O187" i="6"/>
  <c r="N188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J22" i="14"/>
  <c r="N214" i="6" s="1"/>
  <c r="K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J23" i="14"/>
  <c r="N234" i="6" s="1"/>
  <c r="K23" i="14"/>
  <c r="J24" i="14"/>
  <c r="N237" i="6" s="1"/>
  <c r="K24" i="14"/>
  <c r="O235" i="6"/>
  <c r="O236" i="6"/>
  <c r="O237" i="6"/>
  <c r="P237" i="6" s="1"/>
  <c r="U237" i="6" s="1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J25" i="14"/>
  <c r="N270" i="6" s="1"/>
  <c r="K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J26" i="14"/>
  <c r="N290" i="6" s="1"/>
  <c r="K26" i="14"/>
  <c r="J27" i="14"/>
  <c r="L27" i="14"/>
  <c r="O296" i="6"/>
  <c r="J29" i="14"/>
  <c r="N299" i="6" s="1"/>
  <c r="L29" i="14"/>
  <c r="O300" i="6"/>
  <c r="J28" i="14"/>
  <c r="N310" i="6" s="1"/>
  <c r="L28" i="14"/>
  <c r="O308" i="6"/>
  <c r="J30" i="14"/>
  <c r="L30" i="14"/>
  <c r="O314" i="6"/>
  <c r="O318" i="6"/>
  <c r="O320" i="6"/>
  <c r="J31" i="14"/>
  <c r="L31" i="14"/>
  <c r="O322" i="6"/>
  <c r="O323" i="6"/>
  <c r="O324" i="6"/>
  <c r="O325" i="6"/>
  <c r="O326" i="6"/>
  <c r="O327" i="6"/>
  <c r="O330" i="6"/>
  <c r="O331" i="6"/>
  <c r="O332" i="6"/>
  <c r="O333" i="6"/>
  <c r="O335" i="6"/>
  <c r="J32" i="14"/>
  <c r="O337" i="6"/>
  <c r="O338" i="6"/>
  <c r="O339" i="6"/>
  <c r="O340" i="6"/>
  <c r="O341" i="6"/>
  <c r="O342" i="6"/>
  <c r="O343" i="6"/>
  <c r="J33" i="14"/>
  <c r="N345" i="6" s="1"/>
  <c r="L33" i="14"/>
  <c r="O346" i="6"/>
  <c r="J34" i="14"/>
  <c r="L34" i="14"/>
  <c r="O356" i="6"/>
  <c r="J35" i="14"/>
  <c r="N360" i="6" s="1"/>
  <c r="K35" i="14"/>
  <c r="O360" i="6"/>
  <c r="O361" i="6"/>
  <c r="O362" i="6"/>
  <c r="O363" i="6"/>
  <c r="O364" i="6"/>
  <c r="O365" i="6"/>
  <c r="O366" i="6"/>
  <c r="O367" i="6"/>
  <c r="O368" i="6"/>
  <c r="J36" i="14"/>
  <c r="N372" i="6" s="1"/>
  <c r="K36" i="14"/>
  <c r="J37" i="14"/>
  <c r="N370" i="6" s="1"/>
  <c r="J38" i="14"/>
  <c r="J39" i="14"/>
  <c r="L39" i="14"/>
  <c r="O382" i="6"/>
  <c r="O380" i="6"/>
  <c r="O381" i="6"/>
  <c r="O387" i="6"/>
  <c r="O388" i="6"/>
  <c r="J40" i="14"/>
  <c r="K40" i="14"/>
  <c r="O407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31" i="6" s="1"/>
  <c r="L41" i="14"/>
  <c r="O420" i="6"/>
  <c r="O426" i="6"/>
  <c r="O433" i="6"/>
  <c r="J42" i="14"/>
  <c r="N446" i="6" s="1"/>
  <c r="L42" i="14"/>
  <c r="O439" i="6"/>
  <c r="O445" i="6"/>
  <c r="O447" i="6"/>
  <c r="J43" i="14"/>
  <c r="N448" i="6" s="1"/>
  <c r="O448" i="6"/>
  <c r="J44" i="14"/>
  <c r="N449" i="6" s="1"/>
  <c r="L44" i="14"/>
  <c r="O452" i="6"/>
  <c r="O450" i="6"/>
  <c r="O451" i="6"/>
  <c r="J45" i="14"/>
  <c r="N462" i="6" s="1"/>
  <c r="J46" i="14"/>
  <c r="N463" i="6" s="1"/>
  <c r="J47" i="14"/>
  <c r="N466" i="6" s="1"/>
  <c r="J48" i="14"/>
  <c r="K48" i="14"/>
  <c r="J49" i="14"/>
  <c r="N472" i="6" s="1"/>
  <c r="J50" i="14"/>
  <c r="N474" i="6" s="1"/>
  <c r="J51" i="14"/>
  <c r="N476" i="6" s="1"/>
  <c r="J52" i="14"/>
  <c r="L52" i="14"/>
  <c r="O477" i="6"/>
  <c r="J53" i="14"/>
  <c r="N486" i="6" s="1"/>
  <c r="J54" i="14"/>
  <c r="N495" i="6" s="1"/>
  <c r="J55" i="14"/>
  <c r="K55" i="14"/>
  <c r="J56" i="14"/>
  <c r="N503" i="6" s="1"/>
  <c r="J57" i="14"/>
  <c r="N504" i="6" s="1"/>
  <c r="J58" i="14"/>
  <c r="N505" i="6" s="1"/>
  <c r="K58" i="14"/>
  <c r="O505" i="6"/>
  <c r="O506" i="6"/>
  <c r="J59" i="14"/>
  <c r="N509" i="6" s="1"/>
  <c r="K59" i="14"/>
  <c r="O507" i="6"/>
  <c r="O508" i="6"/>
  <c r="O509" i="6"/>
  <c r="J60" i="14"/>
  <c r="N510" i="6" s="1"/>
  <c r="J61" i="14"/>
  <c r="N511" i="6" s="1"/>
  <c r="J62" i="14"/>
  <c r="J63" i="14"/>
  <c r="N515" i="6" s="1"/>
  <c r="J64" i="14"/>
  <c r="N516" i="6" s="1"/>
  <c r="J65" i="14"/>
  <c r="N519" i="6" s="1"/>
  <c r="K65" i="14"/>
  <c r="J66" i="14"/>
  <c r="O520" i="6"/>
  <c r="O521" i="6"/>
  <c r="O522" i="6"/>
  <c r="J67" i="14"/>
  <c r="N528" i="6" s="1"/>
  <c r="L67" i="14"/>
  <c r="O531" i="6"/>
  <c r="O532" i="6"/>
  <c r="O534" i="6"/>
  <c r="J68" i="14"/>
  <c r="L68" i="14"/>
  <c r="O541" i="6"/>
  <c r="O542" i="6"/>
  <c r="O543" i="6"/>
  <c r="O544" i="6"/>
  <c r="O545" i="6"/>
  <c r="O547" i="6"/>
  <c r="O548" i="6"/>
  <c r="O549" i="6"/>
  <c r="O550" i="6"/>
  <c r="O551" i="6"/>
  <c r="O553" i="6"/>
  <c r="O554" i="6"/>
  <c r="O555" i="6"/>
  <c r="J69" i="14"/>
  <c r="L69" i="14"/>
  <c r="O572" i="6"/>
  <c r="J70" i="14"/>
  <c r="N590" i="6" s="1"/>
  <c r="L70" i="14"/>
  <c r="O577" i="6"/>
  <c r="O591" i="6"/>
  <c r="J71" i="14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L72" i="14"/>
  <c r="O631" i="6"/>
  <c r="O628" i="6"/>
  <c r="O638" i="6"/>
  <c r="J73" i="14"/>
  <c r="N639" i="6" s="1"/>
  <c r="O639" i="6"/>
  <c r="J74" i="14"/>
  <c r="O640" i="6"/>
  <c r="O641" i="6"/>
  <c r="O642" i="6"/>
  <c r="J75" i="14"/>
  <c r="L75" i="14"/>
  <c r="O651" i="6"/>
  <c r="O654" i="6"/>
  <c r="O657" i="6"/>
  <c r="J76" i="14"/>
  <c r="L76" i="14"/>
  <c r="O663" i="6"/>
  <c r="O668" i="6"/>
  <c r="J77" i="14"/>
  <c r="N672" i="6" s="1"/>
  <c r="J78" i="14"/>
  <c r="N676" i="6" s="1"/>
  <c r="J79" i="14"/>
  <c r="N678" i="6" s="1"/>
  <c r="J80" i="14"/>
  <c r="N679" i="6" s="1"/>
  <c r="J81" i="14"/>
  <c r="K81" i="14"/>
  <c r="J82" i="14"/>
  <c r="N683" i="6" s="1"/>
  <c r="K82" i="14"/>
  <c r="J83" i="14"/>
  <c r="N684" i="6" s="1"/>
  <c r="L83" i="14"/>
  <c r="O687" i="6"/>
  <c r="J84" i="14"/>
  <c r="N71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J85" i="14"/>
  <c r="K85" i="14"/>
  <c r="J86" i="14"/>
  <c r="N786" i="6" s="1"/>
  <c r="J87" i="14"/>
  <c r="N787" i="6" s="1"/>
  <c r="J88" i="14"/>
  <c r="N789" i="6" s="1"/>
  <c r="J89" i="14"/>
  <c r="N790" i="6" s="1"/>
  <c r="J90" i="14"/>
  <c r="N792" i="6" s="1"/>
  <c r="J91" i="14"/>
  <c r="J92" i="14"/>
  <c r="N804" i="6" s="1"/>
  <c r="L92" i="14"/>
  <c r="O795" i="6"/>
  <c r="J93" i="14"/>
  <c r="O810" i="6"/>
  <c r="O811" i="6"/>
  <c r="O812" i="6"/>
  <c r="J94" i="14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4" i="6" s="1"/>
  <c r="J96" i="14"/>
  <c r="N841" i="6" s="1"/>
  <c r="J97" i="14"/>
  <c r="N844" i="6" s="1"/>
  <c r="J98" i="14"/>
  <c r="N846" i="6" s="1"/>
  <c r="J99" i="14"/>
  <c r="N848" i="6" s="1"/>
  <c r="O848" i="6"/>
  <c r="O849" i="6"/>
  <c r="O850" i="6"/>
  <c r="O851" i="6"/>
  <c r="O852" i="6"/>
  <c r="J100" i="14"/>
  <c r="N861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0" i="6" s="1"/>
  <c r="L101" i="14"/>
  <c r="O870" i="6"/>
  <c r="O871" i="6"/>
  <c r="O877" i="6"/>
  <c r="O878" i="6"/>
  <c r="J102" i="14"/>
  <c r="N893" i="6" s="1"/>
  <c r="L102" i="14"/>
  <c r="O893" i="6"/>
  <c r="O895" i="6"/>
  <c r="J103" i="14"/>
  <c r="N904" i="6" s="1"/>
  <c r="J104" i="14"/>
  <c r="K104" i="14"/>
  <c r="J105" i="14"/>
  <c r="J106" i="14"/>
  <c r="J107" i="14"/>
  <c r="J108" i="14"/>
  <c r="N912" i="6" s="1"/>
  <c r="J109" i="14"/>
  <c r="N913" i="6" s="1"/>
  <c r="J110" i="14"/>
  <c r="N914" i="6" s="1"/>
  <c r="J111" i="14"/>
  <c r="N915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J113" i="14"/>
  <c r="J114" i="14"/>
  <c r="J115" i="14"/>
  <c r="N939" i="6" s="1"/>
  <c r="J116" i="14"/>
  <c r="N941" i="6" s="1"/>
  <c r="J118" i="14"/>
  <c r="N947" i="6" s="1"/>
  <c r="L118" i="14"/>
  <c r="O950" i="6"/>
  <c r="J119" i="14"/>
  <c r="N955" i="6" s="1"/>
  <c r="O955" i="6"/>
  <c r="O956" i="6"/>
  <c r="O957" i="6"/>
  <c r="O958" i="6"/>
  <c r="O959" i="6"/>
  <c r="O960" i="6"/>
  <c r="O961" i="6"/>
  <c r="O962" i="6"/>
  <c r="O963" i="6"/>
  <c r="O964" i="6"/>
  <c r="J120" i="14"/>
  <c r="N965" i="6" s="1"/>
  <c r="J121" i="14"/>
  <c r="N979" i="6" s="1"/>
  <c r="J122" i="14"/>
  <c r="K122" i="14"/>
  <c r="J123" i="14"/>
  <c r="J125" i="14"/>
  <c r="N988" i="6" s="1"/>
  <c r="J124" i="14"/>
  <c r="J126" i="14"/>
  <c r="N992" i="6" s="1"/>
  <c r="J127" i="14"/>
  <c r="L127" i="14"/>
  <c r="O995" i="6"/>
  <c r="O993" i="6"/>
  <c r="O994" i="6"/>
  <c r="O997" i="6"/>
  <c r="O998" i="6"/>
  <c r="O999" i="6"/>
  <c r="O1000" i="6"/>
  <c r="O1003" i="6"/>
  <c r="J128" i="14"/>
  <c r="N1013" i="6" s="1"/>
  <c r="J129" i="14"/>
  <c r="N1033" i="6" s="1"/>
  <c r="L129" i="14"/>
  <c r="H129" i="14"/>
  <c r="O1022" i="6"/>
  <c r="O1020" i="6"/>
  <c r="O1026" i="6"/>
  <c r="O1032" i="6"/>
  <c r="J117" i="14"/>
  <c r="N1038" i="6" s="1"/>
  <c r="J130" i="14"/>
  <c r="N1057" i="6" s="1"/>
  <c r="O1056" i="6"/>
  <c r="O1057" i="6"/>
  <c r="O1058" i="6"/>
  <c r="J131" i="14"/>
  <c r="N1063" i="6" s="1"/>
  <c r="K131" i="14"/>
  <c r="O1060" i="6"/>
  <c r="O1059" i="6"/>
  <c r="O1061" i="6"/>
  <c r="O1062" i="6"/>
  <c r="O1063" i="6"/>
  <c r="O1064" i="6"/>
  <c r="O1065" i="6"/>
  <c r="O1066" i="6"/>
  <c r="O1067" i="6"/>
  <c r="O1068" i="6"/>
  <c r="J132" i="14"/>
  <c r="N1070" i="6" s="1"/>
  <c r="L132" i="14"/>
  <c r="O1069" i="6"/>
  <c r="O1073" i="6"/>
  <c r="O1074" i="6"/>
  <c r="O1076" i="6"/>
  <c r="O1080" i="6"/>
  <c r="O1082" i="6"/>
  <c r="J133" i="14"/>
  <c r="N1083" i="6" s="1"/>
  <c r="J134" i="14"/>
  <c r="N1085" i="6" s="1"/>
  <c r="J135" i="14"/>
  <c r="N1086" i="6" s="1"/>
  <c r="J136" i="14"/>
  <c r="N1090" i="6" s="1"/>
  <c r="J137" i="14"/>
  <c r="J138" i="14"/>
  <c r="N1096" i="6" s="1"/>
  <c r="J139" i="14"/>
  <c r="N1097" i="6" s="1"/>
  <c r="J140" i="14"/>
  <c r="N1101" i="6" s="1"/>
  <c r="J141" i="14"/>
  <c r="N1112" i="6" s="1"/>
  <c r="O1111" i="6"/>
  <c r="O1112" i="6"/>
  <c r="O1113" i="6"/>
  <c r="O1114" i="6"/>
  <c r="J142" i="14"/>
  <c r="J143" i="14"/>
  <c r="J144" i="14"/>
  <c r="J145" i="14"/>
  <c r="N1147" i="6" s="1"/>
  <c r="J146" i="14"/>
  <c r="N1149" i="6" s="1"/>
  <c r="J147" i="14"/>
  <c r="N1150" i="6" s="1"/>
  <c r="J148" i="14"/>
  <c r="K148" i="14"/>
  <c r="J149" i="14"/>
  <c r="N1154" i="6" s="1"/>
  <c r="K149" i="14"/>
  <c r="J150" i="14"/>
  <c r="N1157" i="6" s="1"/>
  <c r="J151" i="14"/>
  <c r="N1169" i="6" s="1"/>
  <c r="J152" i="14"/>
  <c r="N1172" i="6" s="1"/>
  <c r="J153" i="14"/>
  <c r="N1178" i="6" s="1"/>
  <c r="O1175" i="6"/>
  <c r="O1176" i="6"/>
  <c r="O1177" i="6"/>
  <c r="O1178" i="6"/>
  <c r="O1179" i="6"/>
  <c r="J154" i="14"/>
  <c r="N1180" i="6" s="1"/>
  <c r="J155" i="14"/>
  <c r="N1183" i="6" s="1"/>
  <c r="J156" i="14"/>
  <c r="N1191" i="6" s="1"/>
  <c r="J157" i="14"/>
  <c r="N1195" i="6" s="1"/>
  <c r="K157" i="14"/>
  <c r="J158" i="14"/>
  <c r="K158" i="14"/>
  <c r="J159" i="14"/>
  <c r="N1202" i="6" s="1"/>
  <c r="J160" i="14"/>
  <c r="N1216" i="6" s="1"/>
  <c r="J161" i="14"/>
  <c r="N1218" i="6" s="1"/>
  <c r="O1218" i="6"/>
  <c r="O1219" i="6"/>
  <c r="J162" i="14"/>
  <c r="K162" i="14"/>
  <c r="J163" i="14"/>
  <c r="N1227" i="6" s="1"/>
  <c r="J164" i="14"/>
  <c r="N1229" i="6" s="1"/>
  <c r="J165" i="14"/>
  <c r="N1232" i="6" s="1"/>
  <c r="J166" i="14"/>
  <c r="K166" i="14"/>
  <c r="O1236" i="6"/>
  <c r="O1237" i="6"/>
  <c r="O1238" i="6"/>
  <c r="J167" i="14"/>
  <c r="K167" i="14"/>
  <c r="O1239" i="6"/>
  <c r="J168" i="14"/>
  <c r="J169" i="14"/>
  <c r="N1259" i="6" s="1"/>
  <c r="J170" i="14"/>
  <c r="N1269" i="6" s="1"/>
  <c r="J171" i="14"/>
  <c r="N1287" i="6" s="1"/>
  <c r="J172" i="14"/>
  <c r="N1311" i="6" s="1"/>
  <c r="O1306" i="6"/>
  <c r="O1307" i="6"/>
  <c r="O1308" i="6"/>
  <c r="O1309" i="6"/>
  <c r="O1310" i="6"/>
  <c r="O1311" i="6"/>
  <c r="O1312" i="6"/>
  <c r="O1313" i="6"/>
  <c r="O1314" i="6"/>
  <c r="O1315" i="6"/>
  <c r="J173" i="14"/>
  <c r="O1316" i="6"/>
  <c r="O1317" i="6"/>
  <c r="J174" i="14"/>
  <c r="N1318" i="6" s="1"/>
  <c r="J175" i="14"/>
  <c r="N1319" i="6" s="1"/>
  <c r="J176" i="14"/>
  <c r="N1320" i="6" s="1"/>
  <c r="J177" i="14"/>
  <c r="J178" i="14"/>
  <c r="N1335" i="6" s="1"/>
  <c r="J179" i="14"/>
  <c r="N1337" i="6" s="1"/>
  <c r="J180" i="14"/>
  <c r="J181" i="14"/>
  <c r="J182" i="14"/>
  <c r="N1344" i="6" s="1"/>
  <c r="J183" i="14"/>
  <c r="N1345" i="6" s="1"/>
  <c r="J184" i="14"/>
  <c r="L184" i="14"/>
  <c r="O1347" i="6"/>
  <c r="J185" i="14"/>
  <c r="N1379" i="6" s="1"/>
  <c r="J186" i="14"/>
  <c r="J187" i="14"/>
  <c r="J188" i="14"/>
  <c r="O1406" i="6"/>
  <c r="O1407" i="6"/>
  <c r="J189" i="14"/>
  <c r="O1408" i="6"/>
  <c r="O1409" i="6"/>
  <c r="J190" i="14"/>
  <c r="N1410" i="6" s="1"/>
  <c r="O1410" i="6"/>
  <c r="J191" i="14"/>
  <c r="N1412" i="6" s="1"/>
  <c r="J192" i="14"/>
  <c r="N1413" i="6" s="1"/>
  <c r="J193" i="14"/>
  <c r="N1417" i="6" s="1"/>
  <c r="J194" i="14"/>
  <c r="N1419" i="6" s="1"/>
  <c r="J195" i="14"/>
  <c r="N1422" i="6" s="1"/>
  <c r="J196" i="14"/>
  <c r="N1424" i="6" s="1"/>
  <c r="J197" i="14"/>
  <c r="N1438" i="6" s="1"/>
  <c r="J198" i="14"/>
  <c r="N1443" i="6" s="1"/>
  <c r="J199" i="14"/>
  <c r="N1489" i="6" s="1"/>
  <c r="J200" i="14"/>
  <c r="N1500" i="6" s="1"/>
  <c r="O1499" i="6"/>
  <c r="O1500" i="6"/>
  <c r="J201" i="14"/>
  <c r="N1501" i="6" s="1"/>
  <c r="J202" i="14"/>
  <c r="J203" i="14"/>
  <c r="N1510" i="6" s="1"/>
  <c r="J207" i="14"/>
  <c r="N1513" i="6" s="1"/>
  <c r="J206" i="14"/>
  <c r="N1531" i="6" s="1"/>
  <c r="L206" i="14"/>
  <c r="O1530" i="6"/>
  <c r="O1533" i="6"/>
  <c r="O1534" i="6"/>
  <c r="O1535" i="6"/>
  <c r="O1538" i="6"/>
  <c r="O1541" i="6"/>
  <c r="O1543" i="6"/>
  <c r="O1545" i="6"/>
  <c r="O1546" i="6"/>
  <c r="J205" i="14"/>
  <c r="N1551" i="6" s="1"/>
  <c r="J204" i="14"/>
  <c r="N1568" i="6" s="1"/>
  <c r="J208" i="14"/>
  <c r="N1585" i="6" s="1"/>
  <c r="J209" i="14"/>
  <c r="N1588" i="6" s="1"/>
  <c r="J210" i="14"/>
  <c r="N1589" i="6" s="1"/>
  <c r="J211" i="14"/>
  <c r="N1592" i="6" s="1"/>
  <c r="N1594" i="6"/>
  <c r="O1594" i="6"/>
  <c r="J213" i="14"/>
  <c r="N1595" i="6" s="1"/>
  <c r="O1595" i="6"/>
  <c r="O1596" i="6"/>
  <c r="J214" i="14"/>
  <c r="N1598" i="6" s="1"/>
  <c r="K214" i="14"/>
  <c r="J215" i="14"/>
  <c r="K215" i="14"/>
  <c r="J216" i="14"/>
  <c r="N1603" i="6" s="1"/>
  <c r="O1601" i="6"/>
  <c r="O1602" i="6"/>
  <c r="O1603" i="6"/>
  <c r="O1604" i="6"/>
  <c r="O1605" i="6"/>
  <c r="J217" i="14"/>
  <c r="K217" i="14"/>
  <c r="J218" i="14"/>
  <c r="H218" i="14" s="1"/>
  <c r="J219" i="14"/>
  <c r="N1639" i="6" s="1"/>
  <c r="L219" i="14"/>
  <c r="H219" i="14"/>
  <c r="O1628" i="6"/>
  <c r="O1630" i="6"/>
  <c r="O1631" i="6"/>
  <c r="O1635" i="6"/>
  <c r="O1637" i="6"/>
  <c r="J220" i="14"/>
  <c r="N1640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J223" i="14"/>
  <c r="N1651" i="6" s="1"/>
  <c r="J224" i="14"/>
  <c r="N1652" i="6" s="1"/>
  <c r="J225" i="14"/>
  <c r="N1666" i="6" s="1"/>
  <c r="L225" i="14"/>
  <c r="H225" i="14"/>
  <c r="O1655" i="6"/>
  <c r="O1656" i="6"/>
  <c r="O1659" i="6"/>
  <c r="O1661" i="6"/>
  <c r="O1662" i="6"/>
  <c r="O1665" i="6"/>
  <c r="O1667" i="6"/>
  <c r="O1668" i="6"/>
  <c r="J226" i="14"/>
  <c r="N1669" i="6" s="1"/>
  <c r="L226" i="14"/>
  <c r="H226" i="14"/>
  <c r="O1679" i="6"/>
  <c r="O1669" i="6"/>
  <c r="O1670" i="6"/>
  <c r="O1673" i="6"/>
  <c r="O1675" i="6"/>
  <c r="O1676" i="6"/>
  <c r="O1681" i="6"/>
  <c r="O1682" i="6"/>
  <c r="J227" i="14"/>
  <c r="N1685" i="6" s="1"/>
  <c r="L227" i="14"/>
  <c r="H227" i="14"/>
  <c r="O1685" i="6"/>
  <c r="O1683" i="6"/>
  <c r="O1687" i="6"/>
  <c r="O1689" i="6"/>
  <c r="O1690" i="6"/>
  <c r="O1696" i="6"/>
  <c r="J228" i="14"/>
  <c r="N1702" i="6" s="1"/>
  <c r="J229" i="14"/>
  <c r="J230" i="14"/>
  <c r="N1716" i="6" s="1"/>
  <c r="J231" i="14"/>
  <c r="N1717" i="6" s="1"/>
  <c r="O1717" i="6"/>
  <c r="O1718" i="6"/>
  <c r="O1719" i="6"/>
  <c r="J232" i="14"/>
  <c r="N1720" i="6" s="1"/>
  <c r="J233" i="14"/>
  <c r="J234" i="14"/>
  <c r="N1731" i="6" s="1"/>
  <c r="L234" i="14"/>
  <c r="O1731" i="6"/>
  <c r="O1734" i="6"/>
  <c r="O1736" i="6"/>
  <c r="O1737" i="6"/>
  <c r="O1740" i="6"/>
  <c r="J235" i="14"/>
  <c r="N1741" i="6" s="1"/>
  <c r="O1741" i="6"/>
  <c r="O1742" i="6"/>
  <c r="J236" i="14"/>
  <c r="N1743" i="6" s="1"/>
  <c r="J237" i="14"/>
  <c r="N1753" i="6" s="1"/>
  <c r="J238" i="14"/>
  <c r="N1767" i="6" s="1"/>
  <c r="J239" i="14"/>
  <c r="N1781" i="6" s="1"/>
  <c r="J240" i="14"/>
  <c r="N1785" i="6" s="1"/>
  <c r="K240" i="14"/>
  <c r="J241" i="14"/>
  <c r="J242" i="14"/>
  <c r="N1803" i="6" s="1"/>
  <c r="J243" i="14"/>
  <c r="N1804" i="6" s="1"/>
  <c r="J244" i="14"/>
  <c r="N1805" i="6" s="1"/>
  <c r="K244" i="14"/>
  <c r="J245" i="14"/>
  <c r="N1807" i="6" s="1"/>
  <c r="J246" i="14"/>
  <c r="N1809" i="6" s="1"/>
  <c r="J247" i="14"/>
  <c r="N1812" i="6" s="1"/>
  <c r="J248" i="14"/>
  <c r="N1814" i="6" s="1"/>
  <c r="J249" i="14"/>
  <c r="N1816" i="6" s="1"/>
  <c r="O1815" i="6"/>
  <c r="O1816" i="6"/>
  <c r="O1817" i="6"/>
  <c r="J250" i="14"/>
  <c r="N1818" i="6" s="1"/>
  <c r="O1818" i="6"/>
  <c r="J251" i="14"/>
  <c r="N1819" i="6" s="1"/>
  <c r="J252" i="14"/>
  <c r="N1821" i="6" s="1"/>
  <c r="K252" i="14"/>
  <c r="J253" i="14"/>
  <c r="K253" i="14"/>
  <c r="J254" i="14"/>
  <c r="J255" i="14"/>
  <c r="N1859" i="6" s="1"/>
  <c r="J256" i="14"/>
  <c r="N1865" i="6" s="1"/>
  <c r="J257" i="14"/>
  <c r="N1867" i="6" s="1"/>
  <c r="J258" i="14"/>
  <c r="N1868" i="6" s="1"/>
  <c r="K258" i="14"/>
  <c r="J259" i="14"/>
  <c r="N1872" i="6" s="1"/>
  <c r="K259" i="14"/>
  <c r="J260" i="14"/>
  <c r="N1875" i="6" s="1"/>
  <c r="K260" i="14"/>
  <c r="J261" i="14"/>
  <c r="N1876" i="6" s="1"/>
  <c r="J262" i="14"/>
  <c r="N1880" i="6" s="1"/>
  <c r="J263" i="14"/>
  <c r="N1884" i="6" s="1"/>
  <c r="J264" i="14"/>
  <c r="N1887" i="6" s="1"/>
  <c r="J265" i="14"/>
  <c r="N1890" i="6" s="1"/>
  <c r="J266" i="14"/>
  <c r="N1891" i="6" s="1"/>
  <c r="J267" i="14"/>
  <c r="J268" i="14"/>
  <c r="N1895" i="6" s="1"/>
  <c r="J269" i="14"/>
  <c r="N1899" i="6" s="1"/>
  <c r="J270" i="14"/>
  <c r="N1902" i="6" s="1"/>
  <c r="J271" i="14"/>
  <c r="N1903" i="6" s="1"/>
  <c r="J272" i="14"/>
  <c r="N1906" i="6" s="1"/>
  <c r="L272" i="14"/>
  <c r="O1914" i="6"/>
  <c r="O1905" i="6"/>
  <c r="J273" i="14"/>
  <c r="N1915" i="6" s="1"/>
  <c r="J274" i="14"/>
  <c r="N1916" i="6" s="1"/>
  <c r="J275" i="14"/>
  <c r="N1918" i="6" s="1"/>
  <c r="J276" i="14"/>
  <c r="N1920" i="6" s="1"/>
  <c r="L276" i="14"/>
  <c r="H276" i="14"/>
  <c r="J277" i="14"/>
  <c r="N1944" i="6" s="1"/>
  <c r="L277" i="14"/>
  <c r="J278" i="14"/>
  <c r="N1949" i="6" s="1"/>
  <c r="J279" i="14"/>
  <c r="N1958" i="6" s="1"/>
  <c r="J280" i="14"/>
  <c r="N1971" i="6" s="1"/>
  <c r="J281" i="14"/>
  <c r="N1983" i="6" s="1"/>
  <c r="O1982" i="6"/>
  <c r="O1983" i="6"/>
  <c r="J282" i="14"/>
  <c r="N1984" i="6" s="1"/>
  <c r="J283" i="14"/>
  <c r="N2003" i="6" s="1"/>
  <c r="J284" i="14"/>
  <c r="N2025" i="6" s="1"/>
  <c r="J285" i="14"/>
  <c r="N2027" i="6" s="1"/>
  <c r="J286" i="14"/>
  <c r="N2032" i="6" s="1"/>
  <c r="J287" i="14"/>
  <c r="N2033" i="6" s="1"/>
  <c r="J288" i="14"/>
  <c r="N2037" i="6" s="1"/>
  <c r="O2036" i="6"/>
  <c r="O2037" i="6"/>
  <c r="J289" i="14"/>
  <c r="N2038" i="6" s="1"/>
  <c r="L289" i="14"/>
  <c r="O2039" i="6"/>
  <c r="O2038" i="6"/>
  <c r="J290" i="14"/>
  <c r="N2043" i="6" s="1"/>
  <c r="O2040" i="6"/>
  <c r="O2041" i="6"/>
  <c r="O2042" i="6"/>
  <c r="O2043" i="6"/>
  <c r="J291" i="14"/>
  <c r="N2045" i="6" s="1"/>
  <c r="L291" i="14"/>
  <c r="O2046" i="6"/>
  <c r="O2045" i="6"/>
  <c r="O2047" i="6"/>
  <c r="J292" i="14"/>
  <c r="N2055" i="6" s="1"/>
  <c r="L292" i="14"/>
  <c r="O2049" i="6"/>
  <c r="O2051" i="6"/>
  <c r="O2053" i="6"/>
  <c r="O2054" i="6"/>
  <c r="O2055" i="6"/>
  <c r="J293" i="14"/>
  <c r="N2059" i="6" s="1"/>
  <c r="J294" i="14"/>
  <c r="N2077" i="6" s="1"/>
  <c r="J295" i="14"/>
  <c r="J296" i="14"/>
  <c r="J297" i="14"/>
  <c r="N2083" i="6" s="1"/>
  <c r="J298" i="14"/>
  <c r="N2085" i="6" s="1"/>
  <c r="J299" i="14"/>
  <c r="N2088" i="6" s="1"/>
  <c r="J300" i="14"/>
  <c r="N2089" i="6" s="1"/>
  <c r="J301" i="14"/>
  <c r="J302" i="14"/>
  <c r="L302" i="14"/>
  <c r="H302" i="14"/>
  <c r="O2108" i="6"/>
  <c r="O2110" i="6"/>
  <c r="O2111" i="6"/>
  <c r="O2112" i="6"/>
  <c r="O2116" i="6"/>
  <c r="J303" i="14"/>
  <c r="N2119" i="6" s="1"/>
  <c r="J304" i="14"/>
  <c r="N2128" i="6" s="1"/>
  <c r="J305" i="14"/>
  <c r="N2137" i="6" s="1"/>
  <c r="J306" i="14"/>
  <c r="N2144" i="6" s="1"/>
  <c r="J307" i="14"/>
  <c r="N2145" i="6" s="1"/>
  <c r="J308" i="14"/>
  <c r="J309" i="14"/>
  <c r="J310" i="14"/>
  <c r="N2156" i="6" s="1"/>
  <c r="J311" i="14"/>
  <c r="N2157" i="6" s="1"/>
  <c r="O2157" i="6"/>
  <c r="J312" i="14"/>
  <c r="N2158" i="6" s="1"/>
  <c r="J313" i="14"/>
  <c r="N2160" i="6" s="1"/>
  <c r="J314" i="14"/>
  <c r="N2162" i="6" s="1"/>
  <c r="J315" i="14"/>
  <c r="N2167" i="6" s="1"/>
  <c r="J316" i="14"/>
  <c r="N2173" i="6" s="1"/>
  <c r="J317" i="14"/>
  <c r="N2181" i="6" s="1"/>
  <c r="L317" i="14"/>
  <c r="O2179" i="6"/>
  <c r="O2188" i="6"/>
  <c r="J318" i="14"/>
  <c r="N2190" i="6" s="1"/>
  <c r="J319" i="14"/>
  <c r="N2194" i="6" s="1"/>
  <c r="J320" i="14"/>
  <c r="N2216" i="6" s="1"/>
  <c r="L320" i="14"/>
  <c r="O2208" i="6"/>
  <c r="O2214" i="6"/>
  <c r="O2218" i="6"/>
  <c r="O2220" i="6"/>
  <c r="J321" i="14"/>
  <c r="N2225" i="6" s="1"/>
  <c r="O2225" i="6"/>
  <c r="J322" i="14"/>
  <c r="N2226" i="6" s="1"/>
  <c r="J323" i="14"/>
  <c r="N2227" i="6" s="1"/>
  <c r="J324" i="14"/>
  <c r="N2228" i="6" s="1"/>
  <c r="J325" i="14"/>
  <c r="N2229" i="6" s="1"/>
  <c r="J326" i="14"/>
  <c r="N2230" i="6" s="1"/>
  <c r="J327" i="14"/>
  <c r="N2231" i="6" s="1"/>
  <c r="J328" i="14"/>
  <c r="N2232" i="6" s="1"/>
  <c r="J329" i="14"/>
  <c r="N2233" i="6" s="1"/>
  <c r="J330" i="14"/>
  <c r="N2234" i="6" s="1"/>
  <c r="O2234" i="6"/>
  <c r="O2235" i="6"/>
  <c r="O2236" i="6"/>
  <c r="J331" i="14"/>
  <c r="N2239" i="6" s="1"/>
  <c r="O2237" i="6"/>
  <c r="O2238" i="6"/>
  <c r="O2239" i="6"/>
  <c r="J332" i="14"/>
  <c r="N2240" i="6" s="1"/>
  <c r="J333" i="14"/>
  <c r="J334" i="14"/>
  <c r="N2243" i="6" s="1"/>
  <c r="J335" i="14"/>
  <c r="N2245" i="6" s="1"/>
  <c r="J336" i="14"/>
  <c r="N2246" i="6" s="1"/>
  <c r="J337" i="14"/>
  <c r="N2247" i="6" s="1"/>
  <c r="J338" i="14"/>
  <c r="N2250" i="6" s="1"/>
  <c r="J339" i="14"/>
  <c r="N2251" i="6" s="1"/>
  <c r="J340" i="14"/>
  <c r="N2252" i="6" s="1"/>
  <c r="J341" i="14"/>
  <c r="J342" i="14"/>
  <c r="N2270" i="6" s="1"/>
  <c r="J343" i="14"/>
  <c r="N2283" i="6" s="1"/>
  <c r="J344" i="14"/>
  <c r="K344" i="14"/>
  <c r="J345" i="14"/>
  <c r="N2290" i="6" s="1"/>
  <c r="J346" i="14"/>
  <c r="N2291" i="6" s="1"/>
  <c r="J347" i="14"/>
  <c r="N2312" i="6" s="1"/>
  <c r="J348" i="14"/>
  <c r="N2327" i="6" s="1"/>
  <c r="J349" i="14"/>
  <c r="J350" i="14"/>
  <c r="K350" i="14"/>
  <c r="J351" i="14"/>
  <c r="J352" i="14"/>
  <c r="K352" i="14"/>
  <c r="J353" i="14"/>
  <c r="L353" i="14"/>
  <c r="H353" i="14"/>
  <c r="O2345" i="6"/>
  <c r="O2346" i="6"/>
  <c r="O2349" i="6"/>
  <c r="O2355" i="6"/>
  <c r="O2356" i="6"/>
  <c r="J354" i="14"/>
  <c r="N2362" i="6" s="1"/>
  <c r="O2362" i="6"/>
  <c r="J355" i="14"/>
  <c r="N2363" i="6" s="1"/>
  <c r="O2363" i="6"/>
  <c r="O2364" i="6"/>
  <c r="J356" i="14"/>
  <c r="N2365" i="6" s="1"/>
  <c r="J357" i="14"/>
  <c r="N2371" i="6" s="1"/>
  <c r="L357" i="14"/>
  <c r="H357" i="14"/>
  <c r="O2373" i="6"/>
  <c r="O2367" i="6"/>
  <c r="O2381" i="6"/>
  <c r="O2383" i="6"/>
  <c r="O2384" i="6"/>
  <c r="J358" i="14"/>
  <c r="L358" i="14"/>
  <c r="H358" i="14"/>
  <c r="O2396" i="6"/>
  <c r="O2397" i="6"/>
  <c r="O2400" i="6"/>
  <c r="O2402" i="6"/>
  <c r="J359" i="14"/>
  <c r="N2405" i="6" s="1"/>
  <c r="L359" i="14"/>
  <c r="H359" i="14"/>
  <c r="O2403" i="6"/>
  <c r="O2405" i="6"/>
  <c r="O2407" i="6"/>
  <c r="O2408" i="6"/>
  <c r="O2409" i="6"/>
  <c r="O2413" i="6"/>
  <c r="O2414" i="6"/>
  <c r="O2415" i="6"/>
  <c r="O2416" i="6"/>
  <c r="O2420" i="6"/>
  <c r="O2421" i="6"/>
  <c r="J360" i="14"/>
  <c r="N2423" i="6" s="1"/>
  <c r="K360" i="14"/>
  <c r="L360" i="14"/>
  <c r="O2423" i="6"/>
  <c r="J361" i="14"/>
  <c r="N2430" i="6" s="1"/>
  <c r="O2428" i="6"/>
  <c r="O2429" i="6"/>
  <c r="O2430" i="6"/>
  <c r="J362" i="14"/>
  <c r="N2434" i="6" s="1"/>
  <c r="L362" i="14"/>
  <c r="O2432" i="6"/>
  <c r="O2431" i="6"/>
  <c r="O2434" i="6"/>
  <c r="J363" i="14"/>
  <c r="N2436" i="6" s="1"/>
  <c r="L363" i="14"/>
  <c r="O2435" i="6"/>
  <c r="J364" i="14"/>
  <c r="N2437" i="6" s="1"/>
  <c r="J365" i="14"/>
  <c r="N2439" i="6" s="1"/>
  <c r="O2439" i="6"/>
  <c r="J366" i="14"/>
  <c r="N2440" i="6" s="1"/>
  <c r="O2440" i="6"/>
  <c r="O2441" i="6"/>
  <c r="O2442" i="6"/>
  <c r="O2443" i="6"/>
  <c r="J367" i="14"/>
  <c r="N2445" i="6" s="1"/>
  <c r="O2444" i="6"/>
  <c r="O2445" i="6"/>
  <c r="J368" i="14"/>
  <c r="N2446" i="6" s="1"/>
  <c r="K368" i="14"/>
  <c r="O2446" i="6"/>
  <c r="O2447" i="6"/>
  <c r="J369" i="14"/>
  <c r="K369" i="14"/>
  <c r="O2448" i="6"/>
  <c r="O2449" i="6"/>
  <c r="J370" i="14"/>
  <c r="N2452" i="6" s="1"/>
  <c r="L370" i="14"/>
  <c r="H370" i="14"/>
  <c r="O2452" i="6"/>
  <c r="O2454" i="6"/>
  <c r="O2450" i="6"/>
  <c r="O2451" i="6"/>
  <c r="O2455" i="6"/>
  <c r="O2456" i="6"/>
  <c r="O2457" i="6"/>
  <c r="O2458" i="6"/>
  <c r="O2460" i="6"/>
  <c r="O2462" i="6"/>
  <c r="O2463" i="6"/>
  <c r="O2464" i="6"/>
  <c r="O2466" i="6"/>
  <c r="J371" i="14"/>
  <c r="N2468" i="6" s="1"/>
  <c r="L371" i="14"/>
  <c r="H371" i="14"/>
  <c r="O2468" i="6"/>
  <c r="O2473" i="6"/>
  <c r="O2475" i="6"/>
  <c r="O2479" i="6"/>
  <c r="J372" i="14"/>
  <c r="N2482" i="6" s="1"/>
  <c r="L372" i="14"/>
  <c r="H372" i="14"/>
  <c r="O2486" i="6"/>
  <c r="O2482" i="6"/>
  <c r="O2484" i="6"/>
  <c r="O2488" i="6"/>
  <c r="O2491" i="6"/>
  <c r="J373" i="14"/>
  <c r="N2496" i="6" s="1"/>
  <c r="L373" i="14"/>
  <c r="H373" i="14"/>
  <c r="O2497" i="6"/>
  <c r="J374" i="14"/>
  <c r="N2511" i="6" s="1"/>
  <c r="L374" i="14"/>
  <c r="H374" i="14"/>
  <c r="O2514" i="6"/>
  <c r="O2508" i="6"/>
  <c r="O2509" i="6"/>
  <c r="O2510" i="6"/>
  <c r="O2512" i="6"/>
  <c r="O2513" i="6"/>
  <c r="O2515" i="6"/>
  <c r="O2516" i="6"/>
  <c r="J375" i="14"/>
  <c r="N2518" i="6" s="1"/>
  <c r="J376" i="14"/>
  <c r="N2534" i="6" s="1"/>
  <c r="J377" i="14"/>
  <c r="N2535" i="6" s="1"/>
  <c r="J378" i="14"/>
  <c r="N2538" i="6" s="1"/>
  <c r="J379" i="14"/>
  <c r="N2560" i="6" s="1"/>
  <c r="J380" i="14"/>
  <c r="H380" i="14" s="1"/>
  <c r="L380" i="14"/>
  <c r="J381" i="14"/>
  <c r="O2586" i="6"/>
  <c r="O2587" i="6"/>
  <c r="J382" i="14"/>
  <c r="N2589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4" i="6" s="1"/>
  <c r="O2594" i="6"/>
  <c r="O2595" i="6"/>
  <c r="O2596" i="6"/>
  <c r="O2597" i="6"/>
  <c r="O2598" i="6"/>
  <c r="J386" i="14"/>
  <c r="N2600" i="6" s="1"/>
  <c r="J387" i="14"/>
  <c r="N2613" i="6" s="1"/>
  <c r="J388" i="14"/>
  <c r="N2642" i="6" s="1"/>
  <c r="J389" i="14"/>
  <c r="N2659" i="6" s="1"/>
  <c r="J390" i="14"/>
  <c r="N2674" i="6" s="1"/>
  <c r="O2672" i="6"/>
  <c r="O2673" i="6"/>
  <c r="O2674" i="6"/>
  <c r="O2675" i="6"/>
  <c r="O2676" i="6"/>
  <c r="O2677" i="6"/>
  <c r="J391" i="14"/>
  <c r="K391" i="14"/>
  <c r="L391" i="14"/>
  <c r="O2680" i="6"/>
  <c r="O2684" i="6"/>
  <c r="J392" i="14"/>
  <c r="H392" i="14" s="1"/>
  <c r="J393" i="14"/>
  <c r="H393" i="14" s="1"/>
  <c r="J394" i="14"/>
  <c r="N2718" i="6" s="1"/>
  <c r="J395" i="14"/>
  <c r="N2734" i="6" s="1"/>
  <c r="L395" i="14"/>
  <c r="H395" i="14"/>
  <c r="O2734" i="6"/>
  <c r="O2740" i="6"/>
  <c r="O2742" i="6"/>
  <c r="O2743" i="6"/>
  <c r="J396" i="14"/>
  <c r="N2745" i="6" s="1"/>
  <c r="J397" i="14"/>
  <c r="N2770" i="6" s="1"/>
  <c r="L397" i="14"/>
  <c r="H397" i="14"/>
  <c r="O2770" i="6"/>
  <c r="O2774" i="6"/>
  <c r="O2775" i="6"/>
  <c r="O2776" i="6"/>
  <c r="O2778" i="6"/>
  <c r="O2781" i="6"/>
  <c r="J398" i="14"/>
  <c r="N2782" i="6" s="1"/>
  <c r="L398" i="14"/>
  <c r="O2782" i="6"/>
  <c r="J399" i="14"/>
  <c r="N2783" i="6" s="1"/>
  <c r="J400" i="14"/>
  <c r="N2795" i="6" s="1"/>
  <c r="K400" i="14"/>
  <c r="J401" i="14"/>
  <c r="J402" i="14"/>
  <c r="J403" i="14"/>
  <c r="K403" i="14"/>
  <c r="J404" i="14"/>
  <c r="N2808" i="6" s="1"/>
  <c r="O2808" i="6"/>
  <c r="O2809" i="6"/>
  <c r="J405" i="14"/>
  <c r="K405" i="14"/>
  <c r="O2810" i="6"/>
  <c r="O2811" i="6"/>
  <c r="O2812" i="6"/>
  <c r="O2813" i="6"/>
  <c r="O2814" i="6"/>
  <c r="J406" i="14"/>
  <c r="L406" i="14"/>
  <c r="O2815" i="6"/>
  <c r="J407" i="14"/>
  <c r="N2818" i="6" s="1"/>
  <c r="L407" i="14"/>
  <c r="J408" i="14"/>
  <c r="N2820" i="6" s="1"/>
  <c r="L408" i="14"/>
  <c r="O2819" i="6"/>
  <c r="J409" i="14"/>
  <c r="N2826" i="6" s="1"/>
  <c r="K409" i="14"/>
  <c r="L409" i="14"/>
  <c r="O2822" i="6"/>
  <c r="J410" i="14"/>
  <c r="N2833" i="6" s="1"/>
  <c r="K410" i="14"/>
  <c r="L410" i="14"/>
  <c r="O2829" i="6"/>
  <c r="O2833" i="6"/>
  <c r="J411" i="14"/>
  <c r="N2841" i="6" s="1"/>
  <c r="K411" i="14"/>
  <c r="L411" i="14"/>
  <c r="J412" i="14"/>
  <c r="L412" i="14"/>
  <c r="O2842" i="6"/>
  <c r="O2843" i="6"/>
  <c r="O2844" i="6"/>
  <c r="O2847" i="6"/>
  <c r="O2848" i="6"/>
  <c r="O2849" i="6"/>
  <c r="O2853" i="6"/>
  <c r="O2854" i="6"/>
  <c r="J413" i="14"/>
  <c r="N2858" i="6" s="1"/>
  <c r="L413" i="14"/>
  <c r="H413" i="14"/>
  <c r="O2859" i="6"/>
  <c r="O2867" i="6"/>
  <c r="O2869" i="6"/>
  <c r="J414" i="14"/>
  <c r="N2876" i="6" s="1"/>
  <c r="L414" i="14"/>
  <c r="H414" i="14"/>
  <c r="O2874" i="6"/>
  <c r="O2875" i="6"/>
  <c r="O2877" i="6"/>
  <c r="O2880" i="6"/>
  <c r="O2882" i="6"/>
  <c r="O2885" i="6"/>
  <c r="O2887" i="6"/>
  <c r="J415" i="14"/>
  <c r="N2889" i="6" s="1"/>
  <c r="L415" i="14"/>
  <c r="H415" i="14"/>
  <c r="O2898" i="6"/>
  <c r="O2895" i="6"/>
  <c r="O2905" i="6"/>
  <c r="J416" i="14"/>
  <c r="N2909" i="6" s="1"/>
  <c r="L416" i="14"/>
  <c r="H416" i="14"/>
  <c r="O2911" i="6"/>
  <c r="O2912" i="6"/>
  <c r="O2914" i="6"/>
  <c r="O2917" i="6"/>
  <c r="O2918" i="6"/>
  <c r="O2923" i="6"/>
  <c r="J417" i="14"/>
  <c r="N2926" i="6" s="1"/>
  <c r="L417" i="14"/>
  <c r="H417" i="14"/>
  <c r="O2944" i="6"/>
  <c r="O2940" i="6"/>
  <c r="J418" i="14"/>
  <c r="N2961" i="6" s="1"/>
  <c r="L418" i="14"/>
  <c r="H418" i="14"/>
  <c r="O2950" i="6"/>
  <c r="O2952" i="6"/>
  <c r="O2954" i="6"/>
  <c r="O2955" i="6"/>
  <c r="O2956" i="6"/>
  <c r="O2958" i="6"/>
  <c r="O2959" i="6"/>
  <c r="O2961" i="6"/>
  <c r="O2963" i="6"/>
  <c r="O2964" i="6"/>
  <c r="O2965" i="6"/>
  <c r="O2966" i="6"/>
  <c r="J419" i="14"/>
  <c r="N2969" i="6" s="1"/>
  <c r="L419" i="14"/>
  <c r="O2968" i="6"/>
  <c r="J420" i="14"/>
  <c r="N2981" i="6" s="1"/>
  <c r="L420" i="14"/>
  <c r="O2975" i="6"/>
  <c r="O2981" i="6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2" i="6" s="1"/>
  <c r="O2990" i="6"/>
  <c r="O2991" i="6"/>
  <c r="O2992" i="6"/>
  <c r="O2993" i="6"/>
  <c r="O2994" i="6"/>
  <c r="J426" i="14"/>
  <c r="N2996" i="6" s="1"/>
  <c r="K426" i="14"/>
  <c r="L426" i="14"/>
  <c r="O3006" i="6"/>
  <c r="O2996" i="6"/>
  <c r="J425" i="14"/>
  <c r="N3012" i="6" s="1"/>
  <c r="K425" i="14"/>
  <c r="O3008" i="6"/>
  <c r="O3009" i="6"/>
  <c r="O3010" i="6"/>
  <c r="O3011" i="6"/>
  <c r="O3012" i="6"/>
  <c r="O3013" i="6"/>
  <c r="O3014" i="6"/>
  <c r="O3015" i="6"/>
  <c r="O3016" i="6"/>
  <c r="J427" i="14"/>
  <c r="K427" i="14"/>
  <c r="L427" i="14"/>
  <c r="O3018" i="6"/>
  <c r="O3017" i="6"/>
  <c r="O3019" i="6"/>
  <c r="J428" i="14"/>
  <c r="N3026" i="6" s="1"/>
  <c r="L428" i="14"/>
  <c r="H428" i="14"/>
  <c r="O3025" i="6"/>
  <c r="O3027" i="6"/>
  <c r="O3031" i="6"/>
  <c r="O3033" i="6"/>
  <c r="J429" i="14"/>
  <c r="N3034" i="6" s="1"/>
  <c r="L429" i="14"/>
  <c r="H429" i="14"/>
  <c r="O3034" i="6"/>
  <c r="O3035" i="6"/>
  <c r="O3039" i="6"/>
  <c r="O3044" i="6"/>
  <c r="O3045" i="6"/>
  <c r="O3047" i="6"/>
  <c r="J430" i="14"/>
  <c r="N3055" i="6" s="1"/>
  <c r="L430" i="14"/>
  <c r="H430" i="14"/>
  <c r="O3048" i="6"/>
  <c r="O3052" i="6"/>
  <c r="O3053" i="6"/>
  <c r="O3058" i="6"/>
  <c r="J431" i="14"/>
  <c r="N3062" i="6" s="1"/>
  <c r="O3062" i="6"/>
  <c r="O3063" i="6"/>
  <c r="O3064" i="6"/>
  <c r="J432" i="14"/>
  <c r="N3065" i="6" s="1"/>
  <c r="O3065" i="6"/>
  <c r="J433" i="14"/>
  <c r="N3066" i="6" s="1"/>
  <c r="K433" i="14"/>
  <c r="O3066" i="6"/>
  <c r="O3067" i="6"/>
  <c r="O3068" i="6"/>
  <c r="J434" i="14"/>
  <c r="N3069" i="6" s="1"/>
  <c r="O3069" i="6"/>
  <c r="J435" i="14"/>
  <c r="N3070" i="6" s="1"/>
  <c r="O3070" i="6"/>
  <c r="O3071" i="6"/>
  <c r="J436" i="14"/>
  <c r="N3073" i="6" s="1"/>
  <c r="K436" i="14"/>
  <c r="O3072" i="6"/>
  <c r="O3073" i="6"/>
  <c r="O3074" i="6"/>
  <c r="J437" i="14"/>
  <c r="N3077" i="6" s="1"/>
  <c r="L437" i="14"/>
  <c r="H437" i="14"/>
  <c r="O3077" i="6"/>
  <c r="J438" i="14"/>
  <c r="L438" i="14"/>
  <c r="H438" i="14"/>
  <c r="O3104" i="6"/>
  <c r="O3102" i="6"/>
  <c r="J439" i="14"/>
  <c r="N3108" i="6" s="1"/>
  <c r="L439" i="14"/>
  <c r="H439" i="14"/>
  <c r="O3110" i="6"/>
  <c r="O3106" i="6"/>
  <c r="O3118" i="6"/>
  <c r="O3122" i="6"/>
  <c r="J440" i="14"/>
  <c r="N3127" i="6" s="1"/>
  <c r="L440" i="14"/>
  <c r="H440" i="14"/>
  <c r="O3125" i="6"/>
  <c r="O3130" i="6"/>
  <c r="O3131" i="6"/>
  <c r="J441" i="14"/>
  <c r="N3133" i="6" s="1"/>
  <c r="L441" i="14"/>
  <c r="H441" i="14"/>
  <c r="O3132" i="6"/>
  <c r="O3133" i="6"/>
  <c r="O3136" i="6"/>
  <c r="O3137" i="6"/>
  <c r="O3139" i="6"/>
  <c r="O3142" i="6"/>
  <c r="O3143" i="6"/>
  <c r="O3145" i="6"/>
  <c r="O3148" i="6"/>
  <c r="J442" i="14"/>
  <c r="N3152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O3162" i="6"/>
  <c r="O3163" i="6"/>
  <c r="J446" i="14"/>
  <c r="N3165" i="6" s="1"/>
  <c r="O3164" i="6"/>
  <c r="O3165" i="6"/>
  <c r="J447" i="14"/>
  <c r="N3166" i="6" s="1"/>
  <c r="O3166" i="6"/>
  <c r="J448" i="14"/>
  <c r="O3167" i="6"/>
  <c r="O3168" i="6"/>
  <c r="J449" i="14"/>
  <c r="N3170" i="6" s="1"/>
  <c r="O3169" i="6"/>
  <c r="O3170" i="6"/>
  <c r="J450" i="14"/>
  <c r="N3177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3" i="6" s="1"/>
  <c r="L452" i="14"/>
  <c r="H452" i="14"/>
  <c r="O3182" i="6"/>
  <c r="O3183" i="6"/>
  <c r="O3184" i="6"/>
  <c r="O3185" i="6"/>
  <c r="O3186" i="6"/>
  <c r="O3187" i="6"/>
  <c r="O3188" i="6"/>
  <c r="J453" i="14"/>
  <c r="N3190" i="6" s="1"/>
  <c r="L453" i="14"/>
  <c r="H453" i="14"/>
  <c r="O3201" i="6"/>
  <c r="O3191" i="6"/>
  <c r="O3192" i="6"/>
  <c r="O3195" i="6"/>
  <c r="O3199" i="6"/>
  <c r="O3204" i="6"/>
  <c r="J454" i="14"/>
  <c r="L454" i="14"/>
  <c r="O3208" i="6"/>
  <c r="O3206" i="6"/>
  <c r="J455" i="14"/>
  <c r="L455" i="14"/>
  <c r="H455" i="14"/>
  <c r="O3213" i="6"/>
  <c r="O3212" i="6"/>
  <c r="O3215" i="6"/>
  <c r="O3217" i="6"/>
  <c r="O3218" i="6"/>
  <c r="O3220" i="6"/>
  <c r="J456" i="14"/>
  <c r="N3230" i="6" s="1"/>
  <c r="L456" i="14"/>
  <c r="H456" i="14"/>
  <c r="O3228" i="6"/>
  <c r="O3223" i="6"/>
  <c r="O3229" i="6"/>
  <c r="J457" i="14"/>
  <c r="L457" i="14"/>
  <c r="H457" i="14"/>
  <c r="O3236" i="6"/>
  <c r="O3232" i="6"/>
  <c r="O3237" i="6"/>
  <c r="J458" i="14"/>
  <c r="N3243" i="6" s="1"/>
  <c r="L458" i="14"/>
  <c r="H458" i="14"/>
  <c r="O3251" i="6"/>
  <c r="O3242" i="6"/>
  <c r="O3252" i="6"/>
  <c r="J459" i="14"/>
  <c r="L459" i="14"/>
  <c r="H459" i="14"/>
  <c r="O3260" i="6"/>
  <c r="O3255" i="6"/>
  <c r="O3257" i="6"/>
  <c r="O3258" i="6"/>
  <c r="O3259" i="6"/>
  <c r="O3261" i="6"/>
  <c r="O3263" i="6"/>
  <c r="O3264" i="6"/>
  <c r="J460" i="14"/>
  <c r="H460" i="14" s="1"/>
  <c r="L460" i="14"/>
  <c r="J461" i="14"/>
  <c r="N3281" i="6" s="1"/>
  <c r="J462" i="14"/>
  <c r="N3289" i="6" s="1"/>
  <c r="O3287" i="6"/>
  <c r="O3288" i="6"/>
  <c r="O3289" i="6"/>
  <c r="O3290" i="6"/>
  <c r="J463" i="14"/>
  <c r="N3291" i="6" s="1"/>
  <c r="J464" i="14"/>
  <c r="N3303" i="6" s="1"/>
  <c r="J465" i="14"/>
  <c r="N3317" i="6" s="1"/>
  <c r="J466" i="14"/>
  <c r="L466" i="14"/>
  <c r="O3338" i="6"/>
  <c r="O3336" i="6"/>
  <c r="O3340" i="6"/>
  <c r="O3342" i="6"/>
  <c r="J467" i="14"/>
  <c r="L467" i="14"/>
  <c r="O3343" i="6"/>
  <c r="O3348" i="6"/>
  <c r="J468" i="14"/>
  <c r="O3350" i="6"/>
  <c r="O3351" i="6"/>
  <c r="O3352" i="6"/>
  <c r="O3353" i="6"/>
  <c r="O3354" i="6"/>
  <c r="J469" i="14"/>
  <c r="O3355" i="6"/>
  <c r="O3356" i="6"/>
  <c r="O3357" i="6"/>
  <c r="J470" i="14"/>
  <c r="N3358" i="6" s="1"/>
  <c r="O3358" i="6"/>
  <c r="J471" i="14"/>
  <c r="K471" i="14"/>
  <c r="O3359" i="6"/>
  <c r="O3360" i="6"/>
  <c r="J472" i="14"/>
  <c r="N3373" i="6" s="1"/>
  <c r="J473" i="14"/>
  <c r="N3383" i="6" s="1"/>
  <c r="J474" i="14"/>
  <c r="N3396" i="6" s="1"/>
  <c r="L474" i="14"/>
  <c r="O3398" i="6"/>
  <c r="J475" i="14"/>
  <c r="H475" i="14" s="1"/>
  <c r="J476" i="14"/>
  <c r="N3412" i="6" s="1"/>
  <c r="K476" i="14"/>
  <c r="O3412" i="6"/>
  <c r="O3413" i="6"/>
  <c r="O3414" i="6"/>
  <c r="J477" i="14"/>
  <c r="N3415" i="6" s="1"/>
  <c r="J478" i="14"/>
  <c r="N3436" i="6" s="1"/>
  <c r="J479" i="14"/>
  <c r="N3443" i="6" s="1"/>
  <c r="J480" i="14"/>
  <c r="N3459" i="6" s="1"/>
  <c r="J481" i="14"/>
  <c r="N3467" i="6" s="1"/>
  <c r="J482" i="14"/>
  <c r="N3485" i="6" s="1"/>
  <c r="J483" i="14"/>
  <c r="N3504" i="6" s="1"/>
  <c r="L483" i="14"/>
  <c r="H483" i="14"/>
  <c r="O3511" i="6"/>
  <c r="O3510" i="6"/>
  <c r="J484" i="14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O3523" i="6"/>
  <c r="O3524" i="6"/>
  <c r="J490" i="14"/>
  <c r="N3526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J496" i="14"/>
  <c r="N3556" i="6" s="1"/>
  <c r="J497" i="14"/>
  <c r="N3560" i="6" s="1"/>
  <c r="J498" i="14"/>
  <c r="N3575" i="6" s="1"/>
  <c r="O3574" i="6"/>
  <c r="O3575" i="6"/>
  <c r="J499" i="14"/>
  <c r="O3576" i="6"/>
  <c r="O3577" i="6"/>
  <c r="O3578" i="6"/>
  <c r="O3579" i="6"/>
  <c r="J501" i="14"/>
  <c r="N3584" i="6" s="1"/>
  <c r="J500" i="14"/>
  <c r="N3594" i="6" s="1"/>
  <c r="J503" i="14"/>
  <c r="O3603" i="6"/>
  <c r="O3604" i="6"/>
  <c r="J504" i="14"/>
  <c r="N3605" i="6" s="1"/>
  <c r="O3605" i="6"/>
  <c r="J505" i="14"/>
  <c r="N3607" i="6" s="1"/>
  <c r="K505" i="14"/>
  <c r="O3606" i="6"/>
  <c r="O3607" i="6"/>
  <c r="J506" i="14"/>
  <c r="K506" i="14"/>
  <c r="O3608" i="6"/>
  <c r="O3609" i="6"/>
  <c r="J507" i="14"/>
  <c r="N3611" i="6" s="1"/>
  <c r="K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J511" i="14"/>
  <c r="N3644" i="6" s="1"/>
  <c r="J512" i="14"/>
  <c r="N3654" i="6" s="1"/>
  <c r="J513" i="14"/>
  <c r="J514" i="14"/>
  <c r="N3669" i="6" s="1"/>
  <c r="O3669" i="6"/>
  <c r="J515" i="14"/>
  <c r="O3670" i="6"/>
  <c r="O3671" i="6"/>
  <c r="O3672" i="6"/>
  <c r="O3673" i="6"/>
  <c r="O3674" i="6"/>
  <c r="J516" i="14"/>
  <c r="O3675" i="6"/>
  <c r="O3676" i="6"/>
  <c r="O3677" i="6"/>
  <c r="J517" i="14"/>
  <c r="N3678" i="6" s="1"/>
  <c r="O3678" i="6"/>
  <c r="J518" i="14"/>
  <c r="N3679" i="6" s="1"/>
  <c r="O3679" i="6"/>
  <c r="J519" i="14"/>
  <c r="N3684" i="6" s="1"/>
  <c r="J520" i="14"/>
  <c r="N3702" i="6" s="1"/>
  <c r="J521" i="14"/>
  <c r="N3707" i="6" s="1"/>
  <c r="J522" i="14"/>
  <c r="N3720" i="6" s="1"/>
  <c r="J523" i="14"/>
  <c r="O3728" i="6"/>
  <c r="O3729" i="6"/>
  <c r="O3730" i="6"/>
  <c r="O3731" i="6"/>
  <c r="O3732" i="6"/>
  <c r="J524" i="14"/>
  <c r="K524" i="14"/>
  <c r="O3733" i="6"/>
  <c r="O3734" i="6"/>
  <c r="O3735" i="6"/>
  <c r="O3736" i="6"/>
  <c r="J525" i="14"/>
  <c r="N3743" i="6" s="1"/>
  <c r="J526" i="14"/>
  <c r="H526" i="14" s="1"/>
  <c r="J527" i="14"/>
  <c r="N3758" i="6" s="1"/>
  <c r="J528" i="14"/>
  <c r="N3776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O3780" i="6"/>
  <c r="O3781" i="6"/>
  <c r="O3782" i="6"/>
  <c r="J532" i="14"/>
  <c r="N3785" i="6" s="1"/>
  <c r="O3783" i="6"/>
  <c r="O3784" i="6"/>
  <c r="O3785" i="6"/>
  <c r="O3786" i="6"/>
  <c r="O3787" i="6"/>
  <c r="O3788" i="6"/>
  <c r="O3789" i="6"/>
  <c r="J533" i="14"/>
  <c r="O3790" i="6"/>
  <c r="O3791" i="6"/>
  <c r="J534" i="14"/>
  <c r="N3795" i="6" s="1"/>
  <c r="K534" i="14"/>
  <c r="O3792" i="6"/>
  <c r="O3793" i="6"/>
  <c r="O3794" i="6"/>
  <c r="O3795" i="6"/>
  <c r="O3796" i="6"/>
  <c r="O3797" i="6"/>
  <c r="O3798" i="6"/>
  <c r="J535" i="14"/>
  <c r="O3799" i="6"/>
  <c r="O3800" i="6"/>
  <c r="J537" i="14"/>
  <c r="N3801" i="6" s="1"/>
  <c r="O3801" i="6"/>
  <c r="J536" i="14"/>
  <c r="N3802" i="6" s="1"/>
  <c r="O3802" i="6"/>
  <c r="J538" i="14"/>
  <c r="N3807" i="6" s="1"/>
  <c r="J539" i="14"/>
  <c r="H539" i="14" s="1"/>
  <c r="J540" i="14"/>
  <c r="N3831" i="6" s="1"/>
  <c r="J541" i="14"/>
  <c r="N3837" i="6" s="1"/>
  <c r="J542" i="14"/>
  <c r="N3848" i="6" s="1"/>
  <c r="J543" i="14"/>
  <c r="N3856" i="6" s="1"/>
  <c r="L543" i="14"/>
  <c r="H543" i="14"/>
  <c r="O3855" i="6"/>
  <c r="O3854" i="6"/>
  <c r="O3857" i="6"/>
  <c r="J544" i="14"/>
  <c r="N3858" i="6" s="1"/>
  <c r="J545" i="14"/>
  <c r="N3873" i="6" s="1"/>
  <c r="J546" i="14"/>
  <c r="N3876" i="6" s="1"/>
  <c r="J547" i="14"/>
  <c r="N3890" i="6" s="1"/>
  <c r="J548" i="14"/>
  <c r="N3906" i="6" s="1"/>
  <c r="J549" i="14"/>
  <c r="N3918" i="6" s="1"/>
  <c r="J550" i="14"/>
  <c r="N3930" i="6" s="1"/>
  <c r="L550" i="14"/>
  <c r="H550" i="14"/>
  <c r="O3930" i="6"/>
  <c r="O3931" i="6"/>
  <c r="O3933" i="6"/>
  <c r="O3934" i="6"/>
  <c r="O3936" i="6"/>
  <c r="O3937" i="6"/>
  <c r="O3939" i="6"/>
  <c r="O3940" i="6"/>
  <c r="O3942" i="6"/>
  <c r="J551" i="14"/>
  <c r="N3943" i="6" s="1"/>
  <c r="O3943" i="6"/>
  <c r="O3944" i="6"/>
  <c r="J552" i="14"/>
  <c r="N3945" i="6" s="1"/>
  <c r="O3945" i="6"/>
  <c r="J553" i="14"/>
  <c r="N3947" i="6" s="1"/>
  <c r="K553" i="14"/>
  <c r="L553" i="14"/>
  <c r="O3946" i="6"/>
  <c r="O3952" i="6"/>
  <c r="O3953" i="6"/>
  <c r="J554" i="14"/>
  <c r="L554" i="14"/>
  <c r="O3960" i="6"/>
  <c r="O3957" i="6"/>
  <c r="J555" i="14"/>
  <c r="N3962" i="6" s="1"/>
  <c r="O3962" i="6"/>
  <c r="J556" i="14"/>
  <c r="O3963" i="6"/>
  <c r="O3964" i="6"/>
  <c r="J557" i="14"/>
  <c r="O3965" i="6"/>
  <c r="O3966" i="6"/>
  <c r="J558" i="14"/>
  <c r="O3967" i="6"/>
  <c r="O3968" i="6"/>
  <c r="J559" i="14"/>
  <c r="N3976" i="6" s="1"/>
  <c r="J560" i="14"/>
  <c r="N3982" i="6" s="1"/>
  <c r="J561" i="14"/>
  <c r="N3996" i="6" s="1"/>
  <c r="J562" i="14"/>
  <c r="N4005" i="6" s="1"/>
  <c r="J563" i="14"/>
  <c r="N4011" i="6" s="1"/>
  <c r="L563" i="14"/>
  <c r="H563" i="14"/>
  <c r="O4013" i="6"/>
  <c r="J564" i="14"/>
  <c r="N4024" i="6" s="1"/>
  <c r="L564" i="14"/>
  <c r="H564" i="14"/>
  <c r="O4022" i="6"/>
  <c r="O4019" i="6"/>
  <c r="O4021" i="6"/>
  <c r="O4023" i="6"/>
  <c r="O4024" i="6"/>
  <c r="O4025" i="6"/>
  <c r="O4027" i="6"/>
  <c r="O4028" i="6"/>
  <c r="J565" i="14"/>
  <c r="N4030" i="6" s="1"/>
  <c r="L565" i="14"/>
  <c r="H565" i="14"/>
  <c r="O4032" i="6"/>
  <c r="O4031" i="6"/>
  <c r="O4030" i="6"/>
  <c r="O4034" i="6"/>
  <c r="O4035" i="6"/>
  <c r="O4036" i="6"/>
  <c r="O4038" i="6"/>
  <c r="J566" i="14"/>
  <c r="N4043" i="6" s="1"/>
  <c r="L566" i="14"/>
  <c r="O4041" i="6"/>
  <c r="O4039" i="6"/>
  <c r="O4040" i="6"/>
  <c r="O4042" i="6"/>
  <c r="O4044" i="6"/>
  <c r="O4045" i="6"/>
  <c r="J567" i="14"/>
  <c r="N4046" i="6" s="1"/>
  <c r="O4046" i="6"/>
  <c r="O4047" i="6"/>
  <c r="J568" i="14"/>
  <c r="O4048" i="6"/>
  <c r="O4049" i="6"/>
  <c r="O4050" i="6"/>
  <c r="O4051" i="6"/>
  <c r="O4052" i="6"/>
  <c r="N4053" i="6"/>
  <c r="O4053" i="6"/>
  <c r="J569" i="14"/>
  <c r="N4057" i="6" s="1"/>
  <c r="J570" i="14"/>
  <c r="J571" i="14"/>
  <c r="N4077" i="6" s="1"/>
  <c r="J572" i="14"/>
  <c r="N4084" i="6" s="1"/>
  <c r="J573" i="14"/>
  <c r="N4092" i="6" s="1"/>
  <c r="O4091" i="6"/>
  <c r="O4092" i="6"/>
  <c r="J574" i="14"/>
  <c r="O4093" i="6"/>
  <c r="O4094" i="6"/>
  <c r="J575" i="14"/>
  <c r="N4095" i="6" s="1"/>
  <c r="O4095" i="6"/>
  <c r="J576" i="14"/>
  <c r="N4097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J582" i="14"/>
  <c r="N4106" i="6" s="1"/>
  <c r="K582" i="14"/>
  <c r="O4106" i="6"/>
  <c r="O4107" i="6"/>
  <c r="O4108" i="6"/>
  <c r="O4109" i="6"/>
  <c r="J583" i="14"/>
  <c r="O4110" i="6"/>
  <c r="O4111" i="6"/>
  <c r="J584" i="14"/>
  <c r="N4120" i="6" s="1"/>
  <c r="J585" i="14"/>
  <c r="N4138" i="6" s="1"/>
  <c r="J586" i="14"/>
  <c r="N4140" i="6" s="1"/>
  <c r="J587" i="14"/>
  <c r="N4158" i="6" s="1"/>
  <c r="J588" i="14"/>
  <c r="N4173" i="6" s="1"/>
  <c r="J589" i="14"/>
  <c r="J590" i="14"/>
  <c r="N4191" i="6" s="1"/>
  <c r="J591" i="14"/>
  <c r="N4206" i="6" s="1"/>
  <c r="J592" i="14"/>
  <c r="N4211" i="6" s="1"/>
  <c r="O4211" i="6"/>
  <c r="O4212" i="6"/>
  <c r="J593" i="14"/>
  <c r="N4217" i="6" s="1"/>
  <c r="K593" i="14"/>
  <c r="L593" i="14"/>
  <c r="O4214" i="6"/>
  <c r="O4217" i="6"/>
  <c r="O4213" i="6"/>
  <c r="O4216" i="6"/>
  <c r="J594" i="14"/>
  <c r="N4220" i="6" s="1"/>
  <c r="O4219" i="6"/>
  <c r="O4220" i="6"/>
  <c r="J595" i="14"/>
  <c r="N4233" i="6" s="1"/>
  <c r="J596" i="14"/>
  <c r="N4243" i="6" s="1"/>
  <c r="J597" i="14"/>
  <c r="N4251" i="6" s="1"/>
  <c r="J598" i="14"/>
  <c r="N4266" i="6" s="1"/>
  <c r="J599" i="14"/>
  <c r="N4277" i="6" s="1"/>
  <c r="J600" i="14"/>
  <c r="N4288" i="6" s="1"/>
  <c r="J601" i="14"/>
  <c r="N4305" i="6" s="1"/>
  <c r="L601" i="14"/>
  <c r="H601" i="14"/>
  <c r="O4298" i="6"/>
  <c r="O4304" i="6"/>
  <c r="O4308" i="6"/>
  <c r="J602" i="14"/>
  <c r="L602" i="14"/>
  <c r="J603" i="14"/>
  <c r="N4325" i="6" s="1"/>
  <c r="J604" i="14"/>
  <c r="H604" i="14" s="1"/>
  <c r="J605" i="14"/>
  <c r="L605" i="14"/>
  <c r="J606" i="14"/>
  <c r="N4357" i="6" s="1"/>
  <c r="L606" i="14"/>
  <c r="H606" i="14"/>
  <c r="O4358" i="6"/>
  <c r="O4360" i="6"/>
  <c r="O4361" i="6"/>
  <c r="O4363" i="6"/>
  <c r="O4365" i="6"/>
  <c r="J607" i="14"/>
  <c r="N4367" i="6" s="1"/>
  <c r="O4367" i="6"/>
  <c r="J608" i="14"/>
  <c r="N4370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4" i="6" s="1"/>
  <c r="O4374" i="6"/>
  <c r="O4375" i="6"/>
  <c r="J612" i="14"/>
  <c r="H612" i="14" s="1"/>
  <c r="J613" i="14"/>
  <c r="N4392" i="6" s="1"/>
  <c r="J614" i="14"/>
  <c r="N4395" i="6" s="1"/>
  <c r="J615" i="14"/>
  <c r="N4405" i="6" s="1"/>
  <c r="J616" i="14"/>
  <c r="N4414" i="6" s="1"/>
  <c r="J617" i="14"/>
  <c r="N4422" i="6" s="1"/>
  <c r="J618" i="14"/>
  <c r="N4429" i="6" s="1"/>
  <c r="O4429" i="6"/>
  <c r="J619" i="14"/>
  <c r="N4430" i="6" s="1"/>
  <c r="O4430" i="6"/>
  <c r="O4431" i="6"/>
  <c r="J620" i="14"/>
  <c r="H620" i="14" s="1"/>
  <c r="L620" i="14"/>
  <c r="J621" i="14"/>
  <c r="H621" i="14" s="1"/>
  <c r="J622" i="14"/>
  <c r="N4449" i="6" s="1"/>
  <c r="L622" i="14"/>
  <c r="J623" i="14"/>
  <c r="N4454" i="6" s="1"/>
  <c r="J624" i="14"/>
  <c r="H624" i="14" s="1"/>
  <c r="J625" i="14"/>
  <c r="N4471" i="6" s="1"/>
  <c r="J626" i="14"/>
  <c r="H626" i="14" s="1"/>
  <c r="J627" i="14"/>
  <c r="N4491" i="6" s="1"/>
  <c r="O4491" i="6"/>
  <c r="O4489" i="6"/>
  <c r="O4490" i="6"/>
  <c r="J628" i="14"/>
  <c r="N4492" i="6" s="1"/>
  <c r="O4492" i="6"/>
  <c r="O4493" i="6"/>
  <c r="J629" i="14"/>
  <c r="N4494" i="6" s="1"/>
  <c r="O4494" i="6"/>
  <c r="O4495" i="6"/>
  <c r="J630" i="14"/>
  <c r="J631" i="14"/>
  <c r="N4512" i="6" s="1"/>
  <c r="J632" i="14"/>
  <c r="N4516" i="6" s="1"/>
  <c r="J633" i="14"/>
  <c r="N4531" i="6" s="1"/>
  <c r="J637" i="14"/>
  <c r="N4533" i="6" s="1"/>
  <c r="L637" i="14"/>
  <c r="H637" i="14"/>
  <c r="O4535" i="6"/>
  <c r="O4533" i="6"/>
  <c r="O4534" i="6"/>
  <c r="O4536" i="6"/>
  <c r="O4537" i="6"/>
  <c r="O4538" i="6"/>
  <c r="O4540" i="6"/>
  <c r="O4541" i="6"/>
  <c r="J636" i="14"/>
  <c r="N4545" i="6" s="1"/>
  <c r="L636" i="14"/>
  <c r="H636" i="14"/>
  <c r="O4545" i="6"/>
  <c r="O4543" i="6"/>
  <c r="O4544" i="6"/>
  <c r="O4546" i="6"/>
  <c r="O4547" i="6"/>
  <c r="O4548" i="6"/>
  <c r="O4549" i="6"/>
  <c r="O4550" i="6"/>
  <c r="O4552" i="6"/>
  <c r="J635" i="14"/>
  <c r="L635" i="14"/>
  <c r="H635" i="14"/>
  <c r="O4553" i="6"/>
  <c r="O4559" i="6"/>
  <c r="O4557" i="6"/>
  <c r="O4558" i="6"/>
  <c r="O4560" i="6"/>
  <c r="O4565" i="6"/>
  <c r="O4567" i="6"/>
  <c r="J634" i="14"/>
  <c r="N4572" i="6" s="1"/>
  <c r="L634" i="14"/>
  <c r="H634" i="14"/>
  <c r="O4574" i="6"/>
  <c r="O4571" i="6"/>
  <c r="O4573" i="6"/>
  <c r="O4578" i="6"/>
  <c r="J638" i="14"/>
  <c r="N4584" i="6" s="1"/>
  <c r="L638" i="14"/>
  <c r="H638" i="14"/>
  <c r="O4582" i="6"/>
  <c r="O4579" i="6"/>
  <c r="O4580" i="6"/>
  <c r="O4581" i="6"/>
  <c r="O4583" i="6"/>
  <c r="O4584" i="6"/>
  <c r="O4585" i="6"/>
  <c r="O4586" i="6"/>
  <c r="O4587" i="6"/>
  <c r="O4589" i="6"/>
  <c r="O4590" i="6"/>
  <c r="O4591" i="6"/>
  <c r="O4592" i="6"/>
  <c r="O4593" i="6"/>
  <c r="O4594" i="6"/>
  <c r="O4595" i="6"/>
  <c r="O4596" i="6"/>
  <c r="O4597" i="6"/>
  <c r="O4598" i="6"/>
  <c r="O4599" i="6"/>
  <c r="O4600" i="6"/>
  <c r="O4601" i="6"/>
  <c r="O4602" i="6"/>
  <c r="O4603" i="6"/>
  <c r="O4605" i="6"/>
  <c r="J640" i="14"/>
  <c r="N4608" i="6" s="1"/>
  <c r="L640" i="14"/>
  <c r="H640" i="14"/>
  <c r="J641" i="14"/>
  <c r="N4615" i="6" s="1"/>
  <c r="L641" i="14"/>
  <c r="O4617" i="6"/>
  <c r="J642" i="14"/>
  <c r="L642" i="14"/>
  <c r="H642" i="14"/>
  <c r="O4624" i="6"/>
  <c r="O4620" i="6"/>
  <c r="O4623" i="6"/>
  <c r="O4625" i="6"/>
  <c r="O4627" i="6"/>
  <c r="J643" i="14"/>
  <c r="N4628" i="6" s="1"/>
  <c r="L643" i="14"/>
  <c r="H643" i="14"/>
  <c r="O4630" i="6"/>
  <c r="O4628" i="6"/>
  <c r="O4629" i="6"/>
  <c r="O4631" i="6"/>
  <c r="O4632" i="6"/>
  <c r="O4633" i="6"/>
  <c r="O4634" i="6"/>
  <c r="O4635" i="6"/>
  <c r="O4637" i="6"/>
  <c r="O4638" i="6"/>
  <c r="J644" i="14"/>
  <c r="L644" i="14"/>
  <c r="H644" i="14"/>
  <c r="J645" i="14"/>
  <c r="N4651" i="6" s="1"/>
  <c r="L645" i="14"/>
  <c r="H645" i="14"/>
  <c r="O4660" i="6"/>
  <c r="J646" i="14"/>
  <c r="N4669" i="6" s="1"/>
  <c r="L646" i="14"/>
  <c r="H646" i="14"/>
  <c r="O4665" i="6"/>
  <c r="O4666" i="6"/>
  <c r="O4668" i="6"/>
  <c r="J647" i="14"/>
  <c r="N4670" i="6" s="1"/>
  <c r="L647" i="14"/>
  <c r="H647" i="14"/>
  <c r="O4672" i="6"/>
  <c r="O4670" i="6"/>
  <c r="O4678" i="6"/>
  <c r="J648" i="14"/>
  <c r="N4683" i="6" s="1"/>
  <c r="L648" i="14"/>
  <c r="H648" i="14"/>
  <c r="O4681" i="6"/>
  <c r="O4683" i="6"/>
  <c r="O4679" i="6"/>
  <c r="O4680" i="6"/>
  <c r="O4682" i="6"/>
  <c r="O4685" i="6"/>
  <c r="J649" i="14"/>
  <c r="N4686" i="6" s="1"/>
  <c r="L649" i="14"/>
  <c r="H649" i="14"/>
  <c r="O4690" i="6"/>
  <c r="O4691" i="6"/>
  <c r="O4693" i="6"/>
  <c r="J650" i="14"/>
  <c r="L650" i="14"/>
  <c r="H650" i="14"/>
  <c r="O4700" i="6"/>
  <c r="O4697" i="6"/>
  <c r="O4699" i="6"/>
  <c r="O4701" i="6"/>
  <c r="O4702" i="6"/>
  <c r="J651" i="14"/>
  <c r="O4705" i="6"/>
  <c r="O4706" i="6"/>
  <c r="J652" i="14"/>
  <c r="N4709" i="6" s="1"/>
  <c r="O4707" i="6"/>
  <c r="O4708" i="6"/>
  <c r="O4709" i="6"/>
  <c r="J653" i="14"/>
  <c r="N4721" i="6" s="1"/>
  <c r="L653" i="14"/>
  <c r="H653" i="14"/>
  <c r="O4720" i="6"/>
  <c r="O4718" i="6"/>
  <c r="O4719" i="6"/>
  <c r="J654" i="14"/>
  <c r="N4728" i="6" s="1"/>
  <c r="L654" i="14"/>
  <c r="H654" i="14"/>
  <c r="O4730" i="6"/>
  <c r="O4728" i="6"/>
  <c r="O4729" i="6"/>
  <c r="O4731" i="6"/>
  <c r="O4732" i="6"/>
  <c r="O4733" i="6"/>
  <c r="O4734" i="6"/>
  <c r="O4736" i="6"/>
  <c r="O4738" i="6"/>
  <c r="O4739" i="6"/>
  <c r="J655" i="14"/>
  <c r="N4740" i="6" s="1"/>
  <c r="L655" i="14"/>
  <c r="H655" i="14"/>
  <c r="O4750" i="6"/>
  <c r="O4745" i="6"/>
  <c r="O4747" i="6"/>
  <c r="J656" i="14"/>
  <c r="N4751" i="6" s="1"/>
  <c r="O4751" i="6"/>
  <c r="O4752" i="6"/>
  <c r="J657" i="14"/>
  <c r="N4753" i="6" s="1"/>
  <c r="O4753" i="6"/>
  <c r="J658" i="14"/>
  <c r="N4754" i="6" s="1"/>
  <c r="O4754" i="6"/>
  <c r="O4755" i="6"/>
  <c r="J664" i="14"/>
  <c r="N4760" i="6" s="1"/>
  <c r="L664" i="14"/>
  <c r="H664" i="14"/>
  <c r="O4764" i="6"/>
  <c r="J663" i="14"/>
  <c r="N4770" i="6" s="1"/>
  <c r="L663" i="14"/>
  <c r="H663" i="14"/>
  <c r="O4770" i="6"/>
  <c r="O4766" i="6"/>
  <c r="O4769" i="6"/>
  <c r="O4775" i="6"/>
  <c r="J662" i="14"/>
  <c r="N4776" i="6" s="1"/>
  <c r="L662" i="14"/>
  <c r="H662" i="14"/>
  <c r="J661" i="14"/>
  <c r="N4785" i="6" s="1"/>
  <c r="L661" i="14"/>
  <c r="H661" i="14"/>
  <c r="O4786" i="6"/>
  <c r="J660" i="14"/>
  <c r="N4804" i="6" s="1"/>
  <c r="L660" i="14"/>
  <c r="H660" i="14"/>
  <c r="O4797" i="6"/>
  <c r="O4799" i="6"/>
  <c r="O4800" i="6"/>
  <c r="O4801" i="6"/>
  <c r="O4804" i="6"/>
  <c r="J659" i="14"/>
  <c r="N4806" i="6" s="1"/>
  <c r="L659" i="14"/>
  <c r="H659" i="14"/>
  <c r="O4806" i="6"/>
  <c r="O4808" i="6"/>
  <c r="O4810" i="6"/>
  <c r="O4811" i="6"/>
  <c r="O4813" i="6"/>
  <c r="J665" i="14"/>
  <c r="L665" i="14"/>
  <c r="O4816" i="6"/>
  <c r="J666" i="14"/>
  <c r="L666" i="14"/>
  <c r="O4823" i="6"/>
  <c r="O4821" i="6"/>
  <c r="O4822" i="6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N4840" i="6" s="1"/>
  <c r="L669" i="14"/>
  <c r="H669" i="14"/>
  <c r="O4838" i="6"/>
  <c r="O4840" i="6"/>
  <c r="O4842" i="6"/>
  <c r="O4843" i="6"/>
  <c r="O4844" i="6"/>
  <c r="O4845" i="6"/>
  <c r="O4848" i="6"/>
  <c r="O4849" i="6"/>
  <c r="J670" i="14"/>
  <c r="N4851" i="6" s="1"/>
  <c r="L670" i="14"/>
  <c r="H670" i="14"/>
  <c r="O4854" i="6"/>
  <c r="O4851" i="6"/>
  <c r="O4852" i="6"/>
  <c r="O4855" i="6"/>
  <c r="J671" i="14"/>
  <c r="N4865" i="6" s="1"/>
  <c r="L671" i="14"/>
  <c r="H671" i="14"/>
  <c r="O4860" i="6"/>
  <c r="O4863" i="6"/>
  <c r="O4865" i="6"/>
  <c r="O4866" i="6"/>
  <c r="J672" i="14"/>
  <c r="N4871" i="6" s="1"/>
  <c r="L672" i="14"/>
  <c r="H672" i="14"/>
  <c r="O4873" i="6"/>
  <c r="O4876" i="6"/>
  <c r="J673" i="14"/>
  <c r="N4882" i="6" s="1"/>
  <c r="L673" i="14"/>
  <c r="H673" i="14"/>
  <c r="O4883" i="6"/>
  <c r="O4879" i="6"/>
  <c r="O4880" i="6"/>
  <c r="O4881" i="6"/>
  <c r="O4882" i="6"/>
  <c r="O4884" i="6"/>
  <c r="O4886" i="6"/>
  <c r="O4887" i="6"/>
  <c r="O4888" i="6"/>
  <c r="J674" i="14"/>
  <c r="N4891" i="6" s="1"/>
  <c r="L674" i="14"/>
  <c r="H674" i="14"/>
  <c r="O4893" i="6"/>
  <c r="O4891" i="6"/>
  <c r="O4889" i="6"/>
  <c r="O4892" i="6"/>
  <c r="O4895" i="6"/>
  <c r="O4899" i="6"/>
  <c r="J675" i="14"/>
  <c r="N4900" i="6" s="1"/>
  <c r="L675" i="14"/>
  <c r="O4900" i="6"/>
  <c r="O4901" i="6"/>
  <c r="O4902" i="6"/>
  <c r="O4903" i="6"/>
  <c r="O4904" i="6"/>
  <c r="O4905" i="6"/>
  <c r="O4906" i="6"/>
  <c r="O4907" i="6"/>
  <c r="O4908" i="6"/>
  <c r="J676" i="14"/>
  <c r="N4911" i="6" s="1"/>
  <c r="L676" i="14"/>
  <c r="H676" i="14"/>
  <c r="O4914" i="6"/>
  <c r="O4912" i="6"/>
  <c r="O4913" i="6"/>
  <c r="J677" i="14"/>
  <c r="L677" i="14"/>
  <c r="H677" i="14"/>
  <c r="O4916" i="6"/>
  <c r="O4917" i="6"/>
  <c r="O4918" i="6"/>
  <c r="O4921" i="6"/>
  <c r="J678" i="14"/>
  <c r="N4924" i="6" s="1"/>
  <c r="L678" i="14"/>
  <c r="H678" i="14"/>
  <c r="O4922" i="6"/>
  <c r="O4925" i="6"/>
  <c r="O4927" i="6"/>
  <c r="J679" i="14"/>
  <c r="N4933" i="6" s="1"/>
  <c r="L679" i="14"/>
  <c r="H679" i="14"/>
  <c r="O4930" i="6"/>
  <c r="O4929" i="6"/>
  <c r="O4931" i="6"/>
  <c r="O4932" i="6"/>
  <c r="O4933" i="6"/>
  <c r="O4935" i="6"/>
  <c r="O4936" i="6"/>
  <c r="J680" i="14"/>
  <c r="N4939" i="6" s="1"/>
  <c r="L680" i="14"/>
  <c r="H680" i="14"/>
  <c r="O4938" i="6"/>
  <c r="O4939" i="6"/>
  <c r="O4940" i="6"/>
  <c r="J681" i="14"/>
  <c r="N4956" i="6" s="1"/>
  <c r="L681" i="14"/>
  <c r="H681" i="14"/>
  <c r="O4950" i="6"/>
  <c r="O4954" i="6"/>
  <c r="O4956" i="6"/>
  <c r="J682" i="14"/>
  <c r="N4959" i="6" s="1"/>
  <c r="L682" i="14"/>
  <c r="H682" i="14"/>
  <c r="O4957" i="6"/>
  <c r="O4959" i="6"/>
  <c r="O4960" i="6"/>
  <c r="O4962" i="6"/>
  <c r="J683" i="14"/>
  <c r="N4967" i="6" s="1"/>
  <c r="L683" i="14"/>
  <c r="H683" i="14"/>
  <c r="O4968" i="6"/>
  <c r="J684" i="14"/>
  <c r="N4972" i="6" s="1"/>
  <c r="L684" i="14"/>
  <c r="H684" i="14"/>
  <c r="O4976" i="6"/>
  <c r="O4970" i="6"/>
  <c r="O4971" i="6"/>
  <c r="O4975" i="6"/>
  <c r="O4979" i="6"/>
  <c r="O4980" i="6"/>
  <c r="J685" i="14"/>
  <c r="N4982" i="6" s="1"/>
  <c r="L685" i="14"/>
  <c r="H685" i="14"/>
  <c r="O4983" i="6"/>
  <c r="J686" i="14"/>
  <c r="N4991" i="6" s="1"/>
  <c r="L686" i="14"/>
  <c r="H686" i="14"/>
  <c r="O4990" i="6"/>
  <c r="O4995" i="6"/>
  <c r="O4996" i="6"/>
  <c r="J687" i="14"/>
  <c r="N5003" i="6" s="1"/>
  <c r="L687" i="14"/>
  <c r="H687" i="14"/>
  <c r="O5001" i="6"/>
  <c r="O5010" i="6"/>
  <c r="J688" i="14"/>
  <c r="N5013" i="6" s="1"/>
  <c r="L688" i="14"/>
  <c r="H688" i="14"/>
  <c r="O5012" i="6"/>
  <c r="O5014" i="6"/>
  <c r="O5015" i="6"/>
  <c r="O5017" i="6"/>
  <c r="O5018" i="6"/>
  <c r="J689" i="14"/>
  <c r="N5020" i="6" s="1"/>
  <c r="L689" i="14"/>
  <c r="H689" i="14"/>
  <c r="O5025" i="6"/>
  <c r="O5022" i="6"/>
  <c r="O5024" i="6"/>
  <c r="O5029" i="6"/>
  <c r="J690" i="14"/>
  <c r="N5032" i="6" s="1"/>
  <c r="L690" i="14"/>
  <c r="H690" i="14"/>
  <c r="O5039" i="6"/>
  <c r="O5031" i="6"/>
  <c r="J691" i="14"/>
  <c r="N5044" i="6" s="1"/>
  <c r="L691" i="14"/>
  <c r="H691" i="14"/>
  <c r="O5042" i="6"/>
  <c r="O5041" i="6"/>
  <c r="O5044" i="6"/>
  <c r="O5045" i="6"/>
  <c r="J692" i="14"/>
  <c r="N5048" i="6" s="1"/>
  <c r="L692" i="14"/>
  <c r="H692" i="14"/>
  <c r="O5047" i="6"/>
  <c r="O5049" i="6"/>
  <c r="O5050" i="6"/>
  <c r="J693" i="14"/>
  <c r="N5058" i="6" s="1"/>
  <c r="L693" i="14"/>
  <c r="H693" i="14"/>
  <c r="O5058" i="6"/>
  <c r="O5057" i="6"/>
  <c r="O5059" i="6"/>
  <c r="O5060" i="6"/>
  <c r="O5061" i="6"/>
  <c r="O5062" i="6"/>
  <c r="J694" i="14"/>
  <c r="N5064" i="6" s="1"/>
  <c r="L694" i="14"/>
  <c r="H694" i="14"/>
  <c r="O5064" i="6"/>
  <c r="O5063" i="6"/>
  <c r="J695" i="14"/>
  <c r="N5068" i="6" s="1"/>
  <c r="O5068" i="6"/>
  <c r="O5069" i="6"/>
  <c r="J696" i="14"/>
  <c r="N5070" i="6" s="1"/>
  <c r="O5070" i="6"/>
  <c r="J697" i="14"/>
  <c r="N5071" i="6" s="1"/>
  <c r="O5071" i="6"/>
  <c r="J698" i="14"/>
  <c r="N5074" i="6" s="1"/>
  <c r="L698" i="14"/>
  <c r="H698" i="14"/>
  <c r="O5079" i="6"/>
  <c r="O5073" i="6"/>
  <c r="O5075" i="6"/>
  <c r="O5076" i="6"/>
  <c r="O5077" i="6"/>
  <c r="O5080" i="6"/>
  <c r="O5082" i="6"/>
  <c r="O5083" i="6"/>
  <c r="J699" i="14"/>
  <c r="N5085" i="6" s="1"/>
  <c r="L699" i="14"/>
  <c r="H699" i="14"/>
  <c r="O5098" i="6"/>
  <c r="O5089" i="6"/>
  <c r="O5091" i="6"/>
  <c r="J700" i="14"/>
  <c r="N5100" i="6" s="1"/>
  <c r="L700" i="14"/>
  <c r="H700" i="14"/>
  <c r="O5102" i="6"/>
  <c r="O5100" i="6"/>
  <c r="O5103" i="6"/>
  <c r="O5105" i="6"/>
  <c r="O5109" i="6"/>
  <c r="J701" i="14"/>
  <c r="N5111" i="6" s="1"/>
  <c r="L701" i="14"/>
  <c r="H701" i="14"/>
  <c r="O5117" i="6"/>
  <c r="O5112" i="6"/>
  <c r="O5111" i="6"/>
  <c r="O5113" i="6"/>
  <c r="O5114" i="6"/>
  <c r="O5115" i="6"/>
  <c r="O5118" i="6"/>
  <c r="O5119" i="6"/>
  <c r="J702" i="14"/>
  <c r="N5122" i="6" s="1"/>
  <c r="L702" i="14"/>
  <c r="H702" i="14"/>
  <c r="O5121" i="6"/>
  <c r="O5122" i="6"/>
  <c r="O5123" i="6"/>
  <c r="O5124" i="6"/>
  <c r="O5125" i="6"/>
  <c r="O5127" i="6"/>
  <c r="O5129" i="6"/>
  <c r="O5130" i="6"/>
  <c r="O5131" i="6"/>
  <c r="J703" i="14"/>
  <c r="N5132" i="6" s="1"/>
  <c r="L703" i="14"/>
  <c r="H703" i="14"/>
  <c r="O5137" i="6"/>
  <c r="O5134" i="6"/>
  <c r="O5135" i="6"/>
  <c r="J704" i="14"/>
  <c r="N5141" i="6" s="1"/>
  <c r="L704" i="14"/>
  <c r="H704" i="14"/>
  <c r="O5146" i="6"/>
  <c r="O5145" i="6"/>
  <c r="J705" i="14"/>
  <c r="N5159" i="6" s="1"/>
  <c r="L705" i="14"/>
  <c r="H705" i="14"/>
  <c r="O5163" i="6"/>
  <c r="O5155" i="6"/>
  <c r="O5159" i="6"/>
  <c r="O5162" i="6"/>
  <c r="J706" i="14"/>
  <c r="N5166" i="6" s="1"/>
  <c r="O5166" i="6"/>
  <c r="O5167" i="6"/>
  <c r="J707" i="14"/>
  <c r="N5169" i="6" s="1"/>
  <c r="O5169" i="6"/>
  <c r="O5168" i="6"/>
  <c r="O5170" i="6"/>
  <c r="O5171" i="6"/>
  <c r="O5172" i="6"/>
  <c r="J708" i="14"/>
  <c r="N5173" i="6" s="1"/>
  <c r="L708" i="14"/>
  <c r="H708" i="14"/>
  <c r="O5179" i="6"/>
  <c r="J709" i="14"/>
  <c r="N5181" i="6" s="1"/>
  <c r="L709" i="14"/>
  <c r="H709" i="14"/>
  <c r="O5190" i="6"/>
  <c r="J710" i="14"/>
  <c r="L710" i="14"/>
  <c r="H710" i="14"/>
  <c r="O5205" i="6"/>
  <c r="O5199" i="6"/>
  <c r="O5200" i="6"/>
  <c r="O5201" i="6"/>
  <c r="J711" i="14"/>
  <c r="N5212" i="6" s="1"/>
  <c r="L711" i="14"/>
  <c r="H711" i="14"/>
  <c r="O5211" i="6"/>
  <c r="O5217" i="6"/>
  <c r="O5220" i="6"/>
  <c r="J712" i="14"/>
  <c r="N5221" i="6" s="1"/>
  <c r="O5221" i="6"/>
  <c r="J713" i="14"/>
  <c r="N5222" i="6" s="1"/>
  <c r="O5222" i="6"/>
  <c r="J714" i="14"/>
  <c r="L714" i="14"/>
  <c r="H714" i="14"/>
  <c r="O5226" i="6"/>
  <c r="J715" i="14"/>
  <c r="N5228" i="6" s="1"/>
  <c r="L715" i="14"/>
  <c r="H715" i="14"/>
  <c r="O5229" i="6"/>
  <c r="O5228" i="6"/>
  <c r="J716" i="14"/>
  <c r="L716" i="14"/>
  <c r="H716" i="14"/>
  <c r="O5231" i="6"/>
  <c r="O5233" i="6"/>
  <c r="J717" i="14"/>
  <c r="N5237" i="6" s="1"/>
  <c r="L717" i="14"/>
  <c r="H717" i="14"/>
  <c r="O5241" i="6"/>
  <c r="O5237" i="6"/>
  <c r="O5239" i="6"/>
  <c r="O5240" i="6"/>
  <c r="O5245" i="6"/>
  <c r="J718" i="14"/>
  <c r="L718" i="14"/>
  <c r="H718" i="14"/>
  <c r="O5252" i="6"/>
  <c r="O5249" i="6"/>
  <c r="O5250" i="6"/>
  <c r="O5251" i="6"/>
  <c r="J719" i="14"/>
  <c r="N5256" i="6" s="1"/>
  <c r="L719" i="14"/>
  <c r="H719" i="14"/>
  <c r="J720" i="14"/>
  <c r="N5257" i="6" s="1"/>
  <c r="L720" i="14"/>
  <c r="H720" i="14"/>
  <c r="O5264" i="6"/>
  <c r="O5257" i="6"/>
  <c r="O5258" i="6"/>
  <c r="O5261" i="6"/>
  <c r="O5263" i="6"/>
  <c r="O5266" i="6"/>
  <c r="O5268" i="6"/>
  <c r="J721" i="14"/>
  <c r="N5276" i="6" s="1"/>
  <c r="L721" i="14"/>
  <c r="H721" i="14"/>
  <c r="O5270" i="6"/>
  <c r="O5271" i="6"/>
  <c r="O5272" i="6"/>
  <c r="O5273" i="6"/>
  <c r="O5274" i="6"/>
  <c r="O5275" i="6"/>
  <c r="J722" i="14"/>
  <c r="L722" i="14"/>
  <c r="H722" i="14"/>
  <c r="O5283" i="6"/>
  <c r="J723" i="14"/>
  <c r="N5287" i="6" s="1"/>
  <c r="L723" i="14"/>
  <c r="H723" i="14"/>
  <c r="O5292" i="6"/>
  <c r="O5291" i="6"/>
  <c r="O5293" i="6"/>
  <c r="O5295" i="6"/>
  <c r="O5296" i="6"/>
  <c r="O5297" i="6"/>
  <c r="O5304" i="6"/>
  <c r="O5305" i="6"/>
  <c r="J725" i="14"/>
  <c r="L725" i="14"/>
  <c r="H725" i="14"/>
  <c r="O5308" i="6"/>
  <c r="J726" i="14"/>
  <c r="N5311" i="6" s="1"/>
  <c r="L726" i="14"/>
  <c r="H726" i="14"/>
  <c r="O5312" i="6"/>
  <c r="O5315" i="6"/>
  <c r="J727" i="14"/>
  <c r="L727" i="14"/>
  <c r="H727" i="14"/>
  <c r="O5325" i="6"/>
  <c r="O5321" i="6"/>
  <c r="O5322" i="6"/>
  <c r="O5323" i="6"/>
  <c r="O5324" i="6"/>
  <c r="O5327" i="6"/>
  <c r="O5328" i="6"/>
  <c r="O5329" i="6"/>
  <c r="J728" i="14"/>
  <c r="L728" i="14"/>
  <c r="H728" i="14"/>
  <c r="O5333" i="6"/>
  <c r="O5330" i="6"/>
  <c r="O5331" i="6"/>
  <c r="O5332" i="6"/>
  <c r="O5334" i="6"/>
  <c r="J729" i="14"/>
  <c r="O5336" i="6"/>
  <c r="O5337" i="6"/>
  <c r="O5338" i="6"/>
  <c r="J730" i="14"/>
  <c r="N5339" i="6" s="1"/>
  <c r="O5339" i="6"/>
  <c r="J731" i="14"/>
  <c r="L731" i="14"/>
  <c r="H731" i="14"/>
  <c r="O5348" i="6"/>
  <c r="O5350" i="6"/>
  <c r="J732" i="14"/>
  <c r="N5353" i="6" s="1"/>
  <c r="O5353" i="6"/>
  <c r="O5354" i="6"/>
  <c r="J733" i="14"/>
  <c r="L733" i="14"/>
  <c r="H733" i="14"/>
  <c r="O5359" i="6"/>
  <c r="O5360" i="6"/>
  <c r="J734" i="14"/>
  <c r="N5365" i="6" s="1"/>
  <c r="L734" i="14"/>
  <c r="H734" i="14"/>
  <c r="O5368" i="6"/>
  <c r="O5369" i="6"/>
  <c r="J735" i="14"/>
  <c r="O5371" i="6"/>
  <c r="O5372" i="6"/>
  <c r="J736" i="14"/>
  <c r="N5378" i="6" s="1"/>
  <c r="L736" i="14"/>
  <c r="H736" i="14"/>
  <c r="O5378" i="6"/>
  <c r="J737" i="14"/>
  <c r="N5385" i="6" s="1"/>
  <c r="L737" i="14"/>
  <c r="H737" i="14"/>
  <c r="O5385" i="6"/>
  <c r="J738" i="14"/>
  <c r="N5392" i="6" s="1"/>
  <c r="L738" i="14"/>
  <c r="H738" i="14"/>
  <c r="J739" i="14"/>
  <c r="L739" i="14"/>
  <c r="H739" i="14"/>
  <c r="J740" i="14"/>
  <c r="N5411" i="6" s="1"/>
  <c r="O5411" i="6"/>
  <c r="J741" i="14"/>
  <c r="N5412" i="6" s="1"/>
  <c r="O5412" i="6"/>
  <c r="J742" i="14"/>
  <c r="N5413" i="6" s="1"/>
  <c r="O5413" i="6"/>
  <c r="J743" i="14"/>
  <c r="L743" i="14"/>
  <c r="H743" i="14"/>
  <c r="O5420" i="6"/>
  <c r="O5417" i="6"/>
  <c r="J744" i="14"/>
  <c r="N5426" i="6" s="1"/>
  <c r="L744" i="14"/>
  <c r="H744" i="14"/>
  <c r="O5426" i="6"/>
  <c r="O5423" i="6"/>
  <c r="O5429" i="6"/>
  <c r="O5430" i="6"/>
  <c r="O5431" i="6"/>
  <c r="O5432" i="6"/>
  <c r="O5433" i="6"/>
  <c r="O5435" i="6"/>
  <c r="O5436" i="6"/>
  <c r="O5437" i="6"/>
  <c r="O5438" i="6"/>
  <c r="O5439" i="6"/>
  <c r="O5440" i="6"/>
  <c r="O5441" i="6"/>
  <c r="J746" i="14"/>
  <c r="L746" i="14"/>
  <c r="H746" i="14"/>
  <c r="O5447" i="6"/>
  <c r="O5442" i="6"/>
  <c r="O5445" i="6"/>
  <c r="O5446" i="6"/>
  <c r="O5451" i="6"/>
  <c r="J747" i="14"/>
  <c r="L747" i="14"/>
  <c r="H747" i="14"/>
  <c r="J748" i="14"/>
  <c r="N5459" i="6" s="1"/>
  <c r="O5459" i="6"/>
  <c r="J749" i="14"/>
  <c r="N5460" i="6" s="1"/>
  <c r="O5460" i="6"/>
  <c r="J750" i="14"/>
  <c r="N5464" i="6" s="1"/>
  <c r="L750" i="14"/>
  <c r="H750" i="14"/>
  <c r="O5466" i="6"/>
  <c r="O5461" i="6"/>
  <c r="O5464" i="6"/>
  <c r="O5465" i="6"/>
  <c r="O5470" i="6"/>
  <c r="J751" i="14"/>
  <c r="N5477" i="6" s="1"/>
  <c r="L751" i="14"/>
  <c r="H751" i="14"/>
  <c r="O5475" i="6"/>
  <c r="J752" i="14"/>
  <c r="N5480" i="6" s="1"/>
  <c r="L752" i="14"/>
  <c r="H752" i="14"/>
  <c r="O5480" i="6"/>
  <c r="O5481" i="6"/>
  <c r="O5482" i="6"/>
  <c r="O5483" i="6"/>
  <c r="O5484" i="6"/>
  <c r="O5485" i="6"/>
  <c r="O5486" i="6"/>
  <c r="O5487" i="6"/>
  <c r="J753" i="14"/>
  <c r="L753" i="14"/>
  <c r="H753" i="14"/>
  <c r="O5488" i="6"/>
  <c r="O5489" i="6"/>
  <c r="O5490" i="6"/>
  <c r="O5491" i="6"/>
  <c r="O5492" i="6"/>
  <c r="J754" i="14"/>
  <c r="L754" i="14"/>
  <c r="H754" i="14"/>
  <c r="O5493" i="6"/>
  <c r="O5494" i="6"/>
  <c r="O5495" i="6"/>
  <c r="O5496" i="6"/>
  <c r="O5497" i="6"/>
  <c r="O5498" i="6"/>
  <c r="O5499" i="6"/>
  <c r="O5500" i="6"/>
  <c r="O5503" i="6"/>
  <c r="O5504" i="6"/>
  <c r="O5505" i="6"/>
  <c r="O5506" i="6"/>
  <c r="O5507" i="6"/>
  <c r="O5508" i="6"/>
  <c r="O5509" i="6"/>
  <c r="O5510" i="6"/>
  <c r="O5511" i="6"/>
  <c r="O5512" i="6"/>
  <c r="O5513" i="6"/>
  <c r="O5514" i="6"/>
  <c r="O5515" i="6"/>
  <c r="O5517" i="6"/>
  <c r="J757" i="14"/>
  <c r="L757" i="14"/>
  <c r="O5519" i="6"/>
  <c r="J758" i="14"/>
  <c r="N5531" i="6" s="1"/>
  <c r="H758" i="14"/>
  <c r="O5531" i="6"/>
  <c r="O5524" i="6"/>
  <c r="O5525" i="6"/>
  <c r="O5526" i="6"/>
  <c r="O5527" i="6"/>
  <c r="O5528" i="6"/>
  <c r="O5529" i="6"/>
  <c r="O5530" i="6"/>
  <c r="O5532" i="6"/>
  <c r="O5533" i="6"/>
  <c r="O5534" i="6"/>
  <c r="O5535" i="6"/>
  <c r="O5536" i="6"/>
  <c r="O5537" i="6"/>
  <c r="J759" i="14"/>
  <c r="N5538" i="6" s="1"/>
  <c r="O5538" i="6"/>
  <c r="J760" i="14"/>
  <c r="N5539" i="6" s="1"/>
  <c r="O5539" i="6"/>
  <c r="J761" i="14"/>
  <c r="N5540" i="6" s="1"/>
  <c r="O5540" i="6"/>
  <c r="J762" i="14"/>
  <c r="N5541" i="6" s="1"/>
  <c r="O5541" i="6"/>
  <c r="J763" i="14"/>
  <c r="N5542" i="6" s="1"/>
  <c r="O5542" i="6"/>
  <c r="J764" i="14"/>
  <c r="N5544" i="6" s="1"/>
  <c r="O5543" i="6"/>
  <c r="O5544" i="6"/>
  <c r="O5545" i="6"/>
  <c r="O5546" i="6"/>
  <c r="O5547" i="6"/>
  <c r="O5548" i="6"/>
  <c r="O5549" i="6"/>
  <c r="O5553" i="6"/>
  <c r="O5554" i="6"/>
  <c r="O5556" i="6"/>
  <c r="O5559" i="6"/>
  <c r="O5560" i="6"/>
  <c r="O5562" i="6"/>
  <c r="O5563" i="6"/>
  <c r="O5564" i="6"/>
  <c r="O5565" i="6"/>
  <c r="O5566" i="6"/>
  <c r="O5567" i="6"/>
  <c r="O5568" i="6"/>
  <c r="O5569" i="6"/>
  <c r="O5570" i="6"/>
  <c r="O5572" i="6"/>
  <c r="O5573" i="6"/>
  <c r="O5575" i="6"/>
  <c r="O5576" i="6"/>
  <c r="O5577" i="6"/>
  <c r="O5578" i="6"/>
  <c r="O5579" i="6"/>
  <c r="O5580" i="6"/>
  <c r="J768" i="14"/>
  <c r="N5581" i="6" s="1"/>
  <c r="O5581" i="6"/>
  <c r="J769" i="14"/>
  <c r="N5582" i="6" s="1"/>
  <c r="O5582" i="6"/>
  <c r="O5583" i="6"/>
  <c r="J770" i="14"/>
  <c r="N5595" i="6" s="1"/>
  <c r="H770" i="14"/>
  <c r="O5584" i="6"/>
  <c r="O5585" i="6"/>
  <c r="O5586" i="6"/>
  <c r="O5587" i="6"/>
  <c r="O5588" i="6"/>
  <c r="O5589" i="6"/>
  <c r="O5590" i="6"/>
  <c r="O5591" i="6"/>
  <c r="O5592" i="6"/>
  <c r="O5593" i="6"/>
  <c r="O5594" i="6"/>
  <c r="O5595" i="6"/>
  <c r="J771" i="14"/>
  <c r="N5598" i="6" s="1"/>
  <c r="H771" i="14"/>
  <c r="O5596" i="6"/>
  <c r="O5597" i="6"/>
  <c r="O5598" i="6"/>
  <c r="O5599" i="6"/>
  <c r="O5600" i="6"/>
  <c r="O5601" i="6"/>
  <c r="O5602" i="6"/>
  <c r="O5603" i="6"/>
  <c r="J772" i="14"/>
  <c r="H772" i="14"/>
  <c r="O5604" i="6"/>
  <c r="O5605" i="6"/>
  <c r="O5606" i="6"/>
  <c r="O5607" i="6"/>
  <c r="O5608" i="6"/>
  <c r="O5609" i="6"/>
  <c r="O5610" i="6"/>
  <c r="O5611" i="6"/>
  <c r="O5612" i="6"/>
  <c r="O5613" i="6"/>
  <c r="J773" i="14"/>
  <c r="N5614" i="6" s="1"/>
  <c r="O5614" i="6"/>
  <c r="J774" i="14"/>
  <c r="N5620" i="6" s="1"/>
  <c r="H774" i="14"/>
  <c r="O5615" i="6"/>
  <c r="O5616" i="6"/>
  <c r="O5617" i="6"/>
  <c r="O5618" i="6"/>
  <c r="O5619" i="6"/>
  <c r="O5620" i="6"/>
  <c r="J775" i="14"/>
  <c r="H775" i="14"/>
  <c r="O5621" i="6"/>
  <c r="O5622" i="6"/>
  <c r="O5623" i="6"/>
  <c r="O5624" i="6"/>
  <c r="O5625" i="6"/>
  <c r="O5626" i="6"/>
  <c r="O5627" i="6"/>
  <c r="O5628" i="6"/>
  <c r="O5629" i="6"/>
  <c r="O5630" i="6"/>
  <c r="O5631" i="6"/>
  <c r="J776" i="14"/>
  <c r="Q776" i="14" s="1"/>
  <c r="H776" i="14"/>
  <c r="O5639" i="6"/>
  <c r="O5632" i="6"/>
  <c r="O5633" i="6"/>
  <c r="O5634" i="6"/>
  <c r="O5635" i="6"/>
  <c r="O5636" i="6"/>
  <c r="O5637" i="6"/>
  <c r="O5638" i="6"/>
  <c r="J777" i="14"/>
  <c r="N5644" i="6" s="1"/>
  <c r="H777" i="14"/>
  <c r="O5640" i="6"/>
  <c r="O5641" i="6"/>
  <c r="O5642" i="6"/>
  <c r="O5643" i="6"/>
  <c r="O5644" i="6"/>
  <c r="O5645" i="6"/>
  <c r="O5646" i="6"/>
  <c r="O5647" i="6"/>
  <c r="O5648" i="6"/>
  <c r="J778" i="14"/>
  <c r="H778" i="14"/>
  <c r="O5649" i="6"/>
  <c r="O5650" i="6"/>
  <c r="O5651" i="6"/>
  <c r="O5652" i="6"/>
  <c r="O5653" i="6"/>
  <c r="K17" i="14"/>
  <c r="N134" i="6"/>
  <c r="L23" i="14"/>
  <c r="O234" i="6"/>
  <c r="L26" i="14"/>
  <c r="O290" i="6"/>
  <c r="L36" i="14"/>
  <c r="L37" i="14"/>
  <c r="O370" i="6"/>
  <c r="P370" i="6" s="1"/>
  <c r="U370" i="6" s="1"/>
  <c r="L38" i="14"/>
  <c r="O374" i="6"/>
  <c r="L45" i="14"/>
  <c r="L46" i="14"/>
  <c r="L47" i="14"/>
  <c r="L48" i="14"/>
  <c r="L49" i="14"/>
  <c r="L50" i="14"/>
  <c r="L51" i="14"/>
  <c r="L53" i="14"/>
  <c r="L54" i="14"/>
  <c r="L55" i="14"/>
  <c r="L56" i="14"/>
  <c r="L57" i="14"/>
  <c r="O504" i="6"/>
  <c r="L60" i="14"/>
  <c r="O510" i="6"/>
  <c r="L61" i="14"/>
  <c r="O511" i="6"/>
  <c r="P511" i="6" s="1"/>
  <c r="U511" i="6" s="1"/>
  <c r="L62" i="14"/>
  <c r="L63" i="14"/>
  <c r="L64" i="14"/>
  <c r="O516" i="6"/>
  <c r="P516" i="6" s="1"/>
  <c r="U516" i="6" s="1"/>
  <c r="O64" i="14" s="1"/>
  <c r="L65" i="14"/>
  <c r="L77" i="14"/>
  <c r="O672" i="6"/>
  <c r="L78" i="14"/>
  <c r="L79" i="14"/>
  <c r="O678" i="6"/>
  <c r="P678" i="6" s="1"/>
  <c r="U678" i="6" s="1"/>
  <c r="L80" i="14"/>
  <c r="L81" i="14"/>
  <c r="L82" i="14"/>
  <c r="O683" i="6"/>
  <c r="L85" i="14"/>
  <c r="L86" i="14"/>
  <c r="O786" i="6"/>
  <c r="L87" i="14"/>
  <c r="O787" i="6"/>
  <c r="P787" i="6" s="1"/>
  <c r="U787" i="6" s="1"/>
  <c r="L88" i="14"/>
  <c r="L89" i="14"/>
  <c r="O790" i="6"/>
  <c r="L90" i="14"/>
  <c r="L91" i="14"/>
  <c r="L95" i="14"/>
  <c r="L96" i="14"/>
  <c r="L97" i="14"/>
  <c r="L98" i="14"/>
  <c r="L103" i="14"/>
  <c r="O904" i="6"/>
  <c r="P904" i="6" s="1"/>
  <c r="U904" i="6" s="1"/>
  <c r="L104" i="14"/>
  <c r="K105" i="14"/>
  <c r="L105" i="14"/>
  <c r="L106" i="14"/>
  <c r="L107" i="14"/>
  <c r="L108" i="14"/>
  <c r="O912" i="6"/>
  <c r="L109" i="14"/>
  <c r="O913" i="6"/>
  <c r="L110" i="14"/>
  <c r="O914" i="6"/>
  <c r="P914" i="6" s="1"/>
  <c r="M110" i="14" s="1"/>
  <c r="R110" i="14" s="1"/>
  <c r="L112" i="14"/>
  <c r="L113" i="14"/>
  <c r="L114" i="14"/>
  <c r="L115" i="14"/>
  <c r="L116" i="14"/>
  <c r="L120" i="14"/>
  <c r="L121" i="14"/>
  <c r="O979" i="6"/>
  <c r="L122" i="14"/>
  <c r="K123" i="14"/>
  <c r="L123" i="14"/>
  <c r="L125" i="14"/>
  <c r="L124" i="14"/>
  <c r="L126" i="14"/>
  <c r="L128" i="14"/>
  <c r="H128" i="14"/>
  <c r="L117" i="14"/>
  <c r="L133" i="14"/>
  <c r="O1083" i="6"/>
  <c r="P1083" i="6" s="1"/>
  <c r="U1083" i="6" s="1"/>
  <c r="L134" i="14"/>
  <c r="L135" i="14"/>
  <c r="L136" i="14"/>
  <c r="L137" i="14"/>
  <c r="L138" i="14"/>
  <c r="O1096" i="6"/>
  <c r="P1096" i="6" s="1"/>
  <c r="U1096" i="6" s="1"/>
  <c r="V1096" i="6" s="1"/>
  <c r="L139" i="14"/>
  <c r="L140" i="14"/>
  <c r="H140" i="14"/>
  <c r="L142" i="14"/>
  <c r="L143" i="14"/>
  <c r="L144" i="14"/>
  <c r="L145" i="14"/>
  <c r="O1147" i="6"/>
  <c r="L146" i="14"/>
  <c r="L147" i="14"/>
  <c r="L148" i="14"/>
  <c r="L149" i="14"/>
  <c r="L150" i="14"/>
  <c r="L151" i="14"/>
  <c r="L152" i="14"/>
  <c r="L154" i="14"/>
  <c r="L155" i="14"/>
  <c r="L156" i="14"/>
  <c r="L157" i="14"/>
  <c r="L158" i="14"/>
  <c r="L159" i="14"/>
  <c r="H159" i="14"/>
  <c r="L160" i="14"/>
  <c r="L162" i="14"/>
  <c r="L163" i="14"/>
  <c r="L164" i="14"/>
  <c r="L165" i="14"/>
  <c r="L168" i="14"/>
  <c r="L169" i="14"/>
  <c r="L170" i="14"/>
  <c r="L171" i="14"/>
  <c r="L174" i="14"/>
  <c r="O1318" i="6"/>
  <c r="L175" i="14"/>
  <c r="O1319" i="6"/>
  <c r="P1319" i="6" s="1"/>
  <c r="U1319" i="6" s="1"/>
  <c r="L176" i="14"/>
  <c r="H176" i="14"/>
  <c r="L177" i="14"/>
  <c r="L178" i="14"/>
  <c r="L179" i="14"/>
  <c r="L180" i="14"/>
  <c r="L181" i="14"/>
  <c r="L182" i="14"/>
  <c r="O1344" i="6"/>
  <c r="L183" i="14"/>
  <c r="L185" i="14"/>
  <c r="L186" i="14"/>
  <c r="L187" i="14"/>
  <c r="K189" i="14"/>
  <c r="L191" i="14"/>
  <c r="L192" i="14"/>
  <c r="L193" i="14"/>
  <c r="L194" i="14"/>
  <c r="O1419" i="6"/>
  <c r="P1419" i="6" s="1"/>
  <c r="L195" i="14"/>
  <c r="L196" i="14"/>
  <c r="L197" i="14"/>
  <c r="H197" i="14"/>
  <c r="L198" i="14"/>
  <c r="H198" i="14"/>
  <c r="L199" i="14"/>
  <c r="H199" i="14"/>
  <c r="L201" i="14"/>
  <c r="L202" i="14"/>
  <c r="L203" i="14"/>
  <c r="L207" i="14"/>
  <c r="L205" i="14"/>
  <c r="L204" i="14"/>
  <c r="L208" i="14"/>
  <c r="L209" i="14"/>
  <c r="L210" i="14"/>
  <c r="L211" i="14"/>
  <c r="L214" i="14"/>
  <c r="L215" i="14"/>
  <c r="L217" i="14"/>
  <c r="L218" i="14"/>
  <c r="L222" i="14"/>
  <c r="L223" i="14"/>
  <c r="O1651" i="6"/>
  <c r="P1651" i="6" s="1"/>
  <c r="U1651" i="6" s="1"/>
  <c r="V1651" i="6" s="1"/>
  <c r="L224" i="14"/>
  <c r="H228" i="14"/>
  <c r="L229" i="14"/>
  <c r="L230" i="14"/>
  <c r="O1716" i="6"/>
  <c r="P1716" i="6" s="1"/>
  <c r="L232" i="14"/>
  <c r="O1720" i="6"/>
  <c r="L233" i="14"/>
  <c r="H233" i="14"/>
  <c r="L236" i="14"/>
  <c r="L237" i="14"/>
  <c r="L238" i="14"/>
  <c r="L239" i="14"/>
  <c r="L240" i="14"/>
  <c r="L241" i="14"/>
  <c r="L242" i="14"/>
  <c r="O1803" i="6"/>
  <c r="P1803" i="6" s="1"/>
  <c r="L243" i="14"/>
  <c r="O1804" i="6"/>
  <c r="L244" i="14"/>
  <c r="L245" i="14"/>
  <c r="O1807" i="6"/>
  <c r="P1807" i="6" s="1"/>
  <c r="L246" i="14"/>
  <c r="L247" i="14"/>
  <c r="L248" i="14"/>
  <c r="O1814" i="6"/>
  <c r="L251" i="14"/>
  <c r="O1819" i="6"/>
  <c r="P1819" i="6" s="1"/>
  <c r="U1819" i="6" s="1"/>
  <c r="L252" i="14"/>
  <c r="L253" i="14"/>
  <c r="H253" i="14"/>
  <c r="L254" i="14"/>
  <c r="H254" i="14"/>
  <c r="L255" i="14"/>
  <c r="H255" i="14"/>
  <c r="L256" i="14"/>
  <c r="L257" i="14"/>
  <c r="O1867" i="6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3" i="14"/>
  <c r="O1915" i="6"/>
  <c r="P1915" i="6" s="1"/>
  <c r="L274" i="14"/>
  <c r="L275" i="14"/>
  <c r="O1918" i="6"/>
  <c r="P1918" i="6" s="1"/>
  <c r="U1918" i="6" s="1"/>
  <c r="V1918" i="6" s="1"/>
  <c r="L278" i="14"/>
  <c r="H278" i="14"/>
  <c r="L279" i="14"/>
  <c r="H279" i="14"/>
  <c r="L280" i="14"/>
  <c r="H280" i="14"/>
  <c r="L282" i="14"/>
  <c r="H282" i="14"/>
  <c r="L283" i="14"/>
  <c r="H283" i="14"/>
  <c r="L284" i="14"/>
  <c r="H284" i="14"/>
  <c r="L285" i="14"/>
  <c r="L286" i="14"/>
  <c r="L287" i="14"/>
  <c r="L293" i="14"/>
  <c r="L294" i="14"/>
  <c r="L295" i="14"/>
  <c r="L296" i="14"/>
  <c r="L297" i="14"/>
  <c r="O2083" i="6"/>
  <c r="P2083" i="6" s="1"/>
  <c r="U2083" i="6" s="1"/>
  <c r="O297" i="14" s="1"/>
  <c r="L298" i="14"/>
  <c r="L299" i="14"/>
  <c r="L300" i="14"/>
  <c r="O2089" i="6"/>
  <c r="P2089" i="6" s="1"/>
  <c r="U2089" i="6" s="1"/>
  <c r="L301" i="14"/>
  <c r="H301" i="14"/>
  <c r="L303" i="14"/>
  <c r="H303" i="14"/>
  <c r="L304" i="14"/>
  <c r="H304" i="14"/>
  <c r="L305" i="14"/>
  <c r="H305" i="14"/>
  <c r="L306" i="14"/>
  <c r="O2144" i="6"/>
  <c r="L307" i="14"/>
  <c r="L308" i="14"/>
  <c r="K309" i="14"/>
  <c r="L309" i="14"/>
  <c r="L310" i="14"/>
  <c r="O2156" i="6"/>
  <c r="L312" i="14"/>
  <c r="L313" i="14"/>
  <c r="L314" i="14"/>
  <c r="L315" i="14"/>
  <c r="H315" i="14"/>
  <c r="L316" i="14"/>
  <c r="H316" i="14"/>
  <c r="L318" i="14"/>
  <c r="H318" i="14"/>
  <c r="L319" i="14"/>
  <c r="H319" i="14"/>
  <c r="L322" i="14"/>
  <c r="O2226" i="6"/>
  <c r="P2226" i="6" s="1"/>
  <c r="U2226" i="6" s="1"/>
  <c r="L323" i="14"/>
  <c r="O2227" i="6"/>
  <c r="P2227" i="6" s="1"/>
  <c r="U2227" i="6" s="1"/>
  <c r="L324" i="14"/>
  <c r="O2228" i="6"/>
  <c r="L325" i="14"/>
  <c r="O2229" i="6"/>
  <c r="L326" i="14"/>
  <c r="O2230" i="6"/>
  <c r="L327" i="14"/>
  <c r="O2231" i="6"/>
  <c r="L328" i="14"/>
  <c r="O2232" i="6"/>
  <c r="P2232" i="6" s="1"/>
  <c r="U2232" i="6" s="1"/>
  <c r="L329" i="14"/>
  <c r="O2233" i="6"/>
  <c r="P2233" i="6" s="1"/>
  <c r="U2233" i="6" s="1"/>
  <c r="L332" i="14"/>
  <c r="O2240" i="6"/>
  <c r="L333" i="14"/>
  <c r="L334" i="14"/>
  <c r="L335" i="14"/>
  <c r="O2245" i="6"/>
  <c r="P2245" i="6" s="1"/>
  <c r="L336" i="14"/>
  <c r="O2246" i="6"/>
  <c r="L337" i="14"/>
  <c r="L338" i="14"/>
  <c r="L339" i="14"/>
  <c r="O2251" i="6"/>
  <c r="P2251" i="6" s="1"/>
  <c r="L340" i="14"/>
  <c r="O2252" i="6"/>
  <c r="L341" i="14"/>
  <c r="H341" i="14"/>
  <c r="L342" i="14"/>
  <c r="H342" i="14"/>
  <c r="L343" i="14"/>
  <c r="L344" i="14"/>
  <c r="L345" i="14"/>
  <c r="O2290" i="6"/>
  <c r="P2290" i="6" s="1"/>
  <c r="U2290" i="6" s="1"/>
  <c r="L346" i="14"/>
  <c r="H346" i="14"/>
  <c r="L347" i="14"/>
  <c r="H347" i="14"/>
  <c r="L348" i="14"/>
  <c r="L349" i="14"/>
  <c r="L350" i="14"/>
  <c r="K351" i="14"/>
  <c r="L351" i="14"/>
  <c r="L352" i="14"/>
  <c r="L356" i="14"/>
  <c r="L364" i="14"/>
  <c r="L375" i="14"/>
  <c r="L376" i="14"/>
  <c r="L377" i="14"/>
  <c r="O2535" i="6"/>
  <c r="L378" i="14"/>
  <c r="L379" i="14"/>
  <c r="L386" i="14"/>
  <c r="L387" i="14"/>
  <c r="L388" i="14"/>
  <c r="L389" i="14"/>
  <c r="L392" i="14"/>
  <c r="L393" i="14"/>
  <c r="L394" i="14"/>
  <c r="H394" i="14"/>
  <c r="L396" i="14"/>
  <c r="L399" i="14"/>
  <c r="O2783" i="6"/>
  <c r="L400" i="14"/>
  <c r="L401" i="14"/>
  <c r="L402" i="14"/>
  <c r="L403" i="14"/>
  <c r="L461" i="14"/>
  <c r="L463" i="14"/>
  <c r="L464" i="14"/>
  <c r="L465" i="14"/>
  <c r="K466" i="14"/>
  <c r="K467" i="14"/>
  <c r="K469" i="14"/>
  <c r="L472" i="14"/>
  <c r="L473" i="14"/>
  <c r="L475" i="14"/>
  <c r="L477" i="14"/>
  <c r="L478" i="14"/>
  <c r="L479" i="14"/>
  <c r="L480" i="14"/>
  <c r="L481" i="14"/>
  <c r="L482" i="14"/>
  <c r="L495" i="14"/>
  <c r="L496" i="14"/>
  <c r="L497" i="14"/>
  <c r="L501" i="14"/>
  <c r="L500" i="14"/>
  <c r="L502" i="14"/>
  <c r="L511" i="14"/>
  <c r="L512" i="14"/>
  <c r="L513" i="14"/>
  <c r="L519" i="14"/>
  <c r="L520" i="14"/>
  <c r="L521" i="14"/>
  <c r="L522" i="14"/>
  <c r="L525" i="14"/>
  <c r="L526" i="14"/>
  <c r="L527" i="14"/>
  <c r="K535" i="14"/>
  <c r="L538" i="14"/>
  <c r="L539" i="14"/>
  <c r="L540" i="14"/>
  <c r="L541" i="14"/>
  <c r="L542" i="14"/>
  <c r="L544" i="14"/>
  <c r="L545" i="14"/>
  <c r="L546" i="14"/>
  <c r="L547" i="14"/>
  <c r="L548" i="14"/>
  <c r="L549" i="14"/>
  <c r="K554" i="14"/>
  <c r="N3957" i="6"/>
  <c r="K557" i="14"/>
  <c r="K558" i="14"/>
  <c r="L559" i="14"/>
  <c r="L560" i="14"/>
  <c r="L561" i="14"/>
  <c r="L562" i="14"/>
  <c r="K566" i="14"/>
  <c r="L569" i="14"/>
  <c r="L570" i="14"/>
  <c r="L571" i="14"/>
  <c r="L572" i="14"/>
  <c r="K583" i="14"/>
  <c r="L584" i="14"/>
  <c r="L585" i="14"/>
  <c r="L586" i="14"/>
  <c r="L587" i="14"/>
  <c r="L588" i="14"/>
  <c r="L589" i="14"/>
  <c r="L590" i="14"/>
  <c r="L591" i="14"/>
  <c r="L595" i="14"/>
  <c r="L596" i="14"/>
  <c r="L597" i="14"/>
  <c r="L598" i="14"/>
  <c r="L599" i="14"/>
  <c r="L600" i="14"/>
  <c r="L603" i="14"/>
  <c r="H603" i="14"/>
  <c r="L604" i="14"/>
  <c r="L612" i="14"/>
  <c r="L613" i="14"/>
  <c r="L614" i="14"/>
  <c r="L615" i="14"/>
  <c r="L616" i="14"/>
  <c r="L617" i="14"/>
  <c r="L621" i="14"/>
  <c r="L623" i="14"/>
  <c r="L624" i="14"/>
  <c r="L625" i="14"/>
  <c r="L626" i="14"/>
  <c r="L630" i="14"/>
  <c r="L631" i="14"/>
  <c r="L632" i="14"/>
  <c r="L633" i="14"/>
  <c r="K665" i="14"/>
  <c r="K666" i="14"/>
  <c r="K667" i="14"/>
  <c r="K739" i="14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 s="1"/>
  <c r="E5640" i="6"/>
  <c r="F5640" i="6" s="1"/>
  <c r="E5639" i="6"/>
  <c r="F5639" i="6" s="1"/>
  <c r="E5638" i="6"/>
  <c r="F5638" i="6" s="1"/>
  <c r="E5637" i="6"/>
  <c r="F5637" i="6" s="1"/>
  <c r="E5636" i="6"/>
  <c r="F5636" i="6" s="1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 s="1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 s="1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 s="1"/>
  <c r="E5609" i="6"/>
  <c r="F5609" i="6" s="1"/>
  <c r="E5608" i="6"/>
  <c r="F5608" i="6" s="1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 s="1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 s="1"/>
  <c r="E5575" i="6"/>
  <c r="F5575" i="6" s="1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 s="1"/>
  <c r="E5562" i="6"/>
  <c r="F5562" i="6" s="1"/>
  <c r="E5561" i="6"/>
  <c r="F5561" i="6" s="1"/>
  <c r="E5560" i="6"/>
  <c r="F5560" i="6" s="1"/>
  <c r="E5559" i="6"/>
  <c r="F5559" i="6" s="1"/>
  <c r="E5558" i="6"/>
  <c r="F5558" i="6" s="1"/>
  <c r="E5557" i="6"/>
  <c r="F5557" i="6" s="1"/>
  <c r="E5556" i="6"/>
  <c r="F5556" i="6" s="1"/>
  <c r="E5555" i="6"/>
  <c r="F5555" i="6" s="1"/>
  <c r="E5554" i="6"/>
  <c r="F5554" i="6" s="1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 s="1"/>
  <c r="E5544" i="6"/>
  <c r="F5544" i="6" s="1"/>
  <c r="E5543" i="6"/>
  <c r="F5543" i="6" s="1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 s="1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 s="1"/>
  <c r="E5520" i="6"/>
  <c r="F5520" i="6" s="1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 s="1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 s="1"/>
  <c r="E5492" i="6"/>
  <c r="F5492" i="6" s="1"/>
  <c r="E5491" i="6"/>
  <c r="F5491" i="6" s="1"/>
  <c r="E5490" i="6"/>
  <c r="F5490" i="6" s="1"/>
  <c r="E5489" i="6"/>
  <c r="F5489" i="6" s="1"/>
  <c r="E5488" i="6"/>
  <c r="F5488" i="6" s="1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 s="1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 s="1"/>
  <c r="E5469" i="6"/>
  <c r="F5469" i="6" s="1"/>
  <c r="E5468" i="6"/>
  <c r="F5468" i="6" s="1"/>
  <c r="E5467" i="6"/>
  <c r="F5467" i="6" s="1"/>
  <c r="E5466" i="6"/>
  <c r="F5466" i="6" s="1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 s="1"/>
  <c r="E5457" i="6"/>
  <c r="F5457" i="6" s="1"/>
  <c r="E5456" i="6"/>
  <c r="F5456" i="6" s="1"/>
  <c r="E5455" i="6"/>
  <c r="F5455" i="6" s="1"/>
  <c r="E5454" i="6"/>
  <c r="F5454" i="6" s="1"/>
  <c r="E5453" i="6"/>
  <c r="F5453" i="6" s="1"/>
  <c r="E5452" i="6"/>
  <c r="F5452" i="6" s="1"/>
  <c r="E5451" i="6"/>
  <c r="F5451" i="6" s="1"/>
  <c r="E5450" i="6"/>
  <c r="F5450" i="6" s="1"/>
  <c r="E5449" i="6"/>
  <c r="F5449" i="6" s="1"/>
  <c r="E5448" i="6"/>
  <c r="F5448" i="6" s="1"/>
  <c r="E5447" i="6"/>
  <c r="F5447" i="6" s="1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 s="1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 s="1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 s="1"/>
  <c r="E5385" i="6"/>
  <c r="F5385" i="6" s="1"/>
  <c r="E5384" i="6"/>
  <c r="F5384" i="6" s="1"/>
  <c r="E5383" i="6"/>
  <c r="F5383" i="6" s="1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 s="1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 s="1"/>
  <c r="E5349" i="6"/>
  <c r="F5349" i="6" s="1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 s="1"/>
  <c r="E5341" i="6"/>
  <c r="F5341" i="6" s="1"/>
  <c r="E5340" i="6"/>
  <c r="F5340" i="6" s="1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 s="1"/>
  <c r="E5323" i="6"/>
  <c r="F5323" i="6" s="1"/>
  <c r="E5322" i="6"/>
  <c r="F5322" i="6" s="1"/>
  <c r="E5321" i="6"/>
  <c r="F5321" i="6" s="1"/>
  <c r="E5320" i="6"/>
  <c r="F5320" i="6" s="1"/>
  <c r="E5319" i="6"/>
  <c r="F5319" i="6" s="1"/>
  <c r="E5318" i="6"/>
  <c r="F5318" i="6" s="1"/>
  <c r="E5317" i="6"/>
  <c r="F5317" i="6" s="1"/>
  <c r="E5316" i="6"/>
  <c r="F5316" i="6" s="1"/>
  <c r="E5315" i="6"/>
  <c r="F5315" i="6" s="1"/>
  <c r="E5314" i="6"/>
  <c r="F5314" i="6" s="1"/>
  <c r="E5313" i="6"/>
  <c r="F5313" i="6" s="1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 s="1"/>
  <c r="E5305" i="6"/>
  <c r="F5305" i="6" s="1"/>
  <c r="E5304" i="6"/>
  <c r="F5304" i="6" s="1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 s="1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 s="1"/>
  <c r="E5287" i="6"/>
  <c r="F5287" i="6" s="1"/>
  <c r="E5286" i="6"/>
  <c r="F5286" i="6" s="1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 s="1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 s="1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 s="1"/>
  <c r="E5251" i="6"/>
  <c r="F5251" i="6" s="1"/>
  <c r="E5250" i="6"/>
  <c r="F5250" i="6" s="1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 s="1"/>
  <c r="E5241" i="6"/>
  <c r="F5241" i="6" s="1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 s="1"/>
  <c r="E5233" i="6"/>
  <c r="F5233" i="6" s="1"/>
  <c r="E5232" i="6"/>
  <c r="F5232" i="6" s="1"/>
  <c r="E5231" i="6"/>
  <c r="F5231" i="6" s="1"/>
  <c r="E5230" i="6"/>
  <c r="F5230" i="6" s="1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 s="1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 s="1"/>
  <c r="E5215" i="6"/>
  <c r="F5215" i="6" s="1"/>
  <c r="E5214" i="6"/>
  <c r="F5214" i="6" s="1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 s="1"/>
  <c r="E5206" i="6"/>
  <c r="F5206" i="6" s="1"/>
  <c r="E5205" i="6"/>
  <c r="F5205" i="6" s="1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 s="1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 s="1"/>
  <c r="E5187" i="6"/>
  <c r="F5187" i="6" s="1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 s="1"/>
  <c r="E5177" i="6"/>
  <c r="F5177" i="6" s="1"/>
  <c r="E5176" i="6"/>
  <c r="F5176" i="6" s="1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 s="1"/>
  <c r="E5169" i="6"/>
  <c r="F5169" i="6" s="1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 s="1"/>
  <c r="E5152" i="6"/>
  <c r="F5152" i="6" s="1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 s="1"/>
  <c r="E5143" i="6"/>
  <c r="F5143" i="6" s="1"/>
  <c r="E5142" i="6"/>
  <c r="F5142" i="6" s="1"/>
  <c r="E5141" i="6"/>
  <c r="F5141" i="6" s="1"/>
  <c r="E5140" i="6"/>
  <c r="F5140" i="6" s="1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 s="1"/>
  <c r="E5133" i="6"/>
  <c r="F5133" i="6" s="1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 s="1"/>
  <c r="E5125" i="6"/>
  <c r="F5125" i="6" s="1"/>
  <c r="E5124" i="6"/>
  <c r="F5124" i="6" s="1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 s="1"/>
  <c r="E5107" i="6"/>
  <c r="F5107" i="6" s="1"/>
  <c r="E5106" i="6"/>
  <c r="F5106" i="6" s="1"/>
  <c r="E5105" i="6"/>
  <c r="F5105" i="6" s="1"/>
  <c r="E5104" i="6"/>
  <c r="F5104" i="6" s="1"/>
  <c r="E5103" i="6"/>
  <c r="F5103" i="6" s="1"/>
  <c r="E5102" i="6"/>
  <c r="F5102" i="6" s="1"/>
  <c r="E5101" i="6"/>
  <c r="F5101" i="6" s="1"/>
  <c r="E5100" i="6"/>
  <c r="F5100" i="6" s="1"/>
  <c r="E5099" i="6"/>
  <c r="F5099" i="6" s="1"/>
  <c r="E5098" i="6"/>
  <c r="F5098" i="6" s="1"/>
  <c r="E5097" i="6"/>
  <c r="F5097" i="6" s="1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 s="1"/>
  <c r="E5089" i="6"/>
  <c r="F5089" i="6" s="1"/>
  <c r="E5088" i="6"/>
  <c r="F5088" i="6" s="1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 s="1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 s="1"/>
  <c r="E5071" i="6"/>
  <c r="F5071" i="6" s="1"/>
  <c r="E5070" i="6"/>
  <c r="F5070" i="6" s="1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 s="1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 s="1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 s="1"/>
  <c r="E5035" i="6"/>
  <c r="F5035" i="6" s="1"/>
  <c r="E5034" i="6"/>
  <c r="F5034" i="6" s="1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 s="1"/>
  <c r="E5025" i="6"/>
  <c r="F5025" i="6" s="1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 s="1"/>
  <c r="E5017" i="6"/>
  <c r="F5017" i="6" s="1"/>
  <c r="E5016" i="6"/>
  <c r="F5016" i="6" s="1"/>
  <c r="E5015" i="6"/>
  <c r="F5015" i="6" s="1"/>
  <c r="E5014" i="6"/>
  <c r="F5014" i="6" s="1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 s="1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 s="1"/>
  <c r="E4999" i="6"/>
  <c r="F4999" i="6" s="1"/>
  <c r="E4998" i="6"/>
  <c r="F4998" i="6" s="1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 s="1"/>
  <c r="E4990" i="6"/>
  <c r="F4990" i="6" s="1"/>
  <c r="E4989" i="6"/>
  <c r="F4989" i="6" s="1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 s="1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 s="1"/>
  <c r="E4971" i="6"/>
  <c r="F4971" i="6" s="1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 s="1"/>
  <c r="E4961" i="6"/>
  <c r="F4961" i="6" s="1"/>
  <c r="E4960" i="6"/>
  <c r="F4960" i="6" s="1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 s="1"/>
  <c r="E4953" i="6"/>
  <c r="F4953" i="6" s="1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 s="1"/>
  <c r="E4937" i="6"/>
  <c r="F4937" i="6" s="1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 s="1"/>
  <c r="E4929" i="6"/>
  <c r="F4929" i="6" s="1"/>
  <c r="E4928" i="6"/>
  <c r="F4928" i="6" s="1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 s="1"/>
  <c r="E4917" i="6"/>
  <c r="F4917" i="6" s="1"/>
  <c r="E4916" i="6"/>
  <c r="F4916" i="6" s="1"/>
  <c r="E4915" i="6"/>
  <c r="F4915" i="6" s="1"/>
  <c r="E4914" i="6"/>
  <c r="F4914" i="6" s="1"/>
  <c r="E4913" i="6"/>
  <c r="F4913" i="6" s="1"/>
  <c r="E4912" i="6"/>
  <c r="F4912" i="6" s="1"/>
  <c r="E4911" i="6"/>
  <c r="F4911" i="6" s="1"/>
  <c r="E4910" i="6"/>
  <c r="F4910" i="6" s="1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 s="1"/>
  <c r="E4896" i="6"/>
  <c r="F4896" i="6" s="1"/>
  <c r="E4895" i="6"/>
  <c r="F4895" i="6" s="1"/>
  <c r="E4894" i="6"/>
  <c r="F4894" i="6" s="1"/>
  <c r="E4893" i="6"/>
  <c r="F4893" i="6" s="1"/>
  <c r="E4892" i="6"/>
  <c r="F4892" i="6" s="1"/>
  <c r="E4891" i="6"/>
  <c r="F4891" i="6" s="1"/>
  <c r="E4890" i="6"/>
  <c r="F4890" i="6" s="1"/>
  <c r="E4889" i="6"/>
  <c r="F4889" i="6" s="1"/>
  <c r="E4888" i="6"/>
  <c r="F4888" i="6" s="1"/>
  <c r="E4887" i="6"/>
  <c r="F4887" i="6" s="1"/>
  <c r="E4886" i="6"/>
  <c r="F4886" i="6" s="1"/>
  <c r="E4885" i="6"/>
  <c r="F4885" i="6" s="1"/>
  <c r="E4884" i="6"/>
  <c r="F4884" i="6" s="1"/>
  <c r="E4883" i="6"/>
  <c r="F4883" i="6" s="1"/>
  <c r="E4882" i="6"/>
  <c r="F4882" i="6" s="1"/>
  <c r="E4881" i="6"/>
  <c r="F4881" i="6" s="1"/>
  <c r="E4880" i="6"/>
  <c r="F4880" i="6" s="1"/>
  <c r="E4879" i="6"/>
  <c r="F4879" i="6" s="1"/>
  <c r="E4878" i="6"/>
  <c r="F4878" i="6" s="1"/>
  <c r="E4877" i="6"/>
  <c r="F4877" i="6" s="1"/>
  <c r="E4876" i="6"/>
  <c r="F4876" i="6" s="1"/>
  <c r="E4875" i="6"/>
  <c r="F4875" i="6" s="1"/>
  <c r="E4874" i="6"/>
  <c r="F4874" i="6" s="1"/>
  <c r="E4873" i="6"/>
  <c r="F4873" i="6" s="1"/>
  <c r="E4872" i="6"/>
  <c r="F4872" i="6" s="1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 s="1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 s="1"/>
  <c r="E4857" i="6"/>
  <c r="F4857" i="6" s="1"/>
  <c r="E4856" i="6"/>
  <c r="F4856" i="6" s="1"/>
  <c r="E4855" i="6"/>
  <c r="F4855" i="6" s="1"/>
  <c r="E4854" i="6"/>
  <c r="F4854" i="6" s="1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 s="1"/>
  <c r="E4844" i="6"/>
  <c r="F4844" i="6" s="1"/>
  <c r="E4843" i="6"/>
  <c r="F4843" i="6" s="1"/>
  <c r="E4842" i="6"/>
  <c r="F4842" i="6" s="1"/>
  <c r="E4841" i="6"/>
  <c r="F4841" i="6" s="1"/>
  <c r="E4840" i="6"/>
  <c r="F4840" i="6" s="1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 s="1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 s="1"/>
  <c r="E4821" i="6"/>
  <c r="F4821" i="6" s="1"/>
  <c r="E4820" i="6"/>
  <c r="F4820" i="6" s="1"/>
  <c r="E4819" i="6"/>
  <c r="F4819" i="6" s="1"/>
  <c r="E4818" i="6"/>
  <c r="F4818" i="6" s="1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 s="1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 s="1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 s="1"/>
  <c r="E4789" i="6"/>
  <c r="F4789" i="6" s="1"/>
  <c r="E4788" i="6"/>
  <c r="F4788" i="6" s="1"/>
  <c r="E4787" i="6"/>
  <c r="F4787" i="6" s="1"/>
  <c r="E4786" i="6"/>
  <c r="F4786" i="6" s="1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 s="1"/>
  <c r="E4773" i="6"/>
  <c r="F4773" i="6" s="1"/>
  <c r="E4772" i="6"/>
  <c r="F4772" i="6" s="1"/>
  <c r="E4771" i="6"/>
  <c r="F4771" i="6" s="1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 s="1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 s="1"/>
  <c r="E4753" i="6"/>
  <c r="F4753" i="6" s="1"/>
  <c r="E4752" i="6"/>
  <c r="F4752" i="6" s="1"/>
  <c r="E4751" i="6"/>
  <c r="F4751" i="6" s="1"/>
  <c r="E4750" i="6"/>
  <c r="F4750" i="6" s="1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 s="1"/>
  <c r="E4737" i="6"/>
  <c r="F4737" i="6" s="1"/>
  <c r="E4736" i="6"/>
  <c r="F4736" i="6" s="1"/>
  <c r="E4735" i="6"/>
  <c r="F4735" i="6" s="1"/>
  <c r="E4734" i="6"/>
  <c r="F4734" i="6" s="1"/>
  <c r="E4733" i="6"/>
  <c r="F4733" i="6" s="1"/>
  <c r="E4732" i="6"/>
  <c r="F4732" i="6" s="1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 s="1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 s="1"/>
  <c r="E4701" i="6"/>
  <c r="F4701" i="6" s="1"/>
  <c r="E4700" i="6"/>
  <c r="F4700" i="6" s="1"/>
  <c r="E4699" i="6"/>
  <c r="F4699" i="6" s="1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 s="1"/>
  <c r="E4681" i="6"/>
  <c r="F4681" i="6" s="1"/>
  <c r="E4680" i="6"/>
  <c r="F4680" i="6" s="1"/>
  <c r="E4679" i="6"/>
  <c r="F4679" i="6" s="1"/>
  <c r="E4678" i="6"/>
  <c r="F4678" i="6" s="1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 s="1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 s="1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 s="1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 s="1"/>
  <c r="E4629" i="6"/>
  <c r="F4629" i="6" s="1"/>
  <c r="E4628" i="6"/>
  <c r="F4628" i="6" s="1"/>
  <c r="E4627" i="6"/>
  <c r="F4627" i="6" s="1"/>
  <c r="E4626" i="6"/>
  <c r="F4626" i="6" s="1"/>
  <c r="E4625" i="6"/>
  <c r="F4625" i="6" s="1"/>
  <c r="E4624" i="6"/>
  <c r="F4624" i="6" s="1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 s="1"/>
  <c r="E4609" i="6"/>
  <c r="F4609" i="6" s="1"/>
  <c r="E4608" i="6"/>
  <c r="F4608" i="6" s="1"/>
  <c r="E4607" i="6"/>
  <c r="F4607" i="6" s="1"/>
  <c r="E4606" i="6"/>
  <c r="F4606" i="6" s="1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 s="1"/>
  <c r="E4575" i="6"/>
  <c r="F4575" i="6" s="1"/>
  <c r="E4574" i="6"/>
  <c r="F4574" i="6" s="1"/>
  <c r="E4573" i="6"/>
  <c r="F4573" i="6" s="1"/>
  <c r="E4572" i="6"/>
  <c r="F4572" i="6" s="1"/>
  <c r="E4571" i="6"/>
  <c r="F4571" i="6" s="1"/>
  <c r="E4570" i="6"/>
  <c r="F4570" i="6" s="1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 s="1"/>
  <c r="E4557" i="6"/>
  <c r="F4557" i="6" s="1"/>
  <c r="E4556" i="6"/>
  <c r="F4556" i="6" s="1"/>
  <c r="E4555" i="6"/>
  <c r="F4555" i="6" s="1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 s="1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 s="1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 s="1"/>
  <c r="E4530" i="6"/>
  <c r="F4530" i="6" s="1"/>
  <c r="E4529" i="6"/>
  <c r="F4529" i="6" s="1"/>
  <c r="E4528" i="6"/>
  <c r="F4528" i="6" s="1"/>
  <c r="E4527" i="6"/>
  <c r="F4527" i="6" s="1"/>
  <c r="E4526" i="6"/>
  <c r="F4526" i="6" s="1"/>
  <c r="E4525" i="6"/>
  <c r="F4525" i="6" s="1"/>
  <c r="E4524" i="6"/>
  <c r="F4524" i="6" s="1"/>
  <c r="E4523" i="6"/>
  <c r="F4523" i="6" s="1"/>
  <c r="E4522" i="6"/>
  <c r="F4522" i="6" s="1"/>
  <c r="E4521" i="6"/>
  <c r="F4521" i="6" s="1"/>
  <c r="E4520" i="6"/>
  <c r="F4520" i="6" s="1"/>
  <c r="E4519" i="6"/>
  <c r="F4519" i="6" s="1"/>
  <c r="E4518" i="6"/>
  <c r="F4518" i="6" s="1"/>
  <c r="E4517" i="6"/>
  <c r="F4517" i="6" s="1"/>
  <c r="E4516" i="6"/>
  <c r="F4516" i="6" s="1"/>
  <c r="E4515" i="6"/>
  <c r="F4515" i="6" s="1"/>
  <c r="E4514" i="6"/>
  <c r="F4514" i="6" s="1"/>
  <c r="E4513" i="6"/>
  <c r="F4513" i="6" s="1"/>
  <c r="E4512" i="6"/>
  <c r="F4512" i="6" s="1"/>
  <c r="E4511" i="6"/>
  <c r="F4511" i="6" s="1"/>
  <c r="E4510" i="6"/>
  <c r="F4510" i="6" s="1"/>
  <c r="E4509" i="6"/>
  <c r="F4509" i="6" s="1"/>
  <c r="E4508" i="6"/>
  <c r="F4508" i="6" s="1"/>
  <c r="E4507" i="6"/>
  <c r="F4507" i="6" s="1"/>
  <c r="E4506" i="6"/>
  <c r="F4506" i="6" s="1"/>
  <c r="E4505" i="6"/>
  <c r="F4505" i="6" s="1"/>
  <c r="E4504" i="6"/>
  <c r="F4504" i="6" s="1"/>
  <c r="E4503" i="6"/>
  <c r="F4503" i="6" s="1"/>
  <c r="E4502" i="6"/>
  <c r="F4502" i="6" s="1"/>
  <c r="E4501" i="6"/>
  <c r="F4501" i="6" s="1"/>
  <c r="E4500" i="6"/>
  <c r="F4500" i="6" s="1"/>
  <c r="E4499" i="6"/>
  <c r="F4499" i="6" s="1"/>
  <c r="E4498" i="6"/>
  <c r="F4498" i="6" s="1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 s="1"/>
  <c r="E4467" i="6"/>
  <c r="F4467" i="6" s="1"/>
  <c r="E4466" i="6"/>
  <c r="F4466" i="6" s="1"/>
  <c r="E4465" i="6"/>
  <c r="F4465" i="6" s="1"/>
  <c r="E4464" i="6"/>
  <c r="F4464" i="6" s="1"/>
  <c r="E4463" i="6"/>
  <c r="F4463" i="6" s="1"/>
  <c r="E4462" i="6"/>
  <c r="F4462" i="6" s="1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 s="1"/>
  <c r="E4449" i="6"/>
  <c r="F4449" i="6" s="1"/>
  <c r="E4448" i="6"/>
  <c r="F4448" i="6" s="1"/>
  <c r="E4447" i="6"/>
  <c r="F4447" i="6" s="1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 s="1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 s="1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 s="1"/>
  <c r="E4422" i="6"/>
  <c r="F4422" i="6" s="1"/>
  <c r="E4421" i="6"/>
  <c r="F4421" i="6" s="1"/>
  <c r="E4420" i="6"/>
  <c r="F4420" i="6" s="1"/>
  <c r="E4419" i="6"/>
  <c r="F4419" i="6" s="1"/>
  <c r="E4418" i="6"/>
  <c r="F4418" i="6" s="1"/>
  <c r="E4417" i="6"/>
  <c r="F4417" i="6" s="1"/>
  <c r="E4416" i="6"/>
  <c r="F4416" i="6" s="1"/>
  <c r="E4415" i="6"/>
  <c r="F4415" i="6" s="1"/>
  <c r="E4414" i="6"/>
  <c r="F4414" i="6" s="1"/>
  <c r="E4413" i="6"/>
  <c r="F4413" i="6" s="1"/>
  <c r="E4412" i="6"/>
  <c r="F4412" i="6" s="1"/>
  <c r="E4411" i="6"/>
  <c r="F4411" i="6" s="1"/>
  <c r="E4410" i="6"/>
  <c r="F4410" i="6" s="1"/>
  <c r="E4409" i="6"/>
  <c r="F4409" i="6" s="1"/>
  <c r="E4408" i="6"/>
  <c r="F4408" i="6" s="1"/>
  <c r="E4407" i="6"/>
  <c r="F4407" i="6" s="1"/>
  <c r="E4406" i="6"/>
  <c r="F4406" i="6" s="1"/>
  <c r="E4405" i="6"/>
  <c r="F4405" i="6" s="1"/>
  <c r="E4404" i="6"/>
  <c r="F4404" i="6" s="1"/>
  <c r="E4403" i="6"/>
  <c r="F4403" i="6" s="1"/>
  <c r="E4402" i="6"/>
  <c r="F4402" i="6" s="1"/>
  <c r="E4401" i="6"/>
  <c r="F4401" i="6" s="1"/>
  <c r="E4400" i="6"/>
  <c r="F4400" i="6" s="1"/>
  <c r="E4399" i="6"/>
  <c r="F4399" i="6" s="1"/>
  <c r="E4398" i="6"/>
  <c r="F4398" i="6" s="1"/>
  <c r="E4397" i="6"/>
  <c r="F4397" i="6" s="1"/>
  <c r="E4396" i="6"/>
  <c r="F4396" i="6" s="1"/>
  <c r="E4395" i="6"/>
  <c r="F4395" i="6" s="1"/>
  <c r="E4394" i="6"/>
  <c r="F4394" i="6" s="1"/>
  <c r="E4393" i="6"/>
  <c r="F4393" i="6" s="1"/>
  <c r="E4392" i="6"/>
  <c r="F4392" i="6" s="1"/>
  <c r="E4391" i="6"/>
  <c r="F4391" i="6" s="1"/>
  <c r="E4390" i="6"/>
  <c r="F4390" i="6" s="1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 s="1"/>
  <c r="E4359" i="6"/>
  <c r="F4359" i="6" s="1"/>
  <c r="E4358" i="6"/>
  <c r="F4358" i="6" s="1"/>
  <c r="E4357" i="6"/>
  <c r="F4357" i="6" s="1"/>
  <c r="E4356" i="6"/>
  <c r="F4356" i="6" s="1"/>
  <c r="E4355" i="6"/>
  <c r="F4355" i="6" s="1"/>
  <c r="E4354" i="6"/>
  <c r="F4354" i="6" s="1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 s="1"/>
  <c r="E4341" i="6"/>
  <c r="F4341" i="6" s="1"/>
  <c r="E4340" i="6"/>
  <c r="F4340" i="6" s="1"/>
  <c r="E4339" i="6"/>
  <c r="F4339" i="6" s="1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 s="1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 s="1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 s="1"/>
  <c r="E4314" i="6"/>
  <c r="F4314" i="6" s="1"/>
  <c r="E4313" i="6"/>
  <c r="F4313" i="6" s="1"/>
  <c r="E4312" i="6"/>
  <c r="F4312" i="6" s="1"/>
  <c r="E4311" i="6"/>
  <c r="F4311" i="6" s="1"/>
  <c r="E4310" i="6"/>
  <c r="F4310" i="6" s="1"/>
  <c r="E4309" i="6"/>
  <c r="F4309" i="6" s="1"/>
  <c r="E4308" i="6"/>
  <c r="F4308" i="6" s="1"/>
  <c r="E4307" i="6"/>
  <c r="F4307" i="6" s="1"/>
  <c r="E4306" i="6"/>
  <c r="F4306" i="6" s="1"/>
  <c r="E4305" i="6"/>
  <c r="F4305" i="6" s="1"/>
  <c r="E4304" i="6"/>
  <c r="F4304" i="6" s="1"/>
  <c r="E4303" i="6"/>
  <c r="F4303" i="6" s="1"/>
  <c r="E4302" i="6"/>
  <c r="F4302" i="6" s="1"/>
  <c r="E4301" i="6"/>
  <c r="F4301" i="6" s="1"/>
  <c r="E4300" i="6"/>
  <c r="F4300" i="6" s="1"/>
  <c r="E4299" i="6"/>
  <c r="F4299" i="6" s="1"/>
  <c r="E4298" i="6"/>
  <c r="F4298" i="6" s="1"/>
  <c r="E4297" i="6"/>
  <c r="F4297" i="6" s="1"/>
  <c r="E4296" i="6"/>
  <c r="F4296" i="6" s="1"/>
  <c r="E4295" i="6"/>
  <c r="F4295" i="6" s="1"/>
  <c r="E4294" i="6"/>
  <c r="F4294" i="6" s="1"/>
  <c r="E4293" i="6"/>
  <c r="F4293" i="6" s="1"/>
  <c r="E4292" i="6"/>
  <c r="F4292" i="6" s="1"/>
  <c r="E4291" i="6"/>
  <c r="F4291" i="6" s="1"/>
  <c r="E4290" i="6"/>
  <c r="F4290" i="6" s="1"/>
  <c r="E4289" i="6"/>
  <c r="F4289" i="6" s="1"/>
  <c r="E4288" i="6"/>
  <c r="F4288" i="6" s="1"/>
  <c r="E4287" i="6"/>
  <c r="F4287" i="6" s="1"/>
  <c r="E4286" i="6"/>
  <c r="F4286" i="6" s="1"/>
  <c r="E4285" i="6"/>
  <c r="F4285" i="6" s="1"/>
  <c r="E4284" i="6"/>
  <c r="F4284" i="6" s="1"/>
  <c r="E4283" i="6"/>
  <c r="F4283" i="6" s="1"/>
  <c r="E4282" i="6"/>
  <c r="F4282" i="6" s="1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 s="1"/>
  <c r="E4251" i="6"/>
  <c r="F4251" i="6" s="1"/>
  <c r="E4250" i="6"/>
  <c r="F4250" i="6" s="1"/>
  <c r="E4249" i="6"/>
  <c r="F4249" i="6" s="1"/>
  <c r="E4248" i="6"/>
  <c r="F4248" i="6" s="1"/>
  <c r="E4247" i="6"/>
  <c r="F4247" i="6" s="1"/>
  <c r="E4246" i="6"/>
  <c r="F4246" i="6" s="1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 s="1"/>
  <c r="E4233" i="6"/>
  <c r="F4233" i="6" s="1"/>
  <c r="E4232" i="6"/>
  <c r="F4232" i="6" s="1"/>
  <c r="E4231" i="6"/>
  <c r="F4231" i="6" s="1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 s="1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 s="1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 s="1"/>
  <c r="E4206" i="6"/>
  <c r="F4206" i="6" s="1"/>
  <c r="E4205" i="6"/>
  <c r="F4205" i="6" s="1"/>
  <c r="E4204" i="6"/>
  <c r="F4204" i="6" s="1"/>
  <c r="E4203" i="6"/>
  <c r="F4203" i="6" s="1"/>
  <c r="E4202" i="6"/>
  <c r="F4202" i="6" s="1"/>
  <c r="E4201" i="6"/>
  <c r="F4201" i="6" s="1"/>
  <c r="E4200" i="6"/>
  <c r="F4200" i="6" s="1"/>
  <c r="E4199" i="6"/>
  <c r="F4199" i="6" s="1"/>
  <c r="E4198" i="6"/>
  <c r="F4198" i="6" s="1"/>
  <c r="E4197" i="6"/>
  <c r="F4197" i="6" s="1"/>
  <c r="E4196" i="6"/>
  <c r="F4196" i="6" s="1"/>
  <c r="E4195" i="6"/>
  <c r="F4195" i="6" s="1"/>
  <c r="E4194" i="6"/>
  <c r="F4194" i="6" s="1"/>
  <c r="E4193" i="6"/>
  <c r="F4193" i="6" s="1"/>
  <c r="E4192" i="6"/>
  <c r="F4192" i="6" s="1"/>
  <c r="E4191" i="6"/>
  <c r="F4191" i="6" s="1"/>
  <c r="E4190" i="6"/>
  <c r="F4190" i="6" s="1"/>
  <c r="E4189" i="6"/>
  <c r="F4189" i="6" s="1"/>
  <c r="E4188" i="6"/>
  <c r="F4188" i="6" s="1"/>
  <c r="E4187" i="6"/>
  <c r="F4187" i="6" s="1"/>
  <c r="E4186" i="6"/>
  <c r="F4186" i="6" s="1"/>
  <c r="E4185" i="6"/>
  <c r="F4185" i="6" s="1"/>
  <c r="E4184" i="6"/>
  <c r="F4184" i="6" s="1"/>
  <c r="E4183" i="6"/>
  <c r="F4183" i="6" s="1"/>
  <c r="E4182" i="6"/>
  <c r="F4182" i="6" s="1"/>
  <c r="E4181" i="6"/>
  <c r="F4181" i="6" s="1"/>
  <c r="E4180" i="6"/>
  <c r="F4180" i="6" s="1"/>
  <c r="E4179" i="6"/>
  <c r="F4179" i="6" s="1"/>
  <c r="E4178" i="6"/>
  <c r="F4178" i="6" s="1"/>
  <c r="E4177" i="6"/>
  <c r="F4177" i="6" s="1"/>
  <c r="E4176" i="6"/>
  <c r="F4176" i="6" s="1"/>
  <c r="E4175" i="6"/>
  <c r="F4175" i="6" s="1"/>
  <c r="E4174" i="6"/>
  <c r="F4174" i="6" s="1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 s="1"/>
  <c r="E4143" i="6"/>
  <c r="F4143" i="6" s="1"/>
  <c r="E4142" i="6"/>
  <c r="F4142" i="6" s="1"/>
  <c r="E4141" i="6"/>
  <c r="F4141" i="6" s="1"/>
  <c r="E4140" i="6"/>
  <c r="F4140" i="6" s="1"/>
  <c r="E4139" i="6"/>
  <c r="F4139" i="6" s="1"/>
  <c r="E4138" i="6"/>
  <c r="F4138" i="6" s="1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 s="1"/>
  <c r="E4125" i="6"/>
  <c r="F4125" i="6" s="1"/>
  <c r="E4124" i="6"/>
  <c r="F4124" i="6" s="1"/>
  <c r="E4123" i="6"/>
  <c r="F4123" i="6" s="1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 s="1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 s="1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 s="1"/>
  <c r="E4098" i="6"/>
  <c r="F4098" i="6" s="1"/>
  <c r="E4097" i="6"/>
  <c r="F4097" i="6" s="1"/>
  <c r="E4096" i="6"/>
  <c r="F4096" i="6" s="1"/>
  <c r="E4095" i="6"/>
  <c r="F4095" i="6" s="1"/>
  <c r="E4094" i="6"/>
  <c r="F4094" i="6" s="1"/>
  <c r="E4093" i="6"/>
  <c r="F4093" i="6" s="1"/>
  <c r="E4092" i="6"/>
  <c r="F4092" i="6" s="1"/>
  <c r="E4091" i="6"/>
  <c r="F4091" i="6" s="1"/>
  <c r="E4090" i="6"/>
  <c r="F4090" i="6" s="1"/>
  <c r="E4089" i="6"/>
  <c r="F4089" i="6" s="1"/>
  <c r="E4088" i="6"/>
  <c r="F4088" i="6" s="1"/>
  <c r="E4087" i="6"/>
  <c r="F4087" i="6" s="1"/>
  <c r="E4086" i="6"/>
  <c r="F4086" i="6" s="1"/>
  <c r="E4085" i="6"/>
  <c r="F4085" i="6" s="1"/>
  <c r="E4084" i="6"/>
  <c r="F4084" i="6" s="1"/>
  <c r="E4083" i="6"/>
  <c r="F4083" i="6" s="1"/>
  <c r="E4082" i="6"/>
  <c r="F4082" i="6" s="1"/>
  <c r="E4081" i="6"/>
  <c r="F4081" i="6" s="1"/>
  <c r="E4080" i="6"/>
  <c r="F4080" i="6" s="1"/>
  <c r="E4079" i="6"/>
  <c r="F4079" i="6" s="1"/>
  <c r="E4078" i="6"/>
  <c r="F4078" i="6" s="1"/>
  <c r="E4077" i="6"/>
  <c r="F4077" i="6" s="1"/>
  <c r="E4076" i="6"/>
  <c r="F4076" i="6" s="1"/>
  <c r="E4075" i="6"/>
  <c r="F4075" i="6" s="1"/>
  <c r="E4074" i="6"/>
  <c r="F4074" i="6" s="1"/>
  <c r="E4073" i="6"/>
  <c r="F4073" i="6" s="1"/>
  <c r="E4072" i="6"/>
  <c r="F4072" i="6" s="1"/>
  <c r="E4071" i="6"/>
  <c r="F4071" i="6" s="1"/>
  <c r="E4070" i="6"/>
  <c r="F4070" i="6" s="1"/>
  <c r="E4069" i="6"/>
  <c r="F4069" i="6" s="1"/>
  <c r="E4068" i="6"/>
  <c r="F4068" i="6" s="1"/>
  <c r="E4067" i="6"/>
  <c r="F4067" i="6" s="1"/>
  <c r="E4066" i="6"/>
  <c r="F4066" i="6" s="1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 s="1"/>
  <c r="E4035" i="6"/>
  <c r="F4035" i="6" s="1"/>
  <c r="E4034" i="6"/>
  <c r="F4034" i="6" s="1"/>
  <c r="E4033" i="6"/>
  <c r="F4033" i="6" s="1"/>
  <c r="E4032" i="6"/>
  <c r="F4032" i="6" s="1"/>
  <c r="E4031" i="6"/>
  <c r="F4031" i="6" s="1"/>
  <c r="E4030" i="6"/>
  <c r="F4030" i="6" s="1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 s="1"/>
  <c r="E4018" i="6"/>
  <c r="F4018" i="6" s="1"/>
  <c r="E4017" i="6"/>
  <c r="F4017" i="6" s="1"/>
  <c r="E4016" i="6"/>
  <c r="F4016" i="6" s="1"/>
  <c r="E4015" i="6"/>
  <c r="F4015" i="6" s="1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 s="1"/>
  <c r="E4006" i="6"/>
  <c r="F4006" i="6" s="1"/>
  <c r="E4005" i="6"/>
  <c r="F4005" i="6" s="1"/>
  <c r="E4004" i="6"/>
  <c r="F4004" i="6" s="1"/>
  <c r="E4003" i="6"/>
  <c r="F4003" i="6" s="1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 s="1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 s="1"/>
  <c r="E3990" i="6"/>
  <c r="F3990" i="6" s="1"/>
  <c r="E3989" i="6"/>
  <c r="F3989" i="6" s="1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 s="1"/>
  <c r="E3982" i="6"/>
  <c r="F3982" i="6" s="1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 s="1"/>
  <c r="E3970" i="6"/>
  <c r="F3970" i="6" s="1"/>
  <c r="E3969" i="6"/>
  <c r="F3969" i="6" s="1"/>
  <c r="E3968" i="6"/>
  <c r="F3968" i="6" s="1"/>
  <c r="E3967" i="6"/>
  <c r="F3967" i="6" s="1"/>
  <c r="E3966" i="6"/>
  <c r="F3966" i="6" s="1"/>
  <c r="E3965" i="6"/>
  <c r="F3965" i="6" s="1"/>
  <c r="E3964" i="6"/>
  <c r="F3964" i="6" s="1"/>
  <c r="E3963" i="6"/>
  <c r="F3963" i="6" s="1"/>
  <c r="E3962" i="6"/>
  <c r="F3962" i="6" s="1"/>
  <c r="E3961" i="6"/>
  <c r="F3961" i="6" s="1"/>
  <c r="E3960" i="6"/>
  <c r="F3960" i="6" s="1"/>
  <c r="E3959" i="6"/>
  <c r="F3959" i="6" s="1"/>
  <c r="E3958" i="6"/>
  <c r="F3958" i="6" s="1"/>
  <c r="E3957" i="6"/>
  <c r="F3957" i="6" s="1"/>
  <c r="E3956" i="6"/>
  <c r="F3956" i="6" s="1"/>
  <c r="E3955" i="6"/>
  <c r="F3955" i="6" s="1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 s="1"/>
  <c r="E3946" i="6"/>
  <c r="F3946" i="6" s="1"/>
  <c r="E3945" i="6"/>
  <c r="F3945" i="6" s="1"/>
  <c r="E3944" i="6"/>
  <c r="F3944" i="6" s="1"/>
  <c r="E3943" i="6"/>
  <c r="F3943" i="6" s="1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 s="1"/>
  <c r="E3934" i="6"/>
  <c r="F3934" i="6" s="1"/>
  <c r="E3933" i="6"/>
  <c r="F3933" i="6" s="1"/>
  <c r="E3932" i="6"/>
  <c r="F3932" i="6" s="1"/>
  <c r="E3931" i="6"/>
  <c r="F3931" i="6" s="1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 s="1"/>
  <c r="E3918" i="6"/>
  <c r="F3918" i="6" s="1"/>
  <c r="E3917" i="6"/>
  <c r="F3917" i="6" s="1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 s="1"/>
  <c r="E3910" i="6"/>
  <c r="F3910" i="6" s="1"/>
  <c r="E3909" i="6"/>
  <c r="F3909" i="6" s="1"/>
  <c r="E3908" i="6"/>
  <c r="F3908" i="6" s="1"/>
  <c r="E3907" i="6"/>
  <c r="F3907" i="6" s="1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 s="1"/>
  <c r="E3900" i="6"/>
  <c r="F3900" i="6" s="1"/>
  <c r="E3899" i="6"/>
  <c r="F3899" i="6" s="1"/>
  <c r="E3898" i="6"/>
  <c r="F3898" i="6" s="1"/>
  <c r="E3897" i="6"/>
  <c r="F3897" i="6" s="1"/>
  <c r="E3896" i="6"/>
  <c r="F3896" i="6" s="1"/>
  <c r="E3895" i="6"/>
  <c r="F3895" i="6" s="1"/>
  <c r="E3894" i="6"/>
  <c r="F3894" i="6" s="1"/>
  <c r="E3893" i="6"/>
  <c r="F3893" i="6" s="1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 s="1"/>
  <c r="E3882" i="6"/>
  <c r="F3882" i="6" s="1"/>
  <c r="E3881" i="6"/>
  <c r="F3881" i="6" s="1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 s="1"/>
  <c r="E3874" i="6"/>
  <c r="F3874" i="6" s="1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 s="1"/>
  <c r="E3862" i="6"/>
  <c r="F3862" i="6" s="1"/>
  <c r="E3861" i="6"/>
  <c r="F3861" i="6" s="1"/>
  <c r="E3860" i="6"/>
  <c r="F3860" i="6" s="1"/>
  <c r="E3859" i="6"/>
  <c r="F3859" i="6" s="1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 s="1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 s="1"/>
  <c r="E3838" i="6"/>
  <c r="F3838" i="6" s="1"/>
  <c r="E3837" i="6"/>
  <c r="F3837" i="6" s="1"/>
  <c r="E3836" i="6"/>
  <c r="F3836" i="6" s="1"/>
  <c r="E3835" i="6"/>
  <c r="F3835" i="6" s="1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 s="1"/>
  <c r="E3826" i="6"/>
  <c r="F3826" i="6" s="1"/>
  <c r="E3825" i="6"/>
  <c r="F3825" i="6" s="1"/>
  <c r="E3824" i="6"/>
  <c r="F3824" i="6" s="1"/>
  <c r="E3823" i="6"/>
  <c r="F3823" i="6" s="1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 s="1"/>
  <c r="E3810" i="6"/>
  <c r="F3810" i="6" s="1"/>
  <c r="E3809" i="6"/>
  <c r="F3809" i="6" s="1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 s="1"/>
  <c r="E3802" i="6"/>
  <c r="F3802" i="6" s="1"/>
  <c r="E3801" i="6"/>
  <c r="F3801" i="6" s="1"/>
  <c r="E3800" i="6"/>
  <c r="F3800" i="6" s="1"/>
  <c r="E3799" i="6"/>
  <c r="F3799" i="6" s="1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 s="1"/>
  <c r="E3790" i="6"/>
  <c r="F3790" i="6" s="1"/>
  <c r="E3789" i="6"/>
  <c r="F3789" i="6" s="1"/>
  <c r="E3788" i="6"/>
  <c r="F3788" i="6" s="1"/>
  <c r="E3787" i="6"/>
  <c r="F3787" i="6" s="1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 s="1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 s="1"/>
  <c r="E3774" i="6"/>
  <c r="F3774" i="6" s="1"/>
  <c r="E3773" i="6"/>
  <c r="F3773" i="6" s="1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 s="1"/>
  <c r="E3766" i="6"/>
  <c r="F3766" i="6" s="1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 s="1"/>
  <c r="E3754" i="6"/>
  <c r="F3754" i="6" s="1"/>
  <c r="E3753" i="6"/>
  <c r="F3753" i="6" s="1"/>
  <c r="E3752" i="6"/>
  <c r="F3752" i="6" s="1"/>
  <c r="E3751" i="6"/>
  <c r="F3751" i="6" s="1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 s="1"/>
  <c r="E3741" i="6"/>
  <c r="F3741" i="6" s="1"/>
  <c r="E3740" i="6"/>
  <c r="F3740" i="6" s="1"/>
  <c r="E3739" i="6"/>
  <c r="F3739" i="6" s="1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 s="1"/>
  <c r="E3732" i="6"/>
  <c r="F3732" i="6" s="1"/>
  <c r="E3731" i="6"/>
  <c r="F3731" i="6" s="1"/>
  <c r="E3730" i="6"/>
  <c r="F3730" i="6" s="1"/>
  <c r="E3729" i="6"/>
  <c r="F3729" i="6" s="1"/>
  <c r="E3728" i="6"/>
  <c r="F3728" i="6" s="1"/>
  <c r="E3727" i="6"/>
  <c r="F3727" i="6" s="1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 s="1"/>
  <c r="E3718" i="6"/>
  <c r="F3718" i="6" s="1"/>
  <c r="E3717" i="6"/>
  <c r="F3717" i="6" s="1"/>
  <c r="E3716" i="6"/>
  <c r="F3716" i="6" s="1"/>
  <c r="E3715" i="6"/>
  <c r="F3715" i="6" s="1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 s="1"/>
  <c r="E3702" i="6"/>
  <c r="F3702" i="6" s="1"/>
  <c r="E3701" i="6"/>
  <c r="F3701" i="6" s="1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 s="1"/>
  <c r="E3694" i="6"/>
  <c r="F3694" i="6" s="1"/>
  <c r="E3693" i="6"/>
  <c r="F3693" i="6" s="1"/>
  <c r="E3692" i="6"/>
  <c r="F3692" i="6" s="1"/>
  <c r="E3691" i="6"/>
  <c r="F3691" i="6" s="1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 s="1"/>
  <c r="E3684" i="6"/>
  <c r="F3684" i="6" s="1"/>
  <c r="E3683" i="6"/>
  <c r="F3683" i="6" s="1"/>
  <c r="E3682" i="6"/>
  <c r="F3682" i="6" s="1"/>
  <c r="E3681" i="6"/>
  <c r="F3681" i="6" s="1"/>
  <c r="E3680" i="6"/>
  <c r="F3680" i="6" s="1"/>
  <c r="E3679" i="6"/>
  <c r="F3679" i="6" s="1"/>
  <c r="E3678" i="6"/>
  <c r="F3678" i="6" s="1"/>
  <c r="E3677" i="6"/>
  <c r="F3677" i="6" s="1"/>
  <c r="E3676" i="6"/>
  <c r="F3676" i="6" s="1"/>
  <c r="E3675" i="6"/>
  <c r="F3675" i="6" s="1"/>
  <c r="E3674" i="6"/>
  <c r="F3674" i="6" s="1"/>
  <c r="E3673" i="6"/>
  <c r="F3673" i="6" s="1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 s="1"/>
  <c r="E3666" i="6"/>
  <c r="F3666" i="6" s="1"/>
  <c r="E3665" i="6"/>
  <c r="F3665" i="6" s="1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 s="1"/>
  <c r="E3658" i="6"/>
  <c r="F3658" i="6" s="1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 s="1"/>
  <c r="E3646" i="6"/>
  <c r="F3646" i="6" s="1"/>
  <c r="E3645" i="6"/>
  <c r="F3645" i="6" s="1"/>
  <c r="E3644" i="6"/>
  <c r="F3644" i="6" s="1"/>
  <c r="E3643" i="6"/>
  <c r="F3643" i="6" s="1"/>
  <c r="E3642" i="6"/>
  <c r="F3642" i="6" s="1"/>
  <c r="E3641" i="6"/>
  <c r="F3641" i="6" s="1"/>
  <c r="E3640" i="6"/>
  <c r="F3640" i="6" s="1"/>
  <c r="E3639" i="6"/>
  <c r="F3639" i="6" s="1"/>
  <c r="E3638" i="6"/>
  <c r="F3638" i="6" s="1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 s="1"/>
  <c r="E3630" i="6"/>
  <c r="F3630" i="6" s="1"/>
  <c r="E3629" i="6"/>
  <c r="F3629" i="6" s="1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 s="1"/>
  <c r="E3622" i="6"/>
  <c r="F3622" i="6" s="1"/>
  <c r="E3621" i="6"/>
  <c r="F3621" i="6" s="1"/>
  <c r="E3620" i="6"/>
  <c r="F3620" i="6" s="1"/>
  <c r="E3619" i="6"/>
  <c r="F3619" i="6" s="1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 s="1"/>
  <c r="E3610" i="6"/>
  <c r="F3610" i="6" s="1"/>
  <c r="E3609" i="6"/>
  <c r="F3609" i="6" s="1"/>
  <c r="E3608" i="6"/>
  <c r="F3608" i="6" s="1"/>
  <c r="E3607" i="6"/>
  <c r="F3607" i="6" s="1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 s="1"/>
  <c r="E3594" i="6"/>
  <c r="F3594" i="6" s="1"/>
  <c r="E3593" i="6"/>
  <c r="F3593" i="6" s="1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 s="1"/>
  <c r="E3586" i="6"/>
  <c r="F3586" i="6" s="1"/>
  <c r="E3585" i="6"/>
  <c r="F3585" i="6" s="1"/>
  <c r="E3584" i="6"/>
  <c r="F3584" i="6" s="1"/>
  <c r="E3583" i="6"/>
  <c r="F3583" i="6" s="1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 s="1"/>
  <c r="E3574" i="6"/>
  <c r="F3574" i="6" s="1"/>
  <c r="E3573" i="6"/>
  <c r="F3573" i="6" s="1"/>
  <c r="E3572" i="6"/>
  <c r="F3572" i="6" s="1"/>
  <c r="E3571" i="6"/>
  <c r="F3571" i="6" s="1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 s="1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 s="1"/>
  <c r="E3558" i="6"/>
  <c r="F3558" i="6" s="1"/>
  <c r="E3557" i="6"/>
  <c r="F3557" i="6" s="1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 s="1"/>
  <c r="E3550" i="6"/>
  <c r="F3550" i="6" s="1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 s="1"/>
  <c r="E3538" i="6"/>
  <c r="F3538" i="6" s="1"/>
  <c r="E3537" i="6"/>
  <c r="F3537" i="6" s="1"/>
  <c r="E3536" i="6"/>
  <c r="F3536" i="6" s="1"/>
  <c r="E3535" i="6"/>
  <c r="F3535" i="6" s="1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 s="1"/>
  <c r="E3525" i="6"/>
  <c r="F3525" i="6" s="1"/>
  <c r="E3524" i="6"/>
  <c r="F3524" i="6" s="1"/>
  <c r="E3523" i="6"/>
  <c r="F3523" i="6" s="1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 s="1"/>
  <c r="E3516" i="6"/>
  <c r="F3516" i="6" s="1"/>
  <c r="E3515" i="6"/>
  <c r="F3515" i="6" s="1"/>
  <c r="E3514" i="6"/>
  <c r="F3514" i="6" s="1"/>
  <c r="E3513" i="6"/>
  <c r="F3513" i="6" s="1"/>
  <c r="E3512" i="6"/>
  <c r="F3512" i="6" s="1"/>
  <c r="E3511" i="6"/>
  <c r="F3511" i="6" s="1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 s="1"/>
  <c r="E3502" i="6"/>
  <c r="F3502" i="6" s="1"/>
  <c r="E3501" i="6"/>
  <c r="F3501" i="6" s="1"/>
  <c r="E3500" i="6"/>
  <c r="F3500" i="6" s="1"/>
  <c r="E3499" i="6"/>
  <c r="F3499" i="6" s="1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 s="1"/>
  <c r="E3486" i="6"/>
  <c r="F3486" i="6" s="1"/>
  <c r="E3485" i="6"/>
  <c r="F3485" i="6" s="1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 s="1"/>
  <c r="E3478" i="6"/>
  <c r="F3478" i="6" s="1"/>
  <c r="E3477" i="6"/>
  <c r="F3477" i="6" s="1"/>
  <c r="E3476" i="6"/>
  <c r="F3476" i="6" s="1"/>
  <c r="E3475" i="6"/>
  <c r="F3475" i="6" s="1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 s="1"/>
  <c r="E3468" i="6"/>
  <c r="F3468" i="6" s="1"/>
  <c r="E3467" i="6"/>
  <c r="F3467" i="6" s="1"/>
  <c r="E3466" i="6"/>
  <c r="F3466" i="6" s="1"/>
  <c r="E3465" i="6"/>
  <c r="F3465" i="6" s="1"/>
  <c r="E3464" i="6"/>
  <c r="F3464" i="6" s="1"/>
  <c r="E3463" i="6"/>
  <c r="F3463" i="6" s="1"/>
  <c r="E3462" i="6"/>
  <c r="F3462" i="6" s="1"/>
  <c r="E3461" i="6"/>
  <c r="F3461" i="6" s="1"/>
  <c r="E3460" i="6"/>
  <c r="F3460" i="6" s="1"/>
  <c r="E3459" i="6"/>
  <c r="F3459" i="6" s="1"/>
  <c r="E3458" i="6"/>
  <c r="F3458" i="6" s="1"/>
  <c r="E3457" i="6"/>
  <c r="F3457" i="6" s="1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 s="1"/>
  <c r="E3450" i="6"/>
  <c r="F3450" i="6" s="1"/>
  <c r="E3449" i="6"/>
  <c r="F3449" i="6" s="1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 s="1"/>
  <c r="E3442" i="6"/>
  <c r="F3442" i="6" s="1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 s="1"/>
  <c r="E3430" i="6"/>
  <c r="F3430" i="6" s="1"/>
  <c r="E3429" i="6"/>
  <c r="F3429" i="6" s="1"/>
  <c r="E3428" i="6"/>
  <c r="F3428" i="6" s="1"/>
  <c r="E3427" i="6"/>
  <c r="F3427" i="6" s="1"/>
  <c r="E3426" i="6"/>
  <c r="F3426" i="6" s="1"/>
  <c r="E3425" i="6"/>
  <c r="F3425" i="6" s="1"/>
  <c r="E3424" i="6"/>
  <c r="F3424" i="6" s="1"/>
  <c r="E3423" i="6"/>
  <c r="F3423" i="6" s="1"/>
  <c r="E3422" i="6"/>
  <c r="F3422" i="6" s="1"/>
  <c r="E3421" i="6"/>
  <c r="F3421" i="6" s="1"/>
  <c r="E3420" i="6"/>
  <c r="F3420" i="6" s="1"/>
  <c r="E3419" i="6"/>
  <c r="F3419" i="6" s="1"/>
  <c r="E3418" i="6"/>
  <c r="F3418" i="6" s="1"/>
  <c r="E3417" i="6"/>
  <c r="F3417" i="6" s="1"/>
  <c r="E3416" i="6"/>
  <c r="F3416" i="6" s="1"/>
  <c r="E3415" i="6"/>
  <c r="F3415" i="6" s="1"/>
  <c r="E3414" i="6"/>
  <c r="F3414" i="6" s="1"/>
  <c r="E3413" i="6"/>
  <c r="F3413" i="6" s="1"/>
  <c r="E3412" i="6"/>
  <c r="F3412" i="6" s="1"/>
  <c r="E3411" i="6"/>
  <c r="F3411" i="6" s="1"/>
  <c r="E3410" i="6"/>
  <c r="F3410" i="6" s="1"/>
  <c r="E3409" i="6"/>
  <c r="F3409" i="6" s="1"/>
  <c r="E3408" i="6"/>
  <c r="F3408" i="6" s="1"/>
  <c r="E3407" i="6"/>
  <c r="F3407" i="6" s="1"/>
  <c r="E3406" i="6"/>
  <c r="F3406" i="6" s="1"/>
  <c r="E3405" i="6"/>
  <c r="F3405" i="6" s="1"/>
  <c r="E3404" i="6"/>
  <c r="F3404" i="6" s="1"/>
  <c r="E3403" i="6"/>
  <c r="F3403" i="6" s="1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 s="1"/>
  <c r="E3394" i="6"/>
  <c r="F3394" i="6" s="1"/>
  <c r="E3393" i="6"/>
  <c r="F3393" i="6" s="1"/>
  <c r="E3392" i="6"/>
  <c r="F3392" i="6" s="1"/>
  <c r="E3391" i="6"/>
  <c r="F3391" i="6" s="1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 s="1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 s="1"/>
  <c r="E3378" i="6"/>
  <c r="F3378" i="6" s="1"/>
  <c r="E3377" i="6"/>
  <c r="F3377" i="6" s="1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 s="1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 s="1"/>
  <c r="E3360" i="6"/>
  <c r="F3360" i="6" s="1"/>
  <c r="E3359" i="6"/>
  <c r="F3359" i="6" s="1"/>
  <c r="E3358" i="6"/>
  <c r="F3358" i="6" s="1"/>
  <c r="E3357" i="6"/>
  <c r="F3357" i="6" s="1"/>
  <c r="E3356" i="6"/>
  <c r="F3356" i="6" s="1"/>
  <c r="E3355" i="6"/>
  <c r="F3355" i="6" s="1"/>
  <c r="E3354" i="6"/>
  <c r="F3354" i="6" s="1"/>
  <c r="E3353" i="6"/>
  <c r="F3353" i="6" s="1"/>
  <c r="E3352" i="6"/>
  <c r="F3352" i="6" s="1"/>
  <c r="E3351" i="6"/>
  <c r="F3351" i="6" s="1"/>
  <c r="E3350" i="6"/>
  <c r="F3350" i="6" s="1"/>
  <c r="E3349" i="6"/>
  <c r="F3349" i="6" s="1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 s="1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 s="1"/>
  <c r="E3336" i="6"/>
  <c r="F3336" i="6" s="1"/>
  <c r="E3335" i="6"/>
  <c r="F3335" i="6" s="1"/>
  <c r="E3334" i="6"/>
  <c r="F3334" i="6" s="1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 s="1"/>
  <c r="E3322" i="6"/>
  <c r="F3322" i="6" s="1"/>
  <c r="E3321" i="6"/>
  <c r="F3321" i="6" s="1"/>
  <c r="E3320" i="6"/>
  <c r="F3320" i="6" s="1"/>
  <c r="E3319" i="6"/>
  <c r="F3319" i="6" s="1"/>
  <c r="E3318" i="6"/>
  <c r="F3318" i="6" s="1"/>
  <c r="E3317" i="6"/>
  <c r="F3317" i="6" s="1"/>
  <c r="E3316" i="6"/>
  <c r="F3316" i="6" s="1"/>
  <c r="E3315" i="6"/>
  <c r="F3315" i="6" s="1"/>
  <c r="E3314" i="6"/>
  <c r="F3314" i="6" s="1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 s="1"/>
  <c r="E3306" i="6"/>
  <c r="F3306" i="6" s="1"/>
  <c r="E3305" i="6"/>
  <c r="F3305" i="6" s="1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 s="1"/>
  <c r="E3298" i="6"/>
  <c r="F3298" i="6" s="1"/>
  <c r="E3297" i="6"/>
  <c r="F3297" i="6" s="1"/>
  <c r="E3296" i="6"/>
  <c r="F3296" i="6" s="1"/>
  <c r="E3295" i="6"/>
  <c r="F3295" i="6" s="1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 s="1"/>
  <c r="E3286" i="6"/>
  <c r="F3286" i="6" s="1"/>
  <c r="E3285" i="6"/>
  <c r="F3285" i="6" s="1"/>
  <c r="E3284" i="6"/>
  <c r="F3284" i="6" s="1"/>
  <c r="E3283" i="6"/>
  <c r="F3283" i="6" s="1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 s="1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 s="1"/>
  <c r="E3270" i="6"/>
  <c r="F3270" i="6" s="1"/>
  <c r="E3269" i="6"/>
  <c r="F3269" i="6" s="1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 s="1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 s="1"/>
  <c r="E3252" i="6"/>
  <c r="F3252" i="6" s="1"/>
  <c r="E3251" i="6"/>
  <c r="F3251" i="6" s="1"/>
  <c r="E3250" i="6"/>
  <c r="F3250" i="6" s="1"/>
  <c r="E3249" i="6"/>
  <c r="F3249" i="6" s="1"/>
  <c r="E3248" i="6"/>
  <c r="F3248" i="6" s="1"/>
  <c r="E3247" i="6"/>
  <c r="F3247" i="6" s="1"/>
  <c r="E3246" i="6"/>
  <c r="F3246" i="6" s="1"/>
  <c r="E3245" i="6"/>
  <c r="F3245" i="6" s="1"/>
  <c r="E3244" i="6"/>
  <c r="F3244" i="6" s="1"/>
  <c r="E3243" i="6"/>
  <c r="F3243" i="6" s="1"/>
  <c r="E3242" i="6"/>
  <c r="F3242" i="6" s="1"/>
  <c r="E3241" i="6"/>
  <c r="F3241" i="6" s="1"/>
  <c r="E3240" i="6"/>
  <c r="F3240" i="6" s="1"/>
  <c r="E3239" i="6"/>
  <c r="F3239" i="6" s="1"/>
  <c r="E3238" i="6"/>
  <c r="F3238" i="6" s="1"/>
  <c r="E3237" i="6"/>
  <c r="F3237" i="6" s="1"/>
  <c r="E3236" i="6"/>
  <c r="F3236" i="6" s="1"/>
  <c r="E3235" i="6"/>
  <c r="F3235" i="6" s="1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 s="1"/>
  <c r="E3228" i="6"/>
  <c r="F3228" i="6" s="1"/>
  <c r="E3227" i="6"/>
  <c r="F3227" i="6" s="1"/>
  <c r="E3226" i="6"/>
  <c r="F3226" i="6" s="1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 s="1"/>
  <c r="E3214" i="6"/>
  <c r="F3214" i="6" s="1"/>
  <c r="E3213" i="6"/>
  <c r="F3213" i="6" s="1"/>
  <c r="E3212" i="6"/>
  <c r="F3212" i="6" s="1"/>
  <c r="E3211" i="6"/>
  <c r="F3211" i="6" s="1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 s="1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 s="1"/>
  <c r="E3190" i="6"/>
  <c r="F3190" i="6" s="1"/>
  <c r="E3189" i="6"/>
  <c r="F3189" i="6" s="1"/>
  <c r="E3188" i="6"/>
  <c r="F3188" i="6" s="1"/>
  <c r="E3187" i="6"/>
  <c r="F3187" i="6" s="1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 s="1"/>
  <c r="E3178" i="6"/>
  <c r="F3178" i="6" s="1"/>
  <c r="E3177" i="6"/>
  <c r="F3177" i="6" s="1"/>
  <c r="E3176" i="6"/>
  <c r="F3176" i="6" s="1"/>
  <c r="E3175" i="6"/>
  <c r="F3175" i="6" s="1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 s="1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 s="1"/>
  <c r="E3162" i="6"/>
  <c r="F3162" i="6" s="1"/>
  <c r="E3161" i="6"/>
  <c r="F3161" i="6" s="1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 s="1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 s="1"/>
  <c r="E3144" i="6"/>
  <c r="F3144" i="6" s="1"/>
  <c r="E3143" i="6"/>
  <c r="F3143" i="6" s="1"/>
  <c r="E3142" i="6"/>
  <c r="F3142" i="6" s="1"/>
  <c r="E3141" i="6"/>
  <c r="F3141" i="6" s="1"/>
  <c r="E3140" i="6"/>
  <c r="F3140" i="6" s="1"/>
  <c r="E3139" i="6"/>
  <c r="F3139" i="6" s="1"/>
  <c r="E3138" i="6"/>
  <c r="F3138" i="6" s="1"/>
  <c r="E3137" i="6"/>
  <c r="F3137" i="6" s="1"/>
  <c r="E3136" i="6"/>
  <c r="F3136" i="6" s="1"/>
  <c r="E3135" i="6"/>
  <c r="F3135" i="6" s="1"/>
  <c r="E3134" i="6"/>
  <c r="F3134" i="6" s="1"/>
  <c r="E3133" i="6"/>
  <c r="F3133" i="6" s="1"/>
  <c r="E3132" i="6"/>
  <c r="F3132" i="6" s="1"/>
  <c r="E3131" i="6"/>
  <c r="F3131" i="6" s="1"/>
  <c r="E3130" i="6"/>
  <c r="F3130" i="6" s="1"/>
  <c r="E3129" i="6"/>
  <c r="F3129" i="6" s="1"/>
  <c r="E3128" i="6"/>
  <c r="F3128" i="6" s="1"/>
  <c r="E3127" i="6"/>
  <c r="F3127" i="6" s="1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 s="1"/>
  <c r="E3118" i="6"/>
  <c r="F3118" i="6" s="1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 s="1"/>
  <c r="E3106" i="6"/>
  <c r="F3106" i="6" s="1"/>
  <c r="E3105" i="6"/>
  <c r="F3105" i="6" s="1"/>
  <c r="E3104" i="6"/>
  <c r="F3104" i="6" s="1"/>
  <c r="E3103" i="6"/>
  <c r="F3103" i="6" s="1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 s="1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 s="1"/>
  <c r="E3087" i="6"/>
  <c r="F3087" i="6" s="1"/>
  <c r="E3086" i="6"/>
  <c r="F3086" i="6" s="1"/>
  <c r="E3085" i="6"/>
  <c r="F3085" i="6" s="1"/>
  <c r="E3084" i="6"/>
  <c r="F3084" i="6" s="1"/>
  <c r="E3083" i="6"/>
  <c r="F3083" i="6" s="1"/>
  <c r="E3082" i="6"/>
  <c r="F3082" i="6" s="1"/>
  <c r="E3081" i="6"/>
  <c r="F3081" i="6" s="1"/>
  <c r="E3080" i="6"/>
  <c r="F3080" i="6" s="1"/>
  <c r="E3079" i="6"/>
  <c r="F3079" i="6" s="1"/>
  <c r="E3078" i="6"/>
  <c r="F3078" i="6" s="1"/>
  <c r="E3077" i="6"/>
  <c r="F3077" i="6" s="1"/>
  <c r="E3076" i="6"/>
  <c r="F3076" i="6" s="1"/>
  <c r="E3075" i="6"/>
  <c r="F3075" i="6" s="1"/>
  <c r="E3074" i="6"/>
  <c r="F3074" i="6" s="1"/>
  <c r="E3073" i="6"/>
  <c r="F3073" i="6" s="1"/>
  <c r="E3072" i="6"/>
  <c r="F3072" i="6" s="1"/>
  <c r="E3071" i="6"/>
  <c r="F3071" i="6" s="1"/>
  <c r="E3070" i="6"/>
  <c r="F3070" i="6" s="1"/>
  <c r="E3069" i="6"/>
  <c r="F3069" i="6" s="1"/>
  <c r="E3068" i="6"/>
  <c r="F3068" i="6" s="1"/>
  <c r="E3067" i="6"/>
  <c r="F3067" i="6" s="1"/>
  <c r="E3066" i="6"/>
  <c r="F3066" i="6" s="1"/>
  <c r="E3065" i="6"/>
  <c r="F3065" i="6" s="1"/>
  <c r="E3064" i="6"/>
  <c r="F3064" i="6" s="1"/>
  <c r="E3063" i="6"/>
  <c r="F3063" i="6" s="1"/>
  <c r="E3062" i="6"/>
  <c r="F3062" i="6" s="1"/>
  <c r="E3061" i="6"/>
  <c r="F3061" i="6" s="1"/>
  <c r="E3060" i="6"/>
  <c r="F3060" i="6" s="1"/>
  <c r="E3059" i="6"/>
  <c r="F3059" i="6" s="1"/>
  <c r="E3058" i="6"/>
  <c r="F3058" i="6" s="1"/>
  <c r="E3057" i="6"/>
  <c r="F3057" i="6" s="1"/>
  <c r="E3056" i="6"/>
  <c r="F3056" i="6" s="1"/>
  <c r="E3055" i="6"/>
  <c r="F3055" i="6" s="1"/>
  <c r="E3054" i="6"/>
  <c r="F3054" i="6" s="1"/>
  <c r="E3053" i="6"/>
  <c r="F3053" i="6" s="1"/>
  <c r="E3052" i="6"/>
  <c r="F3052" i="6" s="1"/>
  <c r="E3051" i="6"/>
  <c r="F3051" i="6" s="1"/>
  <c r="E3050" i="6"/>
  <c r="F3050" i="6" s="1"/>
  <c r="E3049" i="6"/>
  <c r="F3049" i="6" s="1"/>
  <c r="E3048" i="6"/>
  <c r="F3048" i="6" s="1"/>
  <c r="E3047" i="6"/>
  <c r="F3047" i="6" s="1"/>
  <c r="E3046" i="6"/>
  <c r="F3046" i="6" s="1"/>
  <c r="E3045" i="6"/>
  <c r="F3045" i="6" s="1"/>
  <c r="E3044" i="6"/>
  <c r="F3044" i="6" s="1"/>
  <c r="E3043" i="6"/>
  <c r="F3043" i="6" s="1"/>
  <c r="E3042" i="6"/>
  <c r="F3042" i="6" s="1"/>
  <c r="E3041" i="6"/>
  <c r="F3041" i="6" s="1"/>
  <c r="E3040" i="6"/>
  <c r="F3040" i="6" s="1"/>
  <c r="E3039" i="6"/>
  <c r="F3039" i="6" s="1"/>
  <c r="E3038" i="6"/>
  <c r="F3038" i="6" s="1"/>
  <c r="E3037" i="6"/>
  <c r="F3037" i="6" s="1"/>
  <c r="E3036" i="6"/>
  <c r="F3036" i="6" s="1"/>
  <c r="E3035" i="6"/>
  <c r="F3035" i="6" s="1"/>
  <c r="E3034" i="6"/>
  <c r="F3034" i="6" s="1"/>
  <c r="E3033" i="6"/>
  <c r="F3033" i="6" s="1"/>
  <c r="E3032" i="6"/>
  <c r="F3032" i="6" s="1"/>
  <c r="E3031" i="6"/>
  <c r="F3031" i="6" s="1"/>
  <c r="E3030" i="6"/>
  <c r="F3030" i="6" s="1"/>
  <c r="E3029" i="6"/>
  <c r="F3029" i="6" s="1"/>
  <c r="E3028" i="6"/>
  <c r="F3028" i="6" s="1"/>
  <c r="E3027" i="6"/>
  <c r="F3027" i="6" s="1"/>
  <c r="E3026" i="6"/>
  <c r="F3026" i="6" s="1"/>
  <c r="E3025" i="6"/>
  <c r="F3025" i="6" s="1"/>
  <c r="E3024" i="6"/>
  <c r="F3024" i="6" s="1"/>
  <c r="E3023" i="6"/>
  <c r="F3023" i="6" s="1"/>
  <c r="E3022" i="6"/>
  <c r="F3022" i="6" s="1"/>
  <c r="E3021" i="6"/>
  <c r="F3021" i="6" s="1"/>
  <c r="E3020" i="6"/>
  <c r="F3020" i="6" s="1"/>
  <c r="E3019" i="6"/>
  <c r="F3019" i="6" s="1"/>
  <c r="E3018" i="6"/>
  <c r="F3018" i="6" s="1"/>
  <c r="E3017" i="6"/>
  <c r="F3017" i="6" s="1"/>
  <c r="E3016" i="6"/>
  <c r="F3016" i="6" s="1"/>
  <c r="E3015" i="6"/>
  <c r="F3015" i="6" s="1"/>
  <c r="E3014" i="6"/>
  <c r="F3014" i="6" s="1"/>
  <c r="E3013" i="6"/>
  <c r="F3013" i="6" s="1"/>
  <c r="E3012" i="6"/>
  <c r="F3012" i="6" s="1"/>
  <c r="E3011" i="6"/>
  <c r="F3011" i="6" s="1"/>
  <c r="E3010" i="6"/>
  <c r="F3010" i="6" s="1"/>
  <c r="E3009" i="6"/>
  <c r="F3009" i="6" s="1"/>
  <c r="E3008" i="6"/>
  <c r="F3008" i="6" s="1"/>
  <c r="E3007" i="6"/>
  <c r="F3007" i="6" s="1"/>
  <c r="E3006" i="6"/>
  <c r="F3006" i="6" s="1"/>
  <c r="E3005" i="6"/>
  <c r="F3005" i="6" s="1"/>
  <c r="E3004" i="6"/>
  <c r="F3004" i="6" s="1"/>
  <c r="E3003" i="6"/>
  <c r="F3003" i="6" s="1"/>
  <c r="E3002" i="6"/>
  <c r="F3002" i="6" s="1"/>
  <c r="E3001" i="6"/>
  <c r="F3001" i="6" s="1"/>
  <c r="E3000" i="6"/>
  <c r="F3000" i="6" s="1"/>
  <c r="E2999" i="6"/>
  <c r="F2999" i="6" s="1"/>
  <c r="E2998" i="6"/>
  <c r="F2998" i="6" s="1"/>
  <c r="E2997" i="6"/>
  <c r="F2997" i="6" s="1"/>
  <c r="E2996" i="6"/>
  <c r="F2996" i="6" s="1"/>
  <c r="E2995" i="6"/>
  <c r="F2995" i="6" s="1"/>
  <c r="E2994" i="6"/>
  <c r="F2994" i="6" s="1"/>
  <c r="E2993" i="6"/>
  <c r="F2993" i="6" s="1"/>
  <c r="E2992" i="6"/>
  <c r="F2992" i="6" s="1"/>
  <c r="E2991" i="6"/>
  <c r="F2991" i="6" s="1"/>
  <c r="E2990" i="6"/>
  <c r="F2990" i="6" s="1"/>
  <c r="E2989" i="6"/>
  <c r="F2989" i="6" s="1"/>
  <c r="E2988" i="6"/>
  <c r="F2988" i="6" s="1"/>
  <c r="E2987" i="6"/>
  <c r="F2987" i="6" s="1"/>
  <c r="E2986" i="6"/>
  <c r="F2986" i="6" s="1"/>
  <c r="E2985" i="6"/>
  <c r="F2985" i="6" s="1"/>
  <c r="E2984" i="6"/>
  <c r="F2984" i="6" s="1"/>
  <c r="E2983" i="6"/>
  <c r="F2983" i="6" s="1"/>
  <c r="E2982" i="6"/>
  <c r="F2982" i="6" s="1"/>
  <c r="E2981" i="6"/>
  <c r="F2981" i="6" s="1"/>
  <c r="E2980" i="6"/>
  <c r="F2980" i="6" s="1"/>
  <c r="E2979" i="6"/>
  <c r="F2979" i="6" s="1"/>
  <c r="E2978" i="6"/>
  <c r="F2978" i="6" s="1"/>
  <c r="E2977" i="6"/>
  <c r="F2977" i="6" s="1"/>
  <c r="E2976" i="6"/>
  <c r="F2976" i="6" s="1"/>
  <c r="E2975" i="6"/>
  <c r="F2975" i="6" s="1"/>
  <c r="E2974" i="6"/>
  <c r="F2974" i="6" s="1"/>
  <c r="E2973" i="6"/>
  <c r="F2973" i="6" s="1"/>
  <c r="E2972" i="6"/>
  <c r="F2972" i="6" s="1"/>
  <c r="E2971" i="6"/>
  <c r="F2971" i="6" s="1"/>
  <c r="E2970" i="6"/>
  <c r="F2970" i="6" s="1"/>
  <c r="E2969" i="6"/>
  <c r="F2969" i="6" s="1"/>
  <c r="E2968" i="6"/>
  <c r="F2968" i="6" s="1"/>
  <c r="E2967" i="6"/>
  <c r="F2967" i="6" s="1"/>
  <c r="E2966" i="6"/>
  <c r="F2966" i="6" s="1"/>
  <c r="E2965" i="6"/>
  <c r="F2965" i="6" s="1"/>
  <c r="E2964" i="6"/>
  <c r="F2964" i="6" s="1"/>
  <c r="E2963" i="6"/>
  <c r="F2963" i="6" s="1"/>
  <c r="E2962" i="6"/>
  <c r="F2962" i="6" s="1"/>
  <c r="E2961" i="6"/>
  <c r="F2961" i="6" s="1"/>
  <c r="E2960" i="6"/>
  <c r="F2960" i="6" s="1"/>
  <c r="E2959" i="6"/>
  <c r="F2959" i="6" s="1"/>
  <c r="E2958" i="6"/>
  <c r="F2958" i="6" s="1"/>
  <c r="E2957" i="6"/>
  <c r="F2957" i="6" s="1"/>
  <c r="E2956" i="6"/>
  <c r="F2956" i="6" s="1"/>
  <c r="E2955" i="6"/>
  <c r="F2955" i="6" s="1"/>
  <c r="E2954" i="6"/>
  <c r="F2954" i="6" s="1"/>
  <c r="E2953" i="6"/>
  <c r="F2953" i="6" s="1"/>
  <c r="E2952" i="6"/>
  <c r="F2952" i="6" s="1"/>
  <c r="E2951" i="6"/>
  <c r="F2951" i="6" s="1"/>
  <c r="E2950" i="6"/>
  <c r="F2950" i="6" s="1"/>
  <c r="E2949" i="6"/>
  <c r="F2949" i="6" s="1"/>
  <c r="E2948" i="6"/>
  <c r="F2948" i="6" s="1"/>
  <c r="E2947" i="6"/>
  <c r="F2947" i="6" s="1"/>
  <c r="E2946" i="6"/>
  <c r="F2946" i="6" s="1"/>
  <c r="E2945" i="6"/>
  <c r="F2945" i="6" s="1"/>
  <c r="E2944" i="6"/>
  <c r="F2944" i="6" s="1"/>
  <c r="E2943" i="6"/>
  <c r="F2943" i="6" s="1"/>
  <c r="E2942" i="6"/>
  <c r="F2942" i="6" s="1"/>
  <c r="E2941" i="6"/>
  <c r="F2941" i="6" s="1"/>
  <c r="E2940" i="6"/>
  <c r="F2940" i="6" s="1"/>
  <c r="E2939" i="6"/>
  <c r="F2939" i="6" s="1"/>
  <c r="E2938" i="6"/>
  <c r="F2938" i="6" s="1"/>
  <c r="E2937" i="6"/>
  <c r="F2937" i="6" s="1"/>
  <c r="E2936" i="6"/>
  <c r="F2936" i="6" s="1"/>
  <c r="E2935" i="6"/>
  <c r="F2935" i="6" s="1"/>
  <c r="E2934" i="6"/>
  <c r="F2934" i="6" s="1"/>
  <c r="E2933" i="6"/>
  <c r="F2933" i="6" s="1"/>
  <c r="E2932" i="6"/>
  <c r="F2932" i="6" s="1"/>
  <c r="E2931" i="6"/>
  <c r="F2931" i="6" s="1"/>
  <c r="E2930" i="6"/>
  <c r="F2930" i="6" s="1"/>
  <c r="E2929" i="6"/>
  <c r="F2929" i="6" s="1"/>
  <c r="E2928" i="6"/>
  <c r="F2928" i="6" s="1"/>
  <c r="E2927" i="6"/>
  <c r="F2927" i="6" s="1"/>
  <c r="E2926" i="6"/>
  <c r="F2926" i="6" s="1"/>
  <c r="E2925" i="6"/>
  <c r="F2925" i="6" s="1"/>
  <c r="E2924" i="6"/>
  <c r="F2924" i="6" s="1"/>
  <c r="E2923" i="6"/>
  <c r="F2923" i="6" s="1"/>
  <c r="E2922" i="6"/>
  <c r="F2922" i="6" s="1"/>
  <c r="E2921" i="6"/>
  <c r="F2921" i="6" s="1"/>
  <c r="E2920" i="6"/>
  <c r="F2920" i="6" s="1"/>
  <c r="E2919" i="6"/>
  <c r="F2919" i="6" s="1"/>
  <c r="E2918" i="6"/>
  <c r="F2918" i="6" s="1"/>
  <c r="E2917" i="6"/>
  <c r="F2917" i="6" s="1"/>
  <c r="E2916" i="6"/>
  <c r="F2916" i="6" s="1"/>
  <c r="E2915" i="6"/>
  <c r="F2915" i="6" s="1"/>
  <c r="E2914" i="6"/>
  <c r="F2914" i="6" s="1"/>
  <c r="E2913" i="6"/>
  <c r="F2913" i="6" s="1"/>
  <c r="E2912" i="6"/>
  <c r="F2912" i="6" s="1"/>
  <c r="E2911" i="6"/>
  <c r="F2911" i="6" s="1"/>
  <c r="E2910" i="6"/>
  <c r="F2910" i="6" s="1"/>
  <c r="E2909" i="6"/>
  <c r="F2909" i="6" s="1"/>
  <c r="E2908" i="6"/>
  <c r="F2908" i="6" s="1"/>
  <c r="E2907" i="6"/>
  <c r="F2907" i="6" s="1"/>
  <c r="E2906" i="6"/>
  <c r="F2906" i="6" s="1"/>
  <c r="E2905" i="6"/>
  <c r="F2905" i="6" s="1"/>
  <c r="E2904" i="6"/>
  <c r="F2904" i="6" s="1"/>
  <c r="E2903" i="6"/>
  <c r="F2903" i="6" s="1"/>
  <c r="E2902" i="6"/>
  <c r="F2902" i="6" s="1"/>
  <c r="E2901" i="6"/>
  <c r="F2901" i="6" s="1"/>
  <c r="E2900" i="6"/>
  <c r="F2900" i="6" s="1"/>
  <c r="E2899" i="6"/>
  <c r="F2899" i="6" s="1"/>
  <c r="E2898" i="6"/>
  <c r="F2898" i="6" s="1"/>
  <c r="E2897" i="6"/>
  <c r="F2897" i="6" s="1"/>
  <c r="E2896" i="6"/>
  <c r="F2896" i="6" s="1"/>
  <c r="E2895" i="6"/>
  <c r="F2895" i="6" s="1"/>
  <c r="E2894" i="6"/>
  <c r="F2894" i="6" s="1"/>
  <c r="E2893" i="6"/>
  <c r="F2893" i="6" s="1"/>
  <c r="E2892" i="6"/>
  <c r="F2892" i="6" s="1"/>
  <c r="E2891" i="6"/>
  <c r="F2891" i="6" s="1"/>
  <c r="E2890" i="6"/>
  <c r="F2890" i="6" s="1"/>
  <c r="E2889" i="6"/>
  <c r="F2889" i="6" s="1"/>
  <c r="E2888" i="6"/>
  <c r="F2888" i="6" s="1"/>
  <c r="E2887" i="6"/>
  <c r="F2887" i="6" s="1"/>
  <c r="E2886" i="6"/>
  <c r="F2886" i="6" s="1"/>
  <c r="E2885" i="6"/>
  <c r="F2885" i="6" s="1"/>
  <c r="E2884" i="6"/>
  <c r="F2884" i="6" s="1"/>
  <c r="E2883" i="6"/>
  <c r="F2883" i="6" s="1"/>
  <c r="E2882" i="6"/>
  <c r="F2882" i="6" s="1"/>
  <c r="E2881" i="6"/>
  <c r="F2881" i="6" s="1"/>
  <c r="E2880" i="6"/>
  <c r="F2880" i="6" s="1"/>
  <c r="E2879" i="6"/>
  <c r="F2879" i="6" s="1"/>
  <c r="E2878" i="6"/>
  <c r="F2878" i="6" s="1"/>
  <c r="E2877" i="6"/>
  <c r="F2877" i="6" s="1"/>
  <c r="E2876" i="6"/>
  <c r="F2876" i="6" s="1"/>
  <c r="E2875" i="6"/>
  <c r="F2875" i="6" s="1"/>
  <c r="E2874" i="6"/>
  <c r="F2874" i="6" s="1"/>
  <c r="E2873" i="6"/>
  <c r="F2873" i="6" s="1"/>
  <c r="E2872" i="6"/>
  <c r="F2872" i="6" s="1"/>
  <c r="E2871" i="6"/>
  <c r="F2871" i="6" s="1"/>
  <c r="E2870" i="6"/>
  <c r="F2870" i="6" s="1"/>
  <c r="E2869" i="6"/>
  <c r="F2869" i="6" s="1"/>
  <c r="E2868" i="6"/>
  <c r="F2868" i="6" s="1"/>
  <c r="E2867" i="6"/>
  <c r="F2867" i="6" s="1"/>
  <c r="E2866" i="6"/>
  <c r="F2866" i="6" s="1"/>
  <c r="E2865" i="6"/>
  <c r="F2865" i="6" s="1"/>
  <c r="E2864" i="6"/>
  <c r="F2864" i="6" s="1"/>
  <c r="E2863" i="6"/>
  <c r="F2863" i="6" s="1"/>
  <c r="E2862" i="6"/>
  <c r="F2862" i="6" s="1"/>
  <c r="E2861" i="6"/>
  <c r="F2861" i="6" s="1"/>
  <c r="E2860" i="6"/>
  <c r="F2860" i="6" s="1"/>
  <c r="E2859" i="6"/>
  <c r="F2859" i="6" s="1"/>
  <c r="E2858" i="6"/>
  <c r="F2858" i="6" s="1"/>
  <c r="E2857" i="6"/>
  <c r="F2857" i="6" s="1"/>
  <c r="E2856" i="6"/>
  <c r="F2856" i="6" s="1"/>
  <c r="E2855" i="6"/>
  <c r="F2855" i="6" s="1"/>
  <c r="E2854" i="6"/>
  <c r="F2854" i="6" s="1"/>
  <c r="E2853" i="6"/>
  <c r="F2853" i="6" s="1"/>
  <c r="E2852" i="6"/>
  <c r="F2852" i="6" s="1"/>
  <c r="E2851" i="6"/>
  <c r="F2851" i="6" s="1"/>
  <c r="E2850" i="6"/>
  <c r="F2850" i="6" s="1"/>
  <c r="E2849" i="6"/>
  <c r="F2849" i="6" s="1"/>
  <c r="E2848" i="6"/>
  <c r="F2848" i="6" s="1"/>
  <c r="E2847" i="6"/>
  <c r="F2847" i="6" s="1"/>
  <c r="E2846" i="6"/>
  <c r="F2846" i="6" s="1"/>
  <c r="E2845" i="6"/>
  <c r="F2845" i="6" s="1"/>
  <c r="E2844" i="6"/>
  <c r="F2844" i="6" s="1"/>
  <c r="E2843" i="6"/>
  <c r="F2843" i="6" s="1"/>
  <c r="E2842" i="6"/>
  <c r="F2842" i="6" s="1"/>
  <c r="E2841" i="6"/>
  <c r="F2841" i="6" s="1"/>
  <c r="E2840" i="6"/>
  <c r="F2840" i="6" s="1"/>
  <c r="E2839" i="6"/>
  <c r="F2839" i="6" s="1"/>
  <c r="E2838" i="6"/>
  <c r="F2838" i="6" s="1"/>
  <c r="E2837" i="6"/>
  <c r="F2837" i="6" s="1"/>
  <c r="E2836" i="6"/>
  <c r="F2836" i="6" s="1"/>
  <c r="E2835" i="6"/>
  <c r="F2835" i="6" s="1"/>
  <c r="E2834" i="6"/>
  <c r="F2834" i="6" s="1"/>
  <c r="E2833" i="6"/>
  <c r="F2833" i="6" s="1"/>
  <c r="E2832" i="6"/>
  <c r="F2832" i="6" s="1"/>
  <c r="E2831" i="6"/>
  <c r="F2831" i="6" s="1"/>
  <c r="E2830" i="6"/>
  <c r="F2830" i="6" s="1"/>
  <c r="E2829" i="6"/>
  <c r="F2829" i="6" s="1"/>
  <c r="E2828" i="6"/>
  <c r="F2828" i="6" s="1"/>
  <c r="E2827" i="6"/>
  <c r="F2827" i="6" s="1"/>
  <c r="E2826" i="6"/>
  <c r="F2826" i="6" s="1"/>
  <c r="E2825" i="6"/>
  <c r="F2825" i="6" s="1"/>
  <c r="E2824" i="6"/>
  <c r="F2824" i="6" s="1"/>
  <c r="E2823" i="6"/>
  <c r="F2823" i="6" s="1"/>
  <c r="E2822" i="6"/>
  <c r="F2822" i="6" s="1"/>
  <c r="E2821" i="6"/>
  <c r="F2821" i="6" s="1"/>
  <c r="E2820" i="6"/>
  <c r="F2820" i="6" s="1"/>
  <c r="E2819" i="6"/>
  <c r="F2819" i="6" s="1"/>
  <c r="E2818" i="6"/>
  <c r="F2818" i="6" s="1"/>
  <c r="E2817" i="6"/>
  <c r="F2817" i="6" s="1"/>
  <c r="E2816" i="6"/>
  <c r="F2816" i="6" s="1"/>
  <c r="E2815" i="6"/>
  <c r="F2815" i="6" s="1"/>
  <c r="E2814" i="6"/>
  <c r="F2814" i="6" s="1"/>
  <c r="E2813" i="6"/>
  <c r="F2813" i="6" s="1"/>
  <c r="E2812" i="6"/>
  <c r="F2812" i="6" s="1"/>
  <c r="E2811" i="6"/>
  <c r="F2811" i="6" s="1"/>
  <c r="E2810" i="6"/>
  <c r="F2810" i="6" s="1"/>
  <c r="E2809" i="6"/>
  <c r="F2809" i="6" s="1"/>
  <c r="E2808" i="6"/>
  <c r="F2808" i="6" s="1"/>
  <c r="E2807" i="6"/>
  <c r="F2807" i="6" s="1"/>
  <c r="E2806" i="6"/>
  <c r="F2806" i="6" s="1"/>
  <c r="E2805" i="6"/>
  <c r="F2805" i="6" s="1"/>
  <c r="E2804" i="6"/>
  <c r="F2804" i="6" s="1"/>
  <c r="E2803" i="6"/>
  <c r="F2803" i="6" s="1"/>
  <c r="E2802" i="6"/>
  <c r="F2802" i="6" s="1"/>
  <c r="E2801" i="6"/>
  <c r="F2801" i="6" s="1"/>
  <c r="E2800" i="6"/>
  <c r="F2800" i="6" s="1"/>
  <c r="E2799" i="6"/>
  <c r="F2799" i="6" s="1"/>
  <c r="E2798" i="6"/>
  <c r="F2798" i="6" s="1"/>
  <c r="E2797" i="6"/>
  <c r="F2797" i="6" s="1"/>
  <c r="E2796" i="6"/>
  <c r="F2796" i="6" s="1"/>
  <c r="E2795" i="6"/>
  <c r="F2795" i="6" s="1"/>
  <c r="E2794" i="6"/>
  <c r="F2794" i="6" s="1"/>
  <c r="E2793" i="6"/>
  <c r="F2793" i="6" s="1"/>
  <c r="E2792" i="6"/>
  <c r="F2792" i="6" s="1"/>
  <c r="E2791" i="6"/>
  <c r="F2791" i="6" s="1"/>
  <c r="E2790" i="6"/>
  <c r="F2790" i="6" s="1"/>
  <c r="E2789" i="6"/>
  <c r="F2789" i="6" s="1"/>
  <c r="E2788" i="6"/>
  <c r="F2788" i="6" s="1"/>
  <c r="E2787" i="6"/>
  <c r="F2787" i="6" s="1"/>
  <c r="E2786" i="6"/>
  <c r="F2786" i="6" s="1"/>
  <c r="E2785" i="6"/>
  <c r="F2785" i="6" s="1"/>
  <c r="E2784" i="6"/>
  <c r="F2784" i="6" s="1"/>
  <c r="E2783" i="6"/>
  <c r="F2783" i="6" s="1"/>
  <c r="E2782" i="6"/>
  <c r="F2782" i="6" s="1"/>
  <c r="E2781" i="6"/>
  <c r="F2781" i="6" s="1"/>
  <c r="E2780" i="6"/>
  <c r="F2780" i="6" s="1"/>
  <c r="E2779" i="6"/>
  <c r="F2779" i="6" s="1"/>
  <c r="E2778" i="6"/>
  <c r="F2778" i="6" s="1"/>
  <c r="E2777" i="6"/>
  <c r="F2777" i="6" s="1"/>
  <c r="E2776" i="6"/>
  <c r="F2776" i="6" s="1"/>
  <c r="E2775" i="6"/>
  <c r="F2775" i="6" s="1"/>
  <c r="E2774" i="6"/>
  <c r="F2774" i="6" s="1"/>
  <c r="E2773" i="6"/>
  <c r="F2773" i="6" s="1"/>
  <c r="E2772" i="6"/>
  <c r="F2772" i="6" s="1"/>
  <c r="E2771" i="6"/>
  <c r="F2771" i="6" s="1"/>
  <c r="E2770" i="6"/>
  <c r="F2770" i="6" s="1"/>
  <c r="E2769" i="6"/>
  <c r="F2769" i="6" s="1"/>
  <c r="E2768" i="6"/>
  <c r="F2768" i="6" s="1"/>
  <c r="E2767" i="6"/>
  <c r="F2767" i="6" s="1"/>
  <c r="E2766" i="6"/>
  <c r="F2766" i="6" s="1"/>
  <c r="E2765" i="6"/>
  <c r="F2765" i="6" s="1"/>
  <c r="E2764" i="6"/>
  <c r="F2764" i="6" s="1"/>
  <c r="E2763" i="6"/>
  <c r="F2763" i="6" s="1"/>
  <c r="E2762" i="6"/>
  <c r="F2762" i="6" s="1"/>
  <c r="E2761" i="6"/>
  <c r="F2761" i="6" s="1"/>
  <c r="E2760" i="6"/>
  <c r="F2760" i="6" s="1"/>
  <c r="E2759" i="6"/>
  <c r="F2759" i="6" s="1"/>
  <c r="E2758" i="6"/>
  <c r="F2758" i="6" s="1"/>
  <c r="E2757" i="6"/>
  <c r="F2757" i="6" s="1"/>
  <c r="E2756" i="6"/>
  <c r="F2756" i="6" s="1"/>
  <c r="E2755" i="6"/>
  <c r="F2755" i="6" s="1"/>
  <c r="E2754" i="6"/>
  <c r="F2754" i="6" s="1"/>
  <c r="E2753" i="6"/>
  <c r="F2753" i="6" s="1"/>
  <c r="E2752" i="6"/>
  <c r="F2752" i="6" s="1"/>
  <c r="E2751" i="6"/>
  <c r="F2751" i="6" s="1"/>
  <c r="E2750" i="6"/>
  <c r="F2750" i="6" s="1"/>
  <c r="E2749" i="6"/>
  <c r="F2749" i="6" s="1"/>
  <c r="E2748" i="6"/>
  <c r="F2748" i="6" s="1"/>
  <c r="E2747" i="6"/>
  <c r="F2747" i="6" s="1"/>
  <c r="E2746" i="6"/>
  <c r="F2746" i="6" s="1"/>
  <c r="E2745" i="6"/>
  <c r="F2745" i="6" s="1"/>
  <c r="E2744" i="6"/>
  <c r="F2744" i="6" s="1"/>
  <c r="E2743" i="6"/>
  <c r="F2743" i="6" s="1"/>
  <c r="E2742" i="6"/>
  <c r="F2742" i="6" s="1"/>
  <c r="E2741" i="6"/>
  <c r="F2741" i="6" s="1"/>
  <c r="E2740" i="6"/>
  <c r="F2740" i="6" s="1"/>
  <c r="E2739" i="6"/>
  <c r="F2739" i="6" s="1"/>
  <c r="E2738" i="6"/>
  <c r="F2738" i="6" s="1"/>
  <c r="E2737" i="6"/>
  <c r="F2737" i="6" s="1"/>
  <c r="E2736" i="6"/>
  <c r="F2736" i="6" s="1"/>
  <c r="E2735" i="6"/>
  <c r="F2735" i="6" s="1"/>
  <c r="E2734" i="6"/>
  <c r="F2734" i="6" s="1"/>
  <c r="E2733" i="6"/>
  <c r="F2733" i="6" s="1"/>
  <c r="E2732" i="6"/>
  <c r="F2732" i="6" s="1"/>
  <c r="E2731" i="6"/>
  <c r="F2731" i="6" s="1"/>
  <c r="E2730" i="6"/>
  <c r="F2730" i="6" s="1"/>
  <c r="E2729" i="6"/>
  <c r="F2729" i="6" s="1"/>
  <c r="E2728" i="6"/>
  <c r="F2728" i="6" s="1"/>
  <c r="E2727" i="6"/>
  <c r="F2727" i="6" s="1"/>
  <c r="E2726" i="6"/>
  <c r="F2726" i="6" s="1"/>
  <c r="E2725" i="6"/>
  <c r="F2725" i="6" s="1"/>
  <c r="E2724" i="6"/>
  <c r="F2724" i="6" s="1"/>
  <c r="E2723" i="6"/>
  <c r="F2723" i="6" s="1"/>
  <c r="E2722" i="6"/>
  <c r="F2722" i="6" s="1"/>
  <c r="E2721" i="6"/>
  <c r="F2721" i="6" s="1"/>
  <c r="E2720" i="6"/>
  <c r="F2720" i="6" s="1"/>
  <c r="E2719" i="6"/>
  <c r="F2719" i="6" s="1"/>
  <c r="E2718" i="6"/>
  <c r="F2718" i="6" s="1"/>
  <c r="E2717" i="6"/>
  <c r="F2717" i="6" s="1"/>
  <c r="E2716" i="6"/>
  <c r="F2716" i="6" s="1"/>
  <c r="E2715" i="6"/>
  <c r="F2715" i="6" s="1"/>
  <c r="E2714" i="6"/>
  <c r="F2714" i="6" s="1"/>
  <c r="E2713" i="6"/>
  <c r="F2713" i="6" s="1"/>
  <c r="E2712" i="6"/>
  <c r="F2712" i="6" s="1"/>
  <c r="E2711" i="6"/>
  <c r="F2711" i="6" s="1"/>
  <c r="E2710" i="6"/>
  <c r="F2710" i="6" s="1"/>
  <c r="E2709" i="6"/>
  <c r="F2709" i="6" s="1"/>
  <c r="E2708" i="6"/>
  <c r="F2708" i="6" s="1"/>
  <c r="E2707" i="6"/>
  <c r="F2707" i="6" s="1"/>
  <c r="E2706" i="6"/>
  <c r="F2706" i="6" s="1"/>
  <c r="E2705" i="6"/>
  <c r="F2705" i="6" s="1"/>
  <c r="E2704" i="6"/>
  <c r="F2704" i="6" s="1"/>
  <c r="E2703" i="6"/>
  <c r="F2703" i="6" s="1"/>
  <c r="E2702" i="6"/>
  <c r="F2702" i="6" s="1"/>
  <c r="E2701" i="6"/>
  <c r="F2701" i="6" s="1"/>
  <c r="E2700" i="6"/>
  <c r="F2700" i="6" s="1"/>
  <c r="E2699" i="6"/>
  <c r="F2699" i="6" s="1"/>
  <c r="E2698" i="6"/>
  <c r="F2698" i="6" s="1"/>
  <c r="E2697" i="6"/>
  <c r="F2697" i="6" s="1"/>
  <c r="E2696" i="6"/>
  <c r="F2696" i="6" s="1"/>
  <c r="E2695" i="6"/>
  <c r="F2695" i="6" s="1"/>
  <c r="E2694" i="6"/>
  <c r="F2694" i="6" s="1"/>
  <c r="E2693" i="6"/>
  <c r="F2693" i="6" s="1"/>
  <c r="E2692" i="6"/>
  <c r="F2692" i="6" s="1"/>
  <c r="E2691" i="6"/>
  <c r="F2691" i="6" s="1"/>
  <c r="E2690" i="6"/>
  <c r="F2690" i="6" s="1"/>
  <c r="E2689" i="6"/>
  <c r="F2689" i="6" s="1"/>
  <c r="E2688" i="6"/>
  <c r="F2688" i="6" s="1"/>
  <c r="E2687" i="6"/>
  <c r="F2687" i="6" s="1"/>
  <c r="E2686" i="6"/>
  <c r="F2686" i="6" s="1"/>
  <c r="E2685" i="6"/>
  <c r="F2685" i="6" s="1"/>
  <c r="E2684" i="6"/>
  <c r="F2684" i="6" s="1"/>
  <c r="E2683" i="6"/>
  <c r="F2683" i="6" s="1"/>
  <c r="E2682" i="6"/>
  <c r="F2682" i="6" s="1"/>
  <c r="E2681" i="6"/>
  <c r="F2681" i="6" s="1"/>
  <c r="E2680" i="6"/>
  <c r="F2680" i="6" s="1"/>
  <c r="E2679" i="6"/>
  <c r="F2679" i="6" s="1"/>
  <c r="E2678" i="6"/>
  <c r="F2678" i="6" s="1"/>
  <c r="E2677" i="6"/>
  <c r="F2677" i="6" s="1"/>
  <c r="E2676" i="6"/>
  <c r="F2676" i="6" s="1"/>
  <c r="E2675" i="6"/>
  <c r="F2675" i="6" s="1"/>
  <c r="E2674" i="6"/>
  <c r="F2674" i="6" s="1"/>
  <c r="E2673" i="6"/>
  <c r="F2673" i="6" s="1"/>
  <c r="E2672" i="6"/>
  <c r="F2672" i="6" s="1"/>
  <c r="E2671" i="6"/>
  <c r="F2671" i="6" s="1"/>
  <c r="E2670" i="6"/>
  <c r="F2670" i="6" s="1"/>
  <c r="E2669" i="6"/>
  <c r="F2669" i="6" s="1"/>
  <c r="E2668" i="6"/>
  <c r="F2668" i="6" s="1"/>
  <c r="E2667" i="6"/>
  <c r="F2667" i="6" s="1"/>
  <c r="E2666" i="6"/>
  <c r="F2666" i="6" s="1"/>
  <c r="E2665" i="6"/>
  <c r="F2665" i="6" s="1"/>
  <c r="E2664" i="6"/>
  <c r="F2664" i="6" s="1"/>
  <c r="E2663" i="6"/>
  <c r="F2663" i="6" s="1"/>
  <c r="E2662" i="6"/>
  <c r="F2662" i="6" s="1"/>
  <c r="E2661" i="6"/>
  <c r="F2661" i="6" s="1"/>
  <c r="E2660" i="6"/>
  <c r="F2660" i="6" s="1"/>
  <c r="E2659" i="6"/>
  <c r="F2659" i="6" s="1"/>
  <c r="E2658" i="6"/>
  <c r="F2658" i="6" s="1"/>
  <c r="E2657" i="6"/>
  <c r="F2657" i="6" s="1"/>
  <c r="E2656" i="6"/>
  <c r="F2656" i="6" s="1"/>
  <c r="E2655" i="6"/>
  <c r="F2655" i="6" s="1"/>
  <c r="E2654" i="6"/>
  <c r="F2654" i="6" s="1"/>
  <c r="E2653" i="6"/>
  <c r="F2653" i="6" s="1"/>
  <c r="E2652" i="6"/>
  <c r="F2652" i="6" s="1"/>
  <c r="E2651" i="6"/>
  <c r="F2651" i="6" s="1"/>
  <c r="E2650" i="6"/>
  <c r="F2650" i="6" s="1"/>
  <c r="E2649" i="6"/>
  <c r="F2649" i="6" s="1"/>
  <c r="E2648" i="6"/>
  <c r="F2648" i="6" s="1"/>
  <c r="E2647" i="6"/>
  <c r="F2647" i="6" s="1"/>
  <c r="E2646" i="6"/>
  <c r="F2646" i="6" s="1"/>
  <c r="E2645" i="6"/>
  <c r="F2645" i="6" s="1"/>
  <c r="E2644" i="6"/>
  <c r="F2644" i="6" s="1"/>
  <c r="E2643" i="6"/>
  <c r="F2643" i="6" s="1"/>
  <c r="E2642" i="6"/>
  <c r="F2642" i="6" s="1"/>
  <c r="E2641" i="6"/>
  <c r="F2641" i="6" s="1"/>
  <c r="E2640" i="6"/>
  <c r="F2640" i="6" s="1"/>
  <c r="E2639" i="6"/>
  <c r="F2639" i="6" s="1"/>
  <c r="E2638" i="6"/>
  <c r="F2638" i="6" s="1"/>
  <c r="E2637" i="6"/>
  <c r="F2637" i="6" s="1"/>
  <c r="E2636" i="6"/>
  <c r="F2636" i="6" s="1"/>
  <c r="E2635" i="6"/>
  <c r="F2635" i="6" s="1"/>
  <c r="E2634" i="6"/>
  <c r="F2634" i="6" s="1"/>
  <c r="E2633" i="6"/>
  <c r="F2633" i="6" s="1"/>
  <c r="E2632" i="6"/>
  <c r="F2632" i="6" s="1"/>
  <c r="E2631" i="6"/>
  <c r="F2631" i="6" s="1"/>
  <c r="E2630" i="6"/>
  <c r="F2630" i="6" s="1"/>
  <c r="E2629" i="6"/>
  <c r="F2629" i="6" s="1"/>
  <c r="E2628" i="6"/>
  <c r="F2628" i="6" s="1"/>
  <c r="E2627" i="6"/>
  <c r="F2627" i="6" s="1"/>
  <c r="E2626" i="6"/>
  <c r="F2626" i="6" s="1"/>
  <c r="E2625" i="6"/>
  <c r="F2625" i="6" s="1"/>
  <c r="E2624" i="6"/>
  <c r="F2624" i="6" s="1"/>
  <c r="E2623" i="6"/>
  <c r="F2623" i="6" s="1"/>
  <c r="E2622" i="6"/>
  <c r="F2622" i="6" s="1"/>
  <c r="E2621" i="6"/>
  <c r="F2621" i="6" s="1"/>
  <c r="E2620" i="6"/>
  <c r="F2620" i="6" s="1"/>
  <c r="E2619" i="6"/>
  <c r="F2619" i="6" s="1"/>
  <c r="E2618" i="6"/>
  <c r="F2618" i="6" s="1"/>
  <c r="E2617" i="6"/>
  <c r="F2617" i="6" s="1"/>
  <c r="E2616" i="6"/>
  <c r="F2616" i="6" s="1"/>
  <c r="E2615" i="6"/>
  <c r="F2615" i="6" s="1"/>
  <c r="E2614" i="6"/>
  <c r="F2614" i="6" s="1"/>
  <c r="E2613" i="6"/>
  <c r="F2613" i="6" s="1"/>
  <c r="E2612" i="6"/>
  <c r="F2612" i="6" s="1"/>
  <c r="E2611" i="6"/>
  <c r="F2611" i="6" s="1"/>
  <c r="E2610" i="6"/>
  <c r="F2610" i="6" s="1"/>
  <c r="E2609" i="6"/>
  <c r="F2609" i="6" s="1"/>
  <c r="E2608" i="6"/>
  <c r="F2608" i="6" s="1"/>
  <c r="E2607" i="6"/>
  <c r="F2607" i="6" s="1"/>
  <c r="E2606" i="6"/>
  <c r="F2606" i="6" s="1"/>
  <c r="E2605" i="6"/>
  <c r="F2605" i="6" s="1"/>
  <c r="E2604" i="6"/>
  <c r="F2604" i="6" s="1"/>
  <c r="E2603" i="6"/>
  <c r="F2603" i="6" s="1"/>
  <c r="E2602" i="6"/>
  <c r="F2602" i="6" s="1"/>
  <c r="E2601" i="6"/>
  <c r="F2601" i="6" s="1"/>
  <c r="E2600" i="6"/>
  <c r="F2600" i="6" s="1"/>
  <c r="E2599" i="6"/>
  <c r="F2599" i="6" s="1"/>
  <c r="E2598" i="6"/>
  <c r="F2598" i="6" s="1"/>
  <c r="E2597" i="6"/>
  <c r="F2597" i="6" s="1"/>
  <c r="E2596" i="6"/>
  <c r="F2596" i="6" s="1"/>
  <c r="E2595" i="6"/>
  <c r="F2595" i="6" s="1"/>
  <c r="E2594" i="6"/>
  <c r="F2594" i="6" s="1"/>
  <c r="E2593" i="6"/>
  <c r="F2593" i="6" s="1"/>
  <c r="E2592" i="6"/>
  <c r="F2592" i="6" s="1"/>
  <c r="E2591" i="6"/>
  <c r="F2591" i="6" s="1"/>
  <c r="E2590" i="6"/>
  <c r="F2590" i="6" s="1"/>
  <c r="E2589" i="6"/>
  <c r="F2589" i="6" s="1"/>
  <c r="E2588" i="6"/>
  <c r="F2588" i="6" s="1"/>
  <c r="E2587" i="6"/>
  <c r="F2587" i="6" s="1"/>
  <c r="E2586" i="6"/>
  <c r="F2586" i="6" s="1"/>
  <c r="E2585" i="6"/>
  <c r="F2585" i="6" s="1"/>
  <c r="E2584" i="6"/>
  <c r="F2584" i="6" s="1"/>
  <c r="E2583" i="6"/>
  <c r="F2583" i="6" s="1"/>
  <c r="E2582" i="6"/>
  <c r="F2582" i="6" s="1"/>
  <c r="E2581" i="6"/>
  <c r="F2581" i="6" s="1"/>
  <c r="E2580" i="6"/>
  <c r="F2580" i="6" s="1"/>
  <c r="E2579" i="6"/>
  <c r="F2579" i="6" s="1"/>
  <c r="E2578" i="6"/>
  <c r="F2578" i="6" s="1"/>
  <c r="E2577" i="6"/>
  <c r="F2577" i="6" s="1"/>
  <c r="E2576" i="6"/>
  <c r="F2576" i="6" s="1"/>
  <c r="E2575" i="6"/>
  <c r="F2575" i="6" s="1"/>
  <c r="E2574" i="6"/>
  <c r="F2574" i="6" s="1"/>
  <c r="E2573" i="6"/>
  <c r="F2573" i="6" s="1"/>
  <c r="E2572" i="6"/>
  <c r="F2572" i="6" s="1"/>
  <c r="E2571" i="6"/>
  <c r="F2571" i="6" s="1"/>
  <c r="E2570" i="6"/>
  <c r="F2570" i="6" s="1"/>
  <c r="E2569" i="6"/>
  <c r="F2569" i="6" s="1"/>
  <c r="E2568" i="6"/>
  <c r="F2568" i="6" s="1"/>
  <c r="E2567" i="6"/>
  <c r="F2567" i="6" s="1"/>
  <c r="E2566" i="6"/>
  <c r="F2566" i="6" s="1"/>
  <c r="E2565" i="6"/>
  <c r="F2565" i="6" s="1"/>
  <c r="E2564" i="6"/>
  <c r="F2564" i="6" s="1"/>
  <c r="E2563" i="6"/>
  <c r="F2563" i="6" s="1"/>
  <c r="E2562" i="6"/>
  <c r="F2562" i="6" s="1"/>
  <c r="E2561" i="6"/>
  <c r="F2561" i="6" s="1"/>
  <c r="E2560" i="6"/>
  <c r="F2560" i="6" s="1"/>
  <c r="E2559" i="6"/>
  <c r="F2559" i="6" s="1"/>
  <c r="E2558" i="6"/>
  <c r="F2558" i="6" s="1"/>
  <c r="E2557" i="6"/>
  <c r="F2557" i="6" s="1"/>
  <c r="E2556" i="6"/>
  <c r="F2556" i="6" s="1"/>
  <c r="E2555" i="6"/>
  <c r="F2555" i="6" s="1"/>
  <c r="E2554" i="6"/>
  <c r="F2554" i="6" s="1"/>
  <c r="E2553" i="6"/>
  <c r="F2553" i="6" s="1"/>
  <c r="E2552" i="6"/>
  <c r="F2552" i="6" s="1"/>
  <c r="E2551" i="6"/>
  <c r="F2551" i="6" s="1"/>
  <c r="E2550" i="6"/>
  <c r="F2550" i="6" s="1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 s="1"/>
  <c r="E2543" i="6"/>
  <c r="F2543" i="6" s="1"/>
  <c r="E2542" i="6"/>
  <c r="F2542" i="6" s="1"/>
  <c r="E2541" i="6"/>
  <c r="F2541" i="6" s="1"/>
  <c r="E2540" i="6"/>
  <c r="F2540" i="6" s="1"/>
  <c r="E2539" i="6"/>
  <c r="F2539" i="6" s="1"/>
  <c r="E2538" i="6"/>
  <c r="F2538" i="6" s="1"/>
  <c r="E2537" i="6"/>
  <c r="F2537" i="6" s="1"/>
  <c r="E2536" i="6"/>
  <c r="F2536" i="6" s="1"/>
  <c r="E2535" i="6"/>
  <c r="F2535" i="6" s="1"/>
  <c r="E2534" i="6"/>
  <c r="F2534" i="6" s="1"/>
  <c r="E2533" i="6"/>
  <c r="F2533" i="6" s="1"/>
  <c r="E2532" i="6"/>
  <c r="F2532" i="6" s="1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 s="1"/>
  <c r="E2525" i="6"/>
  <c r="F2525" i="6" s="1"/>
  <c r="E2524" i="6"/>
  <c r="F2524" i="6" s="1"/>
  <c r="E2523" i="6"/>
  <c r="F2523" i="6" s="1"/>
  <c r="E2522" i="6"/>
  <c r="F2522" i="6" s="1"/>
  <c r="E2521" i="6"/>
  <c r="F2521" i="6" s="1"/>
  <c r="E2520" i="6"/>
  <c r="F2520" i="6" s="1"/>
  <c r="E2519" i="6"/>
  <c r="F2519" i="6" s="1"/>
  <c r="E2518" i="6"/>
  <c r="F2518" i="6" s="1"/>
  <c r="E2517" i="6"/>
  <c r="F2517" i="6" s="1"/>
  <c r="E2516" i="6"/>
  <c r="F2516" i="6" s="1"/>
  <c r="E2515" i="6"/>
  <c r="F2515" i="6" s="1"/>
  <c r="E2514" i="6"/>
  <c r="F2514" i="6" s="1"/>
  <c r="E2513" i="6"/>
  <c r="F2513" i="6" s="1"/>
  <c r="E2512" i="6"/>
  <c r="F2512" i="6" s="1"/>
  <c r="E2511" i="6"/>
  <c r="F2511" i="6" s="1"/>
  <c r="E2510" i="6"/>
  <c r="F2510" i="6" s="1"/>
  <c r="E2509" i="6"/>
  <c r="F2509" i="6" s="1"/>
  <c r="E2508" i="6"/>
  <c r="F2508" i="6" s="1"/>
  <c r="E2507" i="6"/>
  <c r="F2507" i="6" s="1"/>
  <c r="E2506" i="6"/>
  <c r="F2506" i="6" s="1"/>
  <c r="E2505" i="6"/>
  <c r="F2505" i="6" s="1"/>
  <c r="E2504" i="6"/>
  <c r="F2504" i="6" s="1"/>
  <c r="E2503" i="6"/>
  <c r="F2503" i="6" s="1"/>
  <c r="E2502" i="6"/>
  <c r="F2502" i="6" s="1"/>
  <c r="E2501" i="6"/>
  <c r="F2501" i="6" s="1"/>
  <c r="E2500" i="6"/>
  <c r="F2500" i="6" s="1"/>
  <c r="E2499" i="6"/>
  <c r="F2499" i="6" s="1"/>
  <c r="E2498" i="6"/>
  <c r="F2498" i="6" s="1"/>
  <c r="E2497" i="6"/>
  <c r="F2497" i="6" s="1"/>
  <c r="E2496" i="6"/>
  <c r="F2496" i="6" s="1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 s="1"/>
  <c r="E2489" i="6"/>
  <c r="F2489" i="6" s="1"/>
  <c r="E2488" i="6"/>
  <c r="F2488" i="6" s="1"/>
  <c r="E2487" i="6"/>
  <c r="F2487" i="6" s="1"/>
  <c r="E2486" i="6"/>
  <c r="F2486" i="6" s="1"/>
  <c r="E2485" i="6"/>
  <c r="F2485" i="6" s="1"/>
  <c r="E2484" i="6"/>
  <c r="F2484" i="6" s="1"/>
  <c r="E2483" i="6"/>
  <c r="F2483" i="6" s="1"/>
  <c r="E2482" i="6"/>
  <c r="F2482" i="6" s="1"/>
  <c r="E2481" i="6"/>
  <c r="F2481" i="6" s="1"/>
  <c r="E2480" i="6"/>
  <c r="F2480" i="6" s="1"/>
  <c r="E2479" i="6"/>
  <c r="F2479" i="6" s="1"/>
  <c r="E2478" i="6"/>
  <c r="F2478" i="6" s="1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 s="1"/>
  <c r="E2471" i="6"/>
  <c r="F2471" i="6" s="1"/>
  <c r="E2470" i="6"/>
  <c r="F2470" i="6" s="1"/>
  <c r="E2469" i="6"/>
  <c r="F2469" i="6" s="1"/>
  <c r="E2468" i="6"/>
  <c r="F2468" i="6" s="1"/>
  <c r="E2467" i="6"/>
  <c r="F2467" i="6" s="1"/>
  <c r="E2466" i="6"/>
  <c r="F2466" i="6" s="1"/>
  <c r="E2465" i="6"/>
  <c r="F2465" i="6" s="1"/>
  <c r="E2464" i="6"/>
  <c r="F2464" i="6" s="1"/>
  <c r="E2463" i="6"/>
  <c r="F2463" i="6" s="1"/>
  <c r="E2462" i="6"/>
  <c r="F2462" i="6" s="1"/>
  <c r="E2461" i="6"/>
  <c r="F2461" i="6" s="1"/>
  <c r="E2460" i="6"/>
  <c r="F2460" i="6" s="1"/>
  <c r="E2459" i="6"/>
  <c r="F2459" i="6" s="1"/>
  <c r="E2458" i="6"/>
  <c r="F2458" i="6" s="1"/>
  <c r="E2457" i="6"/>
  <c r="F2457" i="6" s="1"/>
  <c r="E2456" i="6"/>
  <c r="F2456" i="6" s="1"/>
  <c r="E2455" i="6"/>
  <c r="F2455" i="6" s="1"/>
  <c r="E2454" i="6"/>
  <c r="F2454" i="6" s="1"/>
  <c r="E2453" i="6"/>
  <c r="F2453" i="6" s="1"/>
  <c r="E2452" i="6"/>
  <c r="F2452" i="6" s="1"/>
  <c r="E2451" i="6"/>
  <c r="F2451" i="6" s="1"/>
  <c r="E2450" i="6"/>
  <c r="F2450" i="6" s="1"/>
  <c r="E2449" i="6"/>
  <c r="F2449" i="6" s="1"/>
  <c r="E2448" i="6"/>
  <c r="F2448" i="6" s="1"/>
  <c r="E2447" i="6"/>
  <c r="F2447" i="6" s="1"/>
  <c r="E2446" i="6"/>
  <c r="F2446" i="6" s="1"/>
  <c r="E2445" i="6"/>
  <c r="F2445" i="6" s="1"/>
  <c r="E2444" i="6"/>
  <c r="F2444" i="6" s="1"/>
  <c r="E2443" i="6"/>
  <c r="F2443" i="6" s="1"/>
  <c r="E2442" i="6"/>
  <c r="F2442" i="6" s="1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 s="1"/>
  <c r="E2435" i="6"/>
  <c r="F2435" i="6" s="1"/>
  <c r="E2434" i="6"/>
  <c r="F2434" i="6" s="1"/>
  <c r="E2433" i="6"/>
  <c r="F2433" i="6" s="1"/>
  <c r="E2432" i="6"/>
  <c r="F2432" i="6" s="1"/>
  <c r="E2431" i="6"/>
  <c r="F2431" i="6" s="1"/>
  <c r="E2430" i="6"/>
  <c r="F2430" i="6" s="1"/>
  <c r="E2429" i="6"/>
  <c r="F2429" i="6" s="1"/>
  <c r="E2428" i="6"/>
  <c r="F2428" i="6" s="1"/>
  <c r="E2427" i="6"/>
  <c r="F2427" i="6" s="1"/>
  <c r="E2426" i="6"/>
  <c r="F2426" i="6" s="1"/>
  <c r="E2425" i="6"/>
  <c r="F2425" i="6" s="1"/>
  <c r="E2424" i="6"/>
  <c r="F2424" i="6" s="1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 s="1"/>
  <c r="E2417" i="6"/>
  <c r="F2417" i="6" s="1"/>
  <c r="E2416" i="6"/>
  <c r="F2416" i="6" s="1"/>
  <c r="E2415" i="6"/>
  <c r="F2415" i="6" s="1"/>
  <c r="E2414" i="6"/>
  <c r="F2414" i="6" s="1"/>
  <c r="E2413" i="6"/>
  <c r="F2413" i="6" s="1"/>
  <c r="E2412" i="6"/>
  <c r="F2412" i="6" s="1"/>
  <c r="E2411" i="6"/>
  <c r="F2411" i="6" s="1"/>
  <c r="E2410" i="6"/>
  <c r="F2410" i="6" s="1"/>
  <c r="E2409" i="6"/>
  <c r="F2409" i="6" s="1"/>
  <c r="E2408" i="6"/>
  <c r="F2408" i="6" s="1"/>
  <c r="E2407" i="6"/>
  <c r="F2407" i="6" s="1"/>
  <c r="E2406" i="6"/>
  <c r="F2406" i="6" s="1"/>
  <c r="E2405" i="6"/>
  <c r="F2405" i="6" s="1"/>
  <c r="E2404" i="6"/>
  <c r="F2404" i="6" s="1"/>
  <c r="E2403" i="6"/>
  <c r="F2403" i="6" s="1"/>
  <c r="E2402" i="6"/>
  <c r="F2402" i="6" s="1"/>
  <c r="E2401" i="6"/>
  <c r="F2401" i="6" s="1"/>
  <c r="E2400" i="6"/>
  <c r="F2400" i="6" s="1"/>
  <c r="E2399" i="6"/>
  <c r="F2399" i="6" s="1"/>
  <c r="E2398" i="6"/>
  <c r="F2398" i="6" s="1"/>
  <c r="E2397" i="6"/>
  <c r="F2397" i="6" s="1"/>
  <c r="E2396" i="6"/>
  <c r="F2396" i="6" s="1"/>
  <c r="E2395" i="6"/>
  <c r="F2395" i="6" s="1"/>
  <c r="E2394" i="6"/>
  <c r="F2394" i="6" s="1"/>
  <c r="E2393" i="6"/>
  <c r="F2393" i="6" s="1"/>
  <c r="E2392" i="6"/>
  <c r="F2392" i="6" s="1"/>
  <c r="E2391" i="6"/>
  <c r="F2391" i="6" s="1"/>
  <c r="E2390" i="6"/>
  <c r="F2390" i="6" s="1"/>
  <c r="E2389" i="6"/>
  <c r="F2389" i="6" s="1"/>
  <c r="E2388" i="6"/>
  <c r="F2388" i="6" s="1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 s="1"/>
  <c r="E2381" i="6"/>
  <c r="F2381" i="6" s="1"/>
  <c r="E2380" i="6"/>
  <c r="F2380" i="6" s="1"/>
  <c r="E2379" i="6"/>
  <c r="F2379" i="6" s="1"/>
  <c r="E2378" i="6"/>
  <c r="F2378" i="6" s="1"/>
  <c r="E2377" i="6"/>
  <c r="F2377" i="6" s="1"/>
  <c r="E2376" i="6"/>
  <c r="F2376" i="6" s="1"/>
  <c r="E2375" i="6"/>
  <c r="F2375" i="6" s="1"/>
  <c r="E2374" i="6"/>
  <c r="F2374" i="6" s="1"/>
  <c r="E2373" i="6"/>
  <c r="F2373" i="6" s="1"/>
  <c r="E2372" i="6"/>
  <c r="F2372" i="6" s="1"/>
  <c r="E2371" i="6"/>
  <c r="F2371" i="6" s="1"/>
  <c r="E2370" i="6"/>
  <c r="F2370" i="6" s="1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 s="1"/>
  <c r="E2363" i="6"/>
  <c r="F2363" i="6" s="1"/>
  <c r="E2362" i="6"/>
  <c r="F2362" i="6" s="1"/>
  <c r="E2361" i="6"/>
  <c r="F2361" i="6" s="1"/>
  <c r="E2360" i="6"/>
  <c r="F2360" i="6" s="1"/>
  <c r="E2359" i="6"/>
  <c r="F2359" i="6" s="1"/>
  <c r="E2358" i="6"/>
  <c r="F2358" i="6" s="1"/>
  <c r="E2357" i="6"/>
  <c r="F2357" i="6" s="1"/>
  <c r="E2356" i="6"/>
  <c r="F2356" i="6" s="1"/>
  <c r="E2355" i="6"/>
  <c r="F2355" i="6" s="1"/>
  <c r="E2354" i="6"/>
  <c r="F2354" i="6" s="1"/>
  <c r="E2353" i="6"/>
  <c r="F2353" i="6" s="1"/>
  <c r="E2352" i="6"/>
  <c r="F2352" i="6" s="1"/>
  <c r="E2351" i="6"/>
  <c r="F2351" i="6" s="1"/>
  <c r="E2350" i="6"/>
  <c r="F2350" i="6" s="1"/>
  <c r="E2349" i="6"/>
  <c r="F2349" i="6" s="1"/>
  <c r="E2348" i="6"/>
  <c r="F2348" i="6" s="1"/>
  <c r="E2347" i="6"/>
  <c r="F2347" i="6" s="1"/>
  <c r="E2346" i="6"/>
  <c r="F2346" i="6" s="1"/>
  <c r="E2345" i="6"/>
  <c r="F2345" i="6" s="1"/>
  <c r="E2344" i="6"/>
  <c r="F2344" i="6" s="1"/>
  <c r="E2343" i="6"/>
  <c r="F2343" i="6" s="1"/>
  <c r="E2342" i="6"/>
  <c r="F2342" i="6" s="1"/>
  <c r="E2341" i="6"/>
  <c r="F2341" i="6" s="1"/>
  <c r="E2340" i="6"/>
  <c r="F2340" i="6" s="1"/>
  <c r="E2339" i="6"/>
  <c r="F2339" i="6" s="1"/>
  <c r="E2338" i="6"/>
  <c r="F2338" i="6" s="1"/>
  <c r="E2337" i="6"/>
  <c r="F2337" i="6" s="1"/>
  <c r="E2336" i="6"/>
  <c r="F2336" i="6" s="1"/>
  <c r="E2335" i="6"/>
  <c r="F2335" i="6" s="1"/>
  <c r="E2334" i="6"/>
  <c r="F2334" i="6" s="1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 s="1"/>
  <c r="E2327" i="6"/>
  <c r="F2327" i="6" s="1"/>
  <c r="E2326" i="6"/>
  <c r="F2326" i="6" s="1"/>
  <c r="E2325" i="6"/>
  <c r="F2325" i="6" s="1"/>
  <c r="E2324" i="6"/>
  <c r="F2324" i="6" s="1"/>
  <c r="E2323" i="6"/>
  <c r="F2323" i="6" s="1"/>
  <c r="E2322" i="6"/>
  <c r="F2322" i="6" s="1"/>
  <c r="E2321" i="6"/>
  <c r="F2321" i="6" s="1"/>
  <c r="E2320" i="6"/>
  <c r="F2320" i="6" s="1"/>
  <c r="E2319" i="6"/>
  <c r="F2319" i="6" s="1"/>
  <c r="E2318" i="6"/>
  <c r="F2318" i="6" s="1"/>
  <c r="E2317" i="6"/>
  <c r="F2317" i="6" s="1"/>
  <c r="E2316" i="6"/>
  <c r="F2316" i="6" s="1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 s="1"/>
  <c r="E2309" i="6"/>
  <c r="F2309" i="6" s="1"/>
  <c r="E2308" i="6"/>
  <c r="F2308" i="6" s="1"/>
  <c r="E2307" i="6"/>
  <c r="F2307" i="6" s="1"/>
  <c r="E2306" i="6"/>
  <c r="F2306" i="6" s="1"/>
  <c r="E2305" i="6"/>
  <c r="F2305" i="6" s="1"/>
  <c r="E2304" i="6"/>
  <c r="F2304" i="6" s="1"/>
  <c r="E2303" i="6"/>
  <c r="F2303" i="6" s="1"/>
  <c r="E2302" i="6"/>
  <c r="F2302" i="6" s="1"/>
  <c r="E2301" i="6"/>
  <c r="F2301" i="6" s="1"/>
  <c r="E2300" i="6"/>
  <c r="F2300" i="6" s="1"/>
  <c r="E2299" i="6"/>
  <c r="F2299" i="6" s="1"/>
  <c r="E2298" i="6"/>
  <c r="F2298" i="6" s="1"/>
  <c r="E2297" i="6"/>
  <c r="F2297" i="6" s="1"/>
  <c r="E2296" i="6"/>
  <c r="F2296" i="6" s="1"/>
  <c r="E2295" i="6"/>
  <c r="F2295" i="6" s="1"/>
  <c r="E2294" i="6"/>
  <c r="F2294" i="6" s="1"/>
  <c r="E2293" i="6"/>
  <c r="F2293" i="6" s="1"/>
  <c r="E2292" i="6"/>
  <c r="F2292" i="6" s="1"/>
  <c r="E2291" i="6"/>
  <c r="F2291" i="6" s="1"/>
  <c r="E2290" i="6"/>
  <c r="F2290" i="6" s="1"/>
  <c r="E2289" i="6"/>
  <c r="F2289" i="6" s="1"/>
  <c r="E2288" i="6"/>
  <c r="F2288" i="6" s="1"/>
  <c r="E2287" i="6"/>
  <c r="F2287" i="6" s="1"/>
  <c r="E2286" i="6"/>
  <c r="F2286" i="6" s="1"/>
  <c r="E2285" i="6"/>
  <c r="F2285" i="6" s="1"/>
  <c r="E2284" i="6"/>
  <c r="F2284" i="6" s="1"/>
  <c r="E2283" i="6"/>
  <c r="F2283" i="6" s="1"/>
  <c r="E2282" i="6"/>
  <c r="F2282" i="6" s="1"/>
  <c r="E2281" i="6"/>
  <c r="F2281" i="6" s="1"/>
  <c r="E2280" i="6"/>
  <c r="F2280" i="6" s="1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 s="1"/>
  <c r="E2273" i="6"/>
  <c r="F2273" i="6" s="1"/>
  <c r="E2272" i="6"/>
  <c r="F2272" i="6" s="1"/>
  <c r="E2271" i="6"/>
  <c r="F2271" i="6" s="1"/>
  <c r="E2270" i="6"/>
  <c r="F2270" i="6" s="1"/>
  <c r="E2269" i="6"/>
  <c r="F2269" i="6" s="1"/>
  <c r="E2268" i="6"/>
  <c r="F2268" i="6" s="1"/>
  <c r="E2267" i="6"/>
  <c r="F2267" i="6" s="1"/>
  <c r="E2266" i="6"/>
  <c r="F2266" i="6" s="1"/>
  <c r="E2265" i="6"/>
  <c r="F2265" i="6" s="1"/>
  <c r="E2264" i="6"/>
  <c r="F2264" i="6" s="1"/>
  <c r="E2263" i="6"/>
  <c r="F2263" i="6" s="1"/>
  <c r="E2262" i="6"/>
  <c r="F2262" i="6" s="1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 s="1"/>
  <c r="E2255" i="6"/>
  <c r="F2255" i="6" s="1"/>
  <c r="E2254" i="6"/>
  <c r="F2254" i="6" s="1"/>
  <c r="E2253" i="6"/>
  <c r="F2253" i="6" s="1"/>
  <c r="E2252" i="6"/>
  <c r="F2252" i="6" s="1"/>
  <c r="E2251" i="6"/>
  <c r="F2251" i="6" s="1"/>
  <c r="E2250" i="6"/>
  <c r="F2250" i="6" s="1"/>
  <c r="E2249" i="6"/>
  <c r="F2249" i="6" s="1"/>
  <c r="E2248" i="6"/>
  <c r="F2248" i="6" s="1"/>
  <c r="E2247" i="6"/>
  <c r="F2247" i="6" s="1"/>
  <c r="E2246" i="6"/>
  <c r="F2246" i="6" s="1"/>
  <c r="E2245" i="6"/>
  <c r="F2245" i="6" s="1"/>
  <c r="E2244" i="6"/>
  <c r="F2244" i="6" s="1"/>
  <c r="E2243" i="6"/>
  <c r="F2243" i="6" s="1"/>
  <c r="E2242" i="6"/>
  <c r="F2242" i="6" s="1"/>
  <c r="E2241" i="6"/>
  <c r="F2241" i="6" s="1"/>
  <c r="E2240" i="6"/>
  <c r="F2240" i="6" s="1"/>
  <c r="E2239" i="6"/>
  <c r="F2239" i="6" s="1"/>
  <c r="E2238" i="6"/>
  <c r="F2238" i="6" s="1"/>
  <c r="E2237" i="6"/>
  <c r="F2237" i="6" s="1"/>
  <c r="E2236" i="6"/>
  <c r="F2236" i="6" s="1"/>
  <c r="E2235" i="6"/>
  <c r="F2235" i="6" s="1"/>
  <c r="E2234" i="6"/>
  <c r="F2234" i="6" s="1"/>
  <c r="E2233" i="6"/>
  <c r="F2233" i="6" s="1"/>
  <c r="E2232" i="6"/>
  <c r="F2232" i="6" s="1"/>
  <c r="E2231" i="6"/>
  <c r="F2231" i="6" s="1"/>
  <c r="E2230" i="6"/>
  <c r="F2230" i="6" s="1"/>
  <c r="E2229" i="6"/>
  <c r="F2229" i="6" s="1"/>
  <c r="E2228" i="6"/>
  <c r="F2228" i="6" s="1"/>
  <c r="E2227" i="6"/>
  <c r="F2227" i="6" s="1"/>
  <c r="E2226" i="6"/>
  <c r="F2226" i="6" s="1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 s="1"/>
  <c r="E2219" i="6"/>
  <c r="F2219" i="6" s="1"/>
  <c r="E2218" i="6"/>
  <c r="F2218" i="6" s="1"/>
  <c r="E2217" i="6"/>
  <c r="F2217" i="6" s="1"/>
  <c r="E2216" i="6"/>
  <c r="F2216" i="6" s="1"/>
  <c r="E2215" i="6"/>
  <c r="F2215" i="6" s="1"/>
  <c r="E2214" i="6"/>
  <c r="F2214" i="6" s="1"/>
  <c r="E2213" i="6"/>
  <c r="F2213" i="6" s="1"/>
  <c r="E2212" i="6"/>
  <c r="F2212" i="6" s="1"/>
  <c r="E2211" i="6"/>
  <c r="F2211" i="6" s="1"/>
  <c r="E2210" i="6"/>
  <c r="F2210" i="6" s="1"/>
  <c r="E2209" i="6"/>
  <c r="F2209" i="6" s="1"/>
  <c r="E2208" i="6"/>
  <c r="F2208" i="6" s="1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 s="1"/>
  <c r="E2201" i="6"/>
  <c r="F2201" i="6" s="1"/>
  <c r="E2200" i="6"/>
  <c r="F2200" i="6" s="1"/>
  <c r="E2199" i="6"/>
  <c r="F2199" i="6" s="1"/>
  <c r="E2198" i="6"/>
  <c r="F2198" i="6" s="1"/>
  <c r="E2197" i="6"/>
  <c r="F2197" i="6" s="1"/>
  <c r="E2196" i="6"/>
  <c r="F2196" i="6" s="1"/>
  <c r="E2195" i="6"/>
  <c r="F2195" i="6" s="1"/>
  <c r="E2194" i="6"/>
  <c r="F2194" i="6" s="1"/>
  <c r="E2193" i="6"/>
  <c r="F2193" i="6" s="1"/>
  <c r="E2192" i="6"/>
  <c r="F2192" i="6" s="1"/>
  <c r="E2191" i="6"/>
  <c r="F2191" i="6" s="1"/>
  <c r="E2190" i="6"/>
  <c r="F2190" i="6" s="1"/>
  <c r="E2189" i="6"/>
  <c r="F2189" i="6" s="1"/>
  <c r="E2188" i="6"/>
  <c r="F2188" i="6" s="1"/>
  <c r="E2187" i="6"/>
  <c r="F2187" i="6" s="1"/>
  <c r="E2186" i="6"/>
  <c r="F2186" i="6" s="1"/>
  <c r="E2185" i="6"/>
  <c r="F2185" i="6" s="1"/>
  <c r="E2184" i="6"/>
  <c r="F2184" i="6" s="1"/>
  <c r="E2183" i="6"/>
  <c r="F2183" i="6" s="1"/>
  <c r="E2182" i="6"/>
  <c r="F2182" i="6" s="1"/>
  <c r="E2181" i="6"/>
  <c r="F2181" i="6" s="1"/>
  <c r="E2180" i="6"/>
  <c r="F2180" i="6" s="1"/>
  <c r="E2179" i="6"/>
  <c r="F2179" i="6" s="1"/>
  <c r="E2178" i="6"/>
  <c r="F2178" i="6" s="1"/>
  <c r="E2177" i="6"/>
  <c r="F2177" i="6" s="1"/>
  <c r="E2176" i="6"/>
  <c r="F2176" i="6" s="1"/>
  <c r="E2175" i="6"/>
  <c r="F2175" i="6" s="1"/>
  <c r="E2174" i="6"/>
  <c r="F2174" i="6" s="1"/>
  <c r="E2173" i="6"/>
  <c r="F2173" i="6" s="1"/>
  <c r="E2172" i="6"/>
  <c r="F2172" i="6" s="1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 s="1"/>
  <c r="E2165" i="6"/>
  <c r="F2165" i="6" s="1"/>
  <c r="E2164" i="6"/>
  <c r="F2164" i="6" s="1"/>
  <c r="E2163" i="6"/>
  <c r="F2163" i="6" s="1"/>
  <c r="E2162" i="6"/>
  <c r="F2162" i="6" s="1"/>
  <c r="E2161" i="6"/>
  <c r="F2161" i="6" s="1"/>
  <c r="E2160" i="6"/>
  <c r="F2160" i="6" s="1"/>
  <c r="E2159" i="6"/>
  <c r="F2159" i="6" s="1"/>
  <c r="E2158" i="6"/>
  <c r="F2158" i="6" s="1"/>
  <c r="E2157" i="6"/>
  <c r="F2157" i="6" s="1"/>
  <c r="E2156" i="6"/>
  <c r="F2156" i="6" s="1"/>
  <c r="E2155" i="6"/>
  <c r="F2155" i="6" s="1"/>
  <c r="E2154" i="6"/>
  <c r="F2154" i="6" s="1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 s="1"/>
  <c r="E2147" i="6"/>
  <c r="F2147" i="6" s="1"/>
  <c r="E2146" i="6"/>
  <c r="F2146" i="6" s="1"/>
  <c r="E2145" i="6"/>
  <c r="F2145" i="6" s="1"/>
  <c r="E2144" i="6"/>
  <c r="F2144" i="6" s="1"/>
  <c r="E2143" i="6"/>
  <c r="F2143" i="6" s="1"/>
  <c r="E2142" i="6"/>
  <c r="F2142" i="6" s="1"/>
  <c r="E2141" i="6"/>
  <c r="F2141" i="6" s="1"/>
  <c r="E2140" i="6"/>
  <c r="F2140" i="6" s="1"/>
  <c r="E2139" i="6"/>
  <c r="F2139" i="6" s="1"/>
  <c r="E2138" i="6"/>
  <c r="F2138" i="6" s="1"/>
  <c r="E2137" i="6"/>
  <c r="F2137" i="6" s="1"/>
  <c r="E2136" i="6"/>
  <c r="F2136" i="6" s="1"/>
  <c r="E2135" i="6"/>
  <c r="F2135" i="6" s="1"/>
  <c r="E2134" i="6"/>
  <c r="F2134" i="6" s="1"/>
  <c r="E2133" i="6"/>
  <c r="F2133" i="6" s="1"/>
  <c r="E2132" i="6"/>
  <c r="F2132" i="6" s="1"/>
  <c r="E2131" i="6"/>
  <c r="F2131" i="6" s="1"/>
  <c r="E2130" i="6"/>
  <c r="F2130" i="6" s="1"/>
  <c r="E2129" i="6"/>
  <c r="F2129" i="6" s="1"/>
  <c r="E2128" i="6"/>
  <c r="F2128" i="6" s="1"/>
  <c r="E2127" i="6"/>
  <c r="F2127" i="6" s="1"/>
  <c r="E2126" i="6"/>
  <c r="F2126" i="6" s="1"/>
  <c r="E2125" i="6"/>
  <c r="F2125" i="6" s="1"/>
  <c r="E2124" i="6"/>
  <c r="F2124" i="6" s="1"/>
  <c r="E2123" i="6"/>
  <c r="F2123" i="6" s="1"/>
  <c r="E2122" i="6"/>
  <c r="F2122" i="6" s="1"/>
  <c r="E2121" i="6"/>
  <c r="F2121" i="6" s="1"/>
  <c r="E2120" i="6"/>
  <c r="F2120" i="6" s="1"/>
  <c r="E2119" i="6"/>
  <c r="F2119" i="6" s="1"/>
  <c r="E2118" i="6"/>
  <c r="F2118" i="6" s="1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 s="1"/>
  <c r="E2111" i="6"/>
  <c r="F2111" i="6" s="1"/>
  <c r="E2110" i="6"/>
  <c r="F2110" i="6" s="1"/>
  <c r="E2109" i="6"/>
  <c r="F2109" i="6" s="1"/>
  <c r="E2108" i="6"/>
  <c r="F2108" i="6" s="1"/>
  <c r="E2107" i="6"/>
  <c r="F2107" i="6" s="1"/>
  <c r="E2106" i="6"/>
  <c r="F2106" i="6" s="1"/>
  <c r="E2105" i="6"/>
  <c r="F2105" i="6" s="1"/>
  <c r="E2104" i="6"/>
  <c r="F2104" i="6" s="1"/>
  <c r="E2103" i="6"/>
  <c r="F2103" i="6" s="1"/>
  <c r="E2102" i="6"/>
  <c r="F2102" i="6" s="1"/>
  <c r="E2101" i="6"/>
  <c r="F2101" i="6" s="1"/>
  <c r="E2100" i="6"/>
  <c r="F2100" i="6" s="1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 s="1"/>
  <c r="E2093" i="6"/>
  <c r="F2093" i="6" s="1"/>
  <c r="E2092" i="6"/>
  <c r="F2092" i="6" s="1"/>
  <c r="E2091" i="6"/>
  <c r="F2091" i="6" s="1"/>
  <c r="E2090" i="6"/>
  <c r="F2090" i="6" s="1"/>
  <c r="E2089" i="6"/>
  <c r="F2089" i="6" s="1"/>
  <c r="E2088" i="6"/>
  <c r="F2088" i="6" s="1"/>
  <c r="E2087" i="6"/>
  <c r="F2087" i="6" s="1"/>
  <c r="E2086" i="6"/>
  <c r="F2086" i="6" s="1"/>
  <c r="E2085" i="6"/>
  <c r="F2085" i="6" s="1"/>
  <c r="E2084" i="6"/>
  <c r="F2084" i="6" s="1"/>
  <c r="E2083" i="6"/>
  <c r="F2083" i="6" s="1"/>
  <c r="E2082" i="6"/>
  <c r="F2082" i="6" s="1"/>
  <c r="E2081" i="6"/>
  <c r="F2081" i="6" s="1"/>
  <c r="E2080" i="6"/>
  <c r="F2080" i="6" s="1"/>
  <c r="E2079" i="6"/>
  <c r="F2079" i="6" s="1"/>
  <c r="E2078" i="6"/>
  <c r="F2078" i="6" s="1"/>
  <c r="E2077" i="6"/>
  <c r="F2077" i="6" s="1"/>
  <c r="E2076" i="6"/>
  <c r="F2076" i="6" s="1"/>
  <c r="E2075" i="6"/>
  <c r="F2075" i="6" s="1"/>
  <c r="E2074" i="6"/>
  <c r="F2074" i="6" s="1"/>
  <c r="E2073" i="6"/>
  <c r="F2073" i="6" s="1"/>
  <c r="E2072" i="6"/>
  <c r="F2072" i="6" s="1"/>
  <c r="E2071" i="6"/>
  <c r="F2071" i="6" s="1"/>
  <c r="E2070" i="6"/>
  <c r="F2070" i="6" s="1"/>
  <c r="E2069" i="6"/>
  <c r="F2069" i="6" s="1"/>
  <c r="E2068" i="6"/>
  <c r="F2068" i="6" s="1"/>
  <c r="E2067" i="6"/>
  <c r="F2067" i="6" s="1"/>
  <c r="E2066" i="6"/>
  <c r="F2066" i="6" s="1"/>
  <c r="E2065" i="6"/>
  <c r="F2065" i="6" s="1"/>
  <c r="E2064" i="6"/>
  <c r="F2064" i="6" s="1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 s="1"/>
  <c r="E2057" i="6"/>
  <c r="F2057" i="6" s="1"/>
  <c r="E2056" i="6"/>
  <c r="F2056" i="6" s="1"/>
  <c r="E2055" i="6"/>
  <c r="F2055" i="6" s="1"/>
  <c r="E2054" i="6"/>
  <c r="F2054" i="6" s="1"/>
  <c r="E2053" i="6"/>
  <c r="F2053" i="6" s="1"/>
  <c r="E2052" i="6"/>
  <c r="F2052" i="6" s="1"/>
  <c r="E2051" i="6"/>
  <c r="F2051" i="6" s="1"/>
  <c r="E2050" i="6"/>
  <c r="F2050" i="6" s="1"/>
  <c r="E2049" i="6"/>
  <c r="F2049" i="6" s="1"/>
  <c r="E2048" i="6"/>
  <c r="F2048" i="6" s="1"/>
  <c r="E2047" i="6"/>
  <c r="F2047" i="6" s="1"/>
  <c r="E2046" i="6"/>
  <c r="F2046" i="6" s="1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 s="1"/>
  <c r="E2039" i="6"/>
  <c r="F2039" i="6" s="1"/>
  <c r="E2038" i="6"/>
  <c r="F2038" i="6" s="1"/>
  <c r="E2037" i="6"/>
  <c r="F2037" i="6" s="1"/>
  <c r="E2036" i="6"/>
  <c r="F2036" i="6" s="1"/>
  <c r="E2035" i="6"/>
  <c r="F2035" i="6" s="1"/>
  <c r="E2034" i="6"/>
  <c r="F2034" i="6" s="1"/>
  <c r="E2033" i="6"/>
  <c r="F2033" i="6" s="1"/>
  <c r="E2032" i="6"/>
  <c r="F2032" i="6" s="1"/>
  <c r="E2031" i="6"/>
  <c r="F2031" i="6" s="1"/>
  <c r="E2030" i="6"/>
  <c r="F2030" i="6" s="1"/>
  <c r="E2029" i="6"/>
  <c r="F2029" i="6" s="1"/>
  <c r="E2028" i="6"/>
  <c r="F2028" i="6" s="1"/>
  <c r="E2027" i="6"/>
  <c r="F2027" i="6" s="1"/>
  <c r="E2026" i="6"/>
  <c r="F2026" i="6" s="1"/>
  <c r="E2025" i="6"/>
  <c r="F2025" i="6" s="1"/>
  <c r="E2024" i="6"/>
  <c r="F2024" i="6" s="1"/>
  <c r="E2023" i="6"/>
  <c r="F2023" i="6" s="1"/>
  <c r="E2022" i="6"/>
  <c r="F2022" i="6" s="1"/>
  <c r="E2021" i="6"/>
  <c r="F2021" i="6" s="1"/>
  <c r="E2020" i="6"/>
  <c r="F2020" i="6" s="1"/>
  <c r="E2019" i="6"/>
  <c r="F2019" i="6" s="1"/>
  <c r="E2018" i="6"/>
  <c r="F2018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F2012" i="6" s="1"/>
  <c r="E2011" i="6"/>
  <c r="F2011" i="6" s="1"/>
  <c r="E2010" i="6"/>
  <c r="F2010" i="6" s="1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 s="1"/>
  <c r="E2003" i="6"/>
  <c r="F2003" i="6" s="1"/>
  <c r="E2002" i="6"/>
  <c r="F2002" i="6" s="1"/>
  <c r="E2001" i="6"/>
  <c r="F2001" i="6" s="1"/>
  <c r="E2000" i="6"/>
  <c r="F2000" i="6" s="1"/>
  <c r="E1999" i="6"/>
  <c r="F1999" i="6" s="1"/>
  <c r="E1998" i="6"/>
  <c r="F1998" i="6" s="1"/>
  <c r="E1997" i="6"/>
  <c r="F1997" i="6" s="1"/>
  <c r="E1996" i="6"/>
  <c r="F1996" i="6" s="1"/>
  <c r="E1995" i="6"/>
  <c r="F1995" i="6" s="1"/>
  <c r="E1994" i="6"/>
  <c r="F1994" i="6" s="1"/>
  <c r="E1993" i="6"/>
  <c r="F1993" i="6" s="1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 s="1"/>
  <c r="E1985" i="6"/>
  <c r="F1985" i="6" s="1"/>
  <c r="E1984" i="6"/>
  <c r="F1984" i="6" s="1"/>
  <c r="E1983" i="6"/>
  <c r="F1983" i="6" s="1"/>
  <c r="E1982" i="6"/>
  <c r="F1982" i="6" s="1"/>
  <c r="E1981" i="6"/>
  <c r="F1981" i="6" s="1"/>
  <c r="E1980" i="6"/>
  <c r="F1980" i="6" s="1"/>
  <c r="E1979" i="6"/>
  <c r="F1979" i="6" s="1"/>
  <c r="E1978" i="6"/>
  <c r="F1978" i="6" s="1"/>
  <c r="E1977" i="6"/>
  <c r="F1977" i="6" s="1"/>
  <c r="E1976" i="6"/>
  <c r="F1976" i="6" s="1"/>
  <c r="E1975" i="6"/>
  <c r="F1975" i="6" s="1"/>
  <c r="E1974" i="6"/>
  <c r="F1974" i="6" s="1"/>
  <c r="E1973" i="6"/>
  <c r="F1973" i="6" s="1"/>
  <c r="E1972" i="6"/>
  <c r="F1972" i="6" s="1"/>
  <c r="E1971" i="6"/>
  <c r="F1971" i="6" s="1"/>
  <c r="E1970" i="6"/>
  <c r="F1970" i="6" s="1"/>
  <c r="E1969" i="6"/>
  <c r="F1969" i="6" s="1"/>
  <c r="E1968" i="6"/>
  <c r="F1968" i="6" s="1"/>
  <c r="E1967" i="6"/>
  <c r="F1967" i="6" s="1"/>
  <c r="E1966" i="6"/>
  <c r="F1966" i="6" s="1"/>
  <c r="E1965" i="6"/>
  <c r="F1965" i="6" s="1"/>
  <c r="E1964" i="6"/>
  <c r="F1964" i="6" s="1"/>
  <c r="E1963" i="6"/>
  <c r="F1963" i="6" s="1"/>
  <c r="E1962" i="6"/>
  <c r="F1962" i="6" s="1"/>
  <c r="E1961" i="6"/>
  <c r="F1961" i="6" s="1"/>
  <c r="E1960" i="6"/>
  <c r="F1960" i="6" s="1"/>
  <c r="E1959" i="6"/>
  <c r="F1959" i="6" s="1"/>
  <c r="E1958" i="6"/>
  <c r="F1958" i="6" s="1"/>
  <c r="E1957" i="6"/>
  <c r="F1957" i="6" s="1"/>
  <c r="E1956" i="6"/>
  <c r="F1956" i="6" s="1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 s="1"/>
  <c r="E1949" i="6"/>
  <c r="F1949" i="6" s="1"/>
  <c r="E1948" i="6"/>
  <c r="F1948" i="6" s="1"/>
  <c r="E1947" i="6"/>
  <c r="F1947" i="6" s="1"/>
  <c r="E1946" i="6"/>
  <c r="F1946" i="6" s="1"/>
  <c r="E1945" i="6"/>
  <c r="F1945" i="6" s="1"/>
  <c r="E1944" i="6"/>
  <c r="F1944" i="6" s="1"/>
  <c r="E1943" i="6"/>
  <c r="F1943" i="6" s="1"/>
  <c r="E1942" i="6"/>
  <c r="F1942" i="6" s="1"/>
  <c r="E1941" i="6"/>
  <c r="F1941" i="6" s="1"/>
  <c r="E1940" i="6"/>
  <c r="F1940" i="6" s="1"/>
  <c r="E1939" i="6"/>
  <c r="F1939" i="6" s="1"/>
  <c r="E1938" i="6"/>
  <c r="F1938" i="6" s="1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 s="1"/>
  <c r="E1931" i="6"/>
  <c r="F1931" i="6" s="1"/>
  <c r="E1930" i="6"/>
  <c r="F1930" i="6" s="1"/>
  <c r="E1929" i="6"/>
  <c r="F1929" i="6" s="1"/>
  <c r="E1928" i="6"/>
  <c r="F1928" i="6" s="1"/>
  <c r="E1927" i="6"/>
  <c r="F1927" i="6" s="1"/>
  <c r="E1926" i="6"/>
  <c r="F1926" i="6" s="1"/>
  <c r="E1925" i="6"/>
  <c r="F1925" i="6" s="1"/>
  <c r="E1924" i="6"/>
  <c r="F1924" i="6" s="1"/>
  <c r="E1923" i="6"/>
  <c r="F1923" i="6" s="1"/>
  <c r="E1922" i="6"/>
  <c r="F1922" i="6" s="1"/>
  <c r="E1921" i="6"/>
  <c r="F1921" i="6" s="1"/>
  <c r="E1920" i="6"/>
  <c r="F1920" i="6" s="1"/>
  <c r="E1919" i="6"/>
  <c r="F1919" i="6" s="1"/>
  <c r="E1918" i="6"/>
  <c r="F1918" i="6" s="1"/>
  <c r="E1917" i="6"/>
  <c r="F1917" i="6" s="1"/>
  <c r="E1916" i="6"/>
  <c r="F1916" i="6" s="1"/>
  <c r="E1915" i="6"/>
  <c r="F1915" i="6" s="1"/>
  <c r="E1914" i="6"/>
  <c r="F1914" i="6" s="1"/>
  <c r="E1913" i="6"/>
  <c r="F1913" i="6" s="1"/>
  <c r="E1912" i="6"/>
  <c r="F1912" i="6" s="1"/>
  <c r="E1911" i="6"/>
  <c r="F1911" i="6" s="1"/>
  <c r="E1910" i="6"/>
  <c r="F1910" i="6" s="1"/>
  <c r="E1909" i="6"/>
  <c r="F1909" i="6" s="1"/>
  <c r="E1908" i="6"/>
  <c r="F1908" i="6" s="1"/>
  <c r="E1907" i="6"/>
  <c r="F1907" i="6" s="1"/>
  <c r="E1906" i="6"/>
  <c r="F1906" i="6" s="1"/>
  <c r="E1905" i="6"/>
  <c r="F1905" i="6" s="1"/>
  <c r="E1904" i="6"/>
  <c r="F1904" i="6" s="1"/>
  <c r="E1903" i="6"/>
  <c r="F1903" i="6" s="1"/>
  <c r="E1902" i="6"/>
  <c r="F1902" i="6" s="1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 s="1"/>
  <c r="E1895" i="6"/>
  <c r="F1895" i="6" s="1"/>
  <c r="E1894" i="6"/>
  <c r="F1894" i="6" s="1"/>
  <c r="E1893" i="6"/>
  <c r="F1893" i="6" s="1"/>
  <c r="E1892" i="6"/>
  <c r="F1892" i="6" s="1"/>
  <c r="E1891" i="6"/>
  <c r="F1891" i="6" s="1"/>
  <c r="E1890" i="6"/>
  <c r="F1890" i="6" s="1"/>
  <c r="E1889" i="6"/>
  <c r="F1889" i="6" s="1"/>
  <c r="E1888" i="6"/>
  <c r="F1888" i="6" s="1"/>
  <c r="E1887" i="6"/>
  <c r="F1887" i="6" s="1"/>
  <c r="E1886" i="6"/>
  <c r="F1886" i="6" s="1"/>
  <c r="E1885" i="6"/>
  <c r="F1885" i="6" s="1"/>
  <c r="E1884" i="6"/>
  <c r="F1884" i="6" s="1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 s="1"/>
  <c r="E1877" i="6"/>
  <c r="F1877" i="6" s="1"/>
  <c r="E1876" i="6"/>
  <c r="F1876" i="6" s="1"/>
  <c r="E1875" i="6"/>
  <c r="F1875" i="6" s="1"/>
  <c r="E1874" i="6"/>
  <c r="F1874" i="6" s="1"/>
  <c r="E1873" i="6"/>
  <c r="F1873" i="6" s="1"/>
  <c r="E1872" i="6"/>
  <c r="F1872" i="6" s="1"/>
  <c r="E1871" i="6"/>
  <c r="F1871" i="6" s="1"/>
  <c r="E1870" i="6"/>
  <c r="F1870" i="6" s="1"/>
  <c r="E1869" i="6"/>
  <c r="F1869" i="6" s="1"/>
  <c r="E1868" i="6"/>
  <c r="F1868" i="6" s="1"/>
  <c r="E1867" i="6"/>
  <c r="F1867" i="6" s="1"/>
  <c r="E1866" i="6"/>
  <c r="F1866" i="6" s="1"/>
  <c r="E1865" i="6"/>
  <c r="F1865" i="6" s="1"/>
  <c r="E1864" i="6"/>
  <c r="F1864" i="6" s="1"/>
  <c r="E1863" i="6"/>
  <c r="F1863" i="6" s="1"/>
  <c r="E1862" i="6"/>
  <c r="F1862" i="6" s="1"/>
  <c r="E1861" i="6"/>
  <c r="F1861" i="6" s="1"/>
  <c r="E1860" i="6"/>
  <c r="F1860" i="6" s="1"/>
  <c r="E1859" i="6"/>
  <c r="F1859" i="6" s="1"/>
  <c r="E1858" i="6"/>
  <c r="F1858" i="6" s="1"/>
  <c r="E1857" i="6"/>
  <c r="F1857" i="6" s="1"/>
  <c r="E1856" i="6"/>
  <c r="F1856" i="6" s="1"/>
  <c r="E1855" i="6"/>
  <c r="F1855" i="6" s="1"/>
  <c r="E1854" i="6"/>
  <c r="F1854" i="6" s="1"/>
  <c r="E1853" i="6"/>
  <c r="F1853" i="6" s="1"/>
  <c r="E1852" i="6"/>
  <c r="F1852" i="6" s="1"/>
  <c r="E1851" i="6"/>
  <c r="F1851" i="6" s="1"/>
  <c r="E1850" i="6"/>
  <c r="F1850" i="6" s="1"/>
  <c r="E1849" i="6"/>
  <c r="F1849" i="6" s="1"/>
  <c r="E1848" i="6"/>
  <c r="F1848" i="6" s="1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 s="1"/>
  <c r="E1841" i="6"/>
  <c r="F1841" i="6" s="1"/>
  <c r="E1840" i="6"/>
  <c r="F1840" i="6" s="1"/>
  <c r="E1839" i="6"/>
  <c r="F1839" i="6" s="1"/>
  <c r="E1838" i="6"/>
  <c r="F1838" i="6" s="1"/>
  <c r="E1837" i="6"/>
  <c r="F1837" i="6" s="1"/>
  <c r="E1836" i="6"/>
  <c r="F1836" i="6" s="1"/>
  <c r="E1835" i="6"/>
  <c r="F1835" i="6" s="1"/>
  <c r="E1834" i="6"/>
  <c r="F1834" i="6" s="1"/>
  <c r="E1833" i="6"/>
  <c r="F1833" i="6" s="1"/>
  <c r="E1832" i="6"/>
  <c r="F1832" i="6" s="1"/>
  <c r="E1831" i="6"/>
  <c r="F1831" i="6" s="1"/>
  <c r="E1830" i="6"/>
  <c r="F1830" i="6" s="1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 s="1"/>
  <c r="E1823" i="6"/>
  <c r="F1823" i="6" s="1"/>
  <c r="E1822" i="6"/>
  <c r="F1822" i="6" s="1"/>
  <c r="E1821" i="6"/>
  <c r="F1821" i="6" s="1"/>
  <c r="E1820" i="6"/>
  <c r="F1820" i="6" s="1"/>
  <c r="E1819" i="6"/>
  <c r="F1819" i="6" s="1"/>
  <c r="E1818" i="6"/>
  <c r="F1818" i="6" s="1"/>
  <c r="E1817" i="6"/>
  <c r="F1817" i="6" s="1"/>
  <c r="E1816" i="6"/>
  <c r="F1816" i="6" s="1"/>
  <c r="E1815" i="6"/>
  <c r="F1815" i="6" s="1"/>
  <c r="E1814" i="6"/>
  <c r="F1814" i="6" s="1"/>
  <c r="E1813" i="6"/>
  <c r="F1813" i="6" s="1"/>
  <c r="E1812" i="6"/>
  <c r="F1812" i="6" s="1"/>
  <c r="E1811" i="6"/>
  <c r="F1811" i="6" s="1"/>
  <c r="E1810" i="6"/>
  <c r="F1810" i="6" s="1"/>
  <c r="E1809" i="6"/>
  <c r="F1809" i="6" s="1"/>
  <c r="E1808" i="6"/>
  <c r="F1808" i="6" s="1"/>
  <c r="E1807" i="6"/>
  <c r="F1807" i="6" s="1"/>
  <c r="E1806" i="6"/>
  <c r="F1806" i="6" s="1"/>
  <c r="E1805" i="6"/>
  <c r="F1805" i="6" s="1"/>
  <c r="E1804" i="6"/>
  <c r="F1804" i="6" s="1"/>
  <c r="E1803" i="6"/>
  <c r="F1803" i="6" s="1"/>
  <c r="E1802" i="6"/>
  <c r="F1802" i="6" s="1"/>
  <c r="E1801" i="6"/>
  <c r="F1801" i="6" s="1"/>
  <c r="E1800" i="6"/>
  <c r="F1800" i="6" s="1"/>
  <c r="E1799" i="6"/>
  <c r="F1799" i="6" s="1"/>
  <c r="E1798" i="6"/>
  <c r="F1798" i="6" s="1"/>
  <c r="E1797" i="6"/>
  <c r="F1797" i="6" s="1"/>
  <c r="E1796" i="6"/>
  <c r="F1796" i="6" s="1"/>
  <c r="E1795" i="6"/>
  <c r="F1795" i="6" s="1"/>
  <c r="E1794" i="6"/>
  <c r="F1794" i="6" s="1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 s="1"/>
  <c r="E1787" i="6"/>
  <c r="F1787" i="6" s="1"/>
  <c r="E1786" i="6"/>
  <c r="F1786" i="6" s="1"/>
  <c r="E1785" i="6"/>
  <c r="F1785" i="6" s="1"/>
  <c r="E1784" i="6"/>
  <c r="F1784" i="6" s="1"/>
  <c r="E1783" i="6"/>
  <c r="F1783" i="6" s="1"/>
  <c r="E1782" i="6"/>
  <c r="F1782" i="6" s="1"/>
  <c r="E1781" i="6"/>
  <c r="F1781" i="6" s="1"/>
  <c r="E1780" i="6"/>
  <c r="F1780" i="6" s="1"/>
  <c r="E1779" i="6"/>
  <c r="F1779" i="6" s="1"/>
  <c r="E1778" i="6"/>
  <c r="F1778" i="6" s="1"/>
  <c r="E1777" i="6"/>
  <c r="F1777" i="6" s="1"/>
  <c r="E1776" i="6"/>
  <c r="F1776" i="6" s="1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8" i="6"/>
  <c r="F1758" i="6" s="1"/>
  <c r="E1757" i="6"/>
  <c r="F1757" i="6" s="1"/>
  <c r="E1756" i="6"/>
  <c r="F1756" i="6" s="1"/>
  <c r="E1755" i="6"/>
  <c r="F1755" i="6" s="1"/>
  <c r="E1754" i="6"/>
  <c r="F1754" i="6" s="1"/>
  <c r="E1753" i="6"/>
  <c r="F1753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 s="1"/>
  <c r="E1733" i="6"/>
  <c r="F1733" i="6" s="1"/>
  <c r="E1732" i="6"/>
  <c r="F1732" i="6" s="1"/>
  <c r="E1731" i="6"/>
  <c r="F1731" i="6" s="1"/>
  <c r="E1730" i="6"/>
  <c r="F1730" i="6" s="1"/>
  <c r="E1729" i="6"/>
  <c r="F1729" i="6" s="1"/>
  <c r="E1728" i="6"/>
  <c r="F1728" i="6" s="1"/>
  <c r="E1727" i="6"/>
  <c r="F1727" i="6" s="1"/>
  <c r="E1726" i="6"/>
  <c r="F1726" i="6" s="1"/>
  <c r="E1725" i="6"/>
  <c r="F1725" i="6" s="1"/>
  <c r="E1724" i="6"/>
  <c r="F1724" i="6" s="1"/>
  <c r="E1723" i="6"/>
  <c r="F1723" i="6" s="1"/>
  <c r="E1722" i="6"/>
  <c r="F1722" i="6" s="1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 s="1"/>
  <c r="E1715" i="6"/>
  <c r="F1715" i="6" s="1"/>
  <c r="E1714" i="6"/>
  <c r="F1714" i="6" s="1"/>
  <c r="E1713" i="6"/>
  <c r="F1713" i="6" s="1"/>
  <c r="E1712" i="6"/>
  <c r="F1712" i="6" s="1"/>
  <c r="E1711" i="6"/>
  <c r="F1711" i="6" s="1"/>
  <c r="E1710" i="6"/>
  <c r="F1710" i="6" s="1"/>
  <c r="E1709" i="6"/>
  <c r="F1709" i="6" s="1"/>
  <c r="E1708" i="6"/>
  <c r="F1708" i="6" s="1"/>
  <c r="E1707" i="6"/>
  <c r="F1707" i="6" s="1"/>
  <c r="E1706" i="6"/>
  <c r="F1706" i="6" s="1"/>
  <c r="E1705" i="6"/>
  <c r="F1705" i="6" s="1"/>
  <c r="E1704" i="6"/>
  <c r="F1704" i="6" s="1"/>
  <c r="E1703" i="6"/>
  <c r="F1703" i="6" s="1"/>
  <c r="E1702" i="6"/>
  <c r="F1702" i="6" s="1"/>
  <c r="E1701" i="6"/>
  <c r="F1701" i="6" s="1"/>
  <c r="E1700" i="6"/>
  <c r="F1700" i="6" s="1"/>
  <c r="E1699" i="6"/>
  <c r="F1699" i="6" s="1"/>
  <c r="E1698" i="6"/>
  <c r="F1698" i="6" s="1"/>
  <c r="E1697" i="6"/>
  <c r="F1697" i="6" s="1"/>
  <c r="E1696" i="6"/>
  <c r="F1696" i="6" s="1"/>
  <c r="E1695" i="6"/>
  <c r="F1695" i="6" s="1"/>
  <c r="E1694" i="6"/>
  <c r="F1694" i="6" s="1"/>
  <c r="E1693" i="6"/>
  <c r="F1693" i="6" s="1"/>
  <c r="E1692" i="6"/>
  <c r="F1692" i="6" s="1"/>
  <c r="E1691" i="6"/>
  <c r="F1691" i="6" s="1"/>
  <c r="E1690" i="6"/>
  <c r="F1690" i="6" s="1"/>
  <c r="E1689" i="6"/>
  <c r="F1689" i="6" s="1"/>
  <c r="E1688" i="6"/>
  <c r="F1688" i="6" s="1"/>
  <c r="E1687" i="6"/>
  <c r="F1687" i="6" s="1"/>
  <c r="E1686" i="6"/>
  <c r="F1686" i="6" s="1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 s="1"/>
  <c r="E1679" i="6"/>
  <c r="F1679" i="6" s="1"/>
  <c r="E1678" i="6"/>
  <c r="F1678" i="6" s="1"/>
  <c r="E1677" i="6"/>
  <c r="F1677" i="6" s="1"/>
  <c r="E1676" i="6"/>
  <c r="F1676" i="6" s="1"/>
  <c r="E1675" i="6"/>
  <c r="F1675" i="6" s="1"/>
  <c r="E1674" i="6"/>
  <c r="F1674" i="6" s="1"/>
  <c r="E1673" i="6"/>
  <c r="F1673" i="6" s="1"/>
  <c r="E1672" i="6"/>
  <c r="F1672" i="6" s="1"/>
  <c r="E1671" i="6"/>
  <c r="F1671" i="6" s="1"/>
  <c r="E1670" i="6"/>
  <c r="F1670" i="6" s="1"/>
  <c r="E1669" i="6"/>
  <c r="F1669" i="6" s="1"/>
  <c r="E1668" i="6"/>
  <c r="F1668" i="6" s="1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 s="1"/>
  <c r="E1661" i="6"/>
  <c r="F1661" i="6" s="1"/>
  <c r="E1660" i="6"/>
  <c r="F1660" i="6" s="1"/>
  <c r="E1659" i="6"/>
  <c r="F1659" i="6" s="1"/>
  <c r="E1658" i="6"/>
  <c r="F1658" i="6" s="1"/>
  <c r="E1657" i="6"/>
  <c r="F1657" i="6" s="1"/>
  <c r="E1656" i="6"/>
  <c r="F1656" i="6" s="1"/>
  <c r="E1655" i="6"/>
  <c r="F1655" i="6" s="1"/>
  <c r="E1654" i="6"/>
  <c r="F1654" i="6" s="1"/>
  <c r="E1653" i="6"/>
  <c r="F1653" i="6" s="1"/>
  <c r="E1652" i="6"/>
  <c r="F1652" i="6" s="1"/>
  <c r="E1651" i="6"/>
  <c r="F1651" i="6" s="1"/>
  <c r="E1650" i="6"/>
  <c r="F1650" i="6" s="1"/>
  <c r="E1649" i="6"/>
  <c r="F1649" i="6" s="1"/>
  <c r="E1648" i="6"/>
  <c r="F1648" i="6" s="1"/>
  <c r="E1647" i="6"/>
  <c r="F1647" i="6" s="1"/>
  <c r="E1646" i="6"/>
  <c r="F1646" i="6" s="1"/>
  <c r="E1645" i="6"/>
  <c r="F1645" i="6" s="1"/>
  <c r="E1644" i="6"/>
  <c r="F1644" i="6" s="1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F1636" i="6" s="1"/>
  <c r="E1635" i="6"/>
  <c r="F1635" i="6" s="1"/>
  <c r="E1634" i="6"/>
  <c r="F1634" i="6" s="1"/>
  <c r="E1633" i="6"/>
  <c r="F1633" i="6" s="1"/>
  <c r="E1632" i="6"/>
  <c r="F1632" i="6" s="1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 s="1"/>
  <c r="E1625" i="6"/>
  <c r="F1625" i="6" s="1"/>
  <c r="E1624" i="6"/>
  <c r="F1624" i="6" s="1"/>
  <c r="E1623" i="6"/>
  <c r="F1623" i="6" s="1"/>
  <c r="E1622" i="6"/>
  <c r="F1622" i="6" s="1"/>
  <c r="E1621" i="6"/>
  <c r="F1621" i="6" s="1"/>
  <c r="E1620" i="6"/>
  <c r="F1620" i="6" s="1"/>
  <c r="E1619" i="6"/>
  <c r="F1619" i="6" s="1"/>
  <c r="E1618" i="6"/>
  <c r="F1618" i="6" s="1"/>
  <c r="E1617" i="6"/>
  <c r="F1617" i="6" s="1"/>
  <c r="E1616" i="6"/>
  <c r="F1616" i="6" s="1"/>
  <c r="E1615" i="6"/>
  <c r="F1615" i="6" s="1"/>
  <c r="E1614" i="6"/>
  <c r="F1614" i="6" s="1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 s="1"/>
  <c r="E1607" i="6"/>
  <c r="F1607" i="6" s="1"/>
  <c r="E1606" i="6"/>
  <c r="F1606" i="6" s="1"/>
  <c r="E1605" i="6"/>
  <c r="F1605" i="6" s="1"/>
  <c r="E1604" i="6"/>
  <c r="F1604" i="6" s="1"/>
  <c r="E1603" i="6"/>
  <c r="F1603" i="6" s="1"/>
  <c r="E1602" i="6"/>
  <c r="F1602" i="6" s="1"/>
  <c r="E1601" i="6"/>
  <c r="F1601" i="6" s="1"/>
  <c r="E1600" i="6"/>
  <c r="F1600" i="6" s="1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E1591" i="6"/>
  <c r="F1591" i="6" s="1"/>
  <c r="E1590" i="6"/>
  <c r="F1590" i="6" s="1"/>
  <c r="E1589" i="6"/>
  <c r="F1589" i="6" s="1"/>
  <c r="E1588" i="6"/>
  <c r="F1588" i="6" s="1"/>
  <c r="E1587" i="6"/>
  <c r="F1587" i="6" s="1"/>
  <c r="E1586" i="6"/>
  <c r="F1586" i="6" s="1"/>
  <c r="E1585" i="6"/>
  <c r="F1585" i="6" s="1"/>
  <c r="E1584" i="6"/>
  <c r="F1584" i="6" s="1"/>
  <c r="E1583" i="6"/>
  <c r="F1583" i="6" s="1"/>
  <c r="E1582" i="6"/>
  <c r="F1582" i="6" s="1"/>
  <c r="E1581" i="6"/>
  <c r="F1581" i="6" s="1"/>
  <c r="E1580" i="6"/>
  <c r="F1580" i="6" s="1"/>
  <c r="E1579" i="6"/>
  <c r="F1579" i="6" s="1"/>
  <c r="E1578" i="6"/>
  <c r="F1578" i="6" s="1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 s="1"/>
  <c r="E1571" i="6"/>
  <c r="F1571" i="6" s="1"/>
  <c r="E1570" i="6"/>
  <c r="F1570" i="6" s="1"/>
  <c r="E1569" i="6"/>
  <c r="F1569" i="6" s="1"/>
  <c r="E1568" i="6"/>
  <c r="F1568" i="6" s="1"/>
  <c r="E1567" i="6"/>
  <c r="F1567" i="6" s="1"/>
  <c r="E1566" i="6"/>
  <c r="F1566" i="6" s="1"/>
  <c r="E1565" i="6"/>
  <c r="F1565" i="6" s="1"/>
  <c r="E1564" i="6"/>
  <c r="F1564" i="6" s="1"/>
  <c r="E1563" i="6"/>
  <c r="F1563" i="6" s="1"/>
  <c r="E1562" i="6"/>
  <c r="F1562" i="6" s="1"/>
  <c r="E1561" i="6"/>
  <c r="F1561" i="6" s="1"/>
  <c r="E1560" i="6"/>
  <c r="F1560" i="6" s="1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 s="1"/>
  <c r="E1553" i="6"/>
  <c r="F1553" i="6" s="1"/>
  <c r="E1552" i="6"/>
  <c r="F1552" i="6" s="1"/>
  <c r="E1551" i="6"/>
  <c r="F1551" i="6" s="1"/>
  <c r="E1550" i="6"/>
  <c r="F1550" i="6" s="1"/>
  <c r="E1549" i="6"/>
  <c r="F1549" i="6" s="1"/>
  <c r="E1548" i="6"/>
  <c r="F1548" i="6" s="1"/>
  <c r="E1547" i="6"/>
  <c r="F1547" i="6" s="1"/>
  <c r="E1546" i="6"/>
  <c r="F1546" i="6" s="1"/>
  <c r="E1545" i="6"/>
  <c r="F1545" i="6" s="1"/>
  <c r="E1544" i="6"/>
  <c r="F1544" i="6" s="1"/>
  <c r="E1543" i="6"/>
  <c r="F1543" i="6" s="1"/>
  <c r="E1542" i="6"/>
  <c r="F1542" i="6" s="1"/>
  <c r="E1541" i="6"/>
  <c r="F1541" i="6" s="1"/>
  <c r="E1540" i="6"/>
  <c r="F1540" i="6" s="1"/>
  <c r="E1539" i="6"/>
  <c r="F1539" i="6" s="1"/>
  <c r="E1538" i="6"/>
  <c r="F1538" i="6" s="1"/>
  <c r="E1537" i="6"/>
  <c r="F1537" i="6" s="1"/>
  <c r="E1536" i="6"/>
  <c r="F1536" i="6" s="1"/>
  <c r="E1535" i="6"/>
  <c r="F1535" i="6" s="1"/>
  <c r="E1534" i="6"/>
  <c r="F1534" i="6" s="1"/>
  <c r="E1533" i="6"/>
  <c r="F1533" i="6" s="1"/>
  <c r="E1532" i="6"/>
  <c r="F1532" i="6" s="1"/>
  <c r="E1531" i="6"/>
  <c r="F1531" i="6" s="1"/>
  <c r="E1530" i="6"/>
  <c r="F1530" i="6" s="1"/>
  <c r="E1529" i="6"/>
  <c r="F1529" i="6" s="1"/>
  <c r="E1528" i="6"/>
  <c r="F1528" i="6" s="1"/>
  <c r="E1527" i="6"/>
  <c r="F1527" i="6" s="1"/>
  <c r="E1526" i="6"/>
  <c r="F1526" i="6" s="1"/>
  <c r="E1525" i="6"/>
  <c r="F1525" i="6" s="1"/>
  <c r="E1524" i="6"/>
  <c r="F1524" i="6" s="1"/>
  <c r="E1523" i="6"/>
  <c r="F1523" i="6" s="1"/>
  <c r="E1522" i="6"/>
  <c r="F1522" i="6" s="1"/>
  <c r="E1521" i="6"/>
  <c r="F1521" i="6" s="1"/>
  <c r="E1520" i="6"/>
  <c r="F1520" i="6" s="1"/>
  <c r="E1519" i="6"/>
  <c r="F1519" i="6" s="1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 s="1"/>
  <c r="E1512" i="6"/>
  <c r="F1512" i="6" s="1"/>
  <c r="E1511" i="6"/>
  <c r="F1511" i="6" s="1"/>
  <c r="E1510" i="6"/>
  <c r="F1510" i="6" s="1"/>
  <c r="E1509" i="6"/>
  <c r="F1509" i="6" s="1"/>
  <c r="E1508" i="6"/>
  <c r="F1508" i="6" s="1"/>
  <c r="E1507" i="6"/>
  <c r="F1507" i="6" s="1"/>
  <c r="E1506" i="6"/>
  <c r="F1506" i="6" s="1"/>
  <c r="E1505" i="6"/>
  <c r="F1505" i="6" s="1"/>
  <c r="E1504" i="6"/>
  <c r="F1504" i="6" s="1"/>
  <c r="E1503" i="6"/>
  <c r="F1503" i="6" s="1"/>
  <c r="E1502" i="6"/>
  <c r="F1502" i="6" s="1"/>
  <c r="E1501" i="6"/>
  <c r="F1501" i="6" s="1"/>
  <c r="E1500" i="6"/>
  <c r="F1500" i="6" s="1"/>
  <c r="E1499" i="6"/>
  <c r="F1499" i="6" s="1"/>
  <c r="E1498" i="6"/>
  <c r="F1498" i="6" s="1"/>
  <c r="E1497" i="6"/>
  <c r="F1497" i="6" s="1"/>
  <c r="E1496" i="6"/>
  <c r="F1496" i="6" s="1"/>
  <c r="E1495" i="6"/>
  <c r="F1495" i="6" s="1"/>
  <c r="E1494" i="6"/>
  <c r="F1494" i="6" s="1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 s="1"/>
  <c r="E1487" i="6"/>
  <c r="F1487" i="6" s="1"/>
  <c r="E1486" i="6"/>
  <c r="F1486" i="6" s="1"/>
  <c r="E1485" i="6"/>
  <c r="F1485" i="6" s="1"/>
  <c r="E1484" i="6"/>
  <c r="F1484" i="6" s="1"/>
  <c r="E1483" i="6"/>
  <c r="F1483" i="6" s="1"/>
  <c r="E1482" i="6"/>
  <c r="F1482" i="6" s="1"/>
  <c r="E1481" i="6"/>
  <c r="F1481" i="6" s="1"/>
  <c r="E1480" i="6"/>
  <c r="F1480" i="6" s="1"/>
  <c r="E1479" i="6"/>
  <c r="F1479" i="6" s="1"/>
  <c r="E1478" i="6"/>
  <c r="F1478" i="6" s="1"/>
  <c r="E1477" i="6"/>
  <c r="F1477" i="6" s="1"/>
  <c r="E1476" i="6"/>
  <c r="F1476" i="6" s="1"/>
  <c r="E1475" i="6"/>
  <c r="F1475" i="6" s="1"/>
  <c r="E1474" i="6"/>
  <c r="F1474" i="6" s="1"/>
  <c r="E1473" i="6"/>
  <c r="F1473" i="6" s="1"/>
  <c r="E1472" i="6"/>
  <c r="F1472" i="6" s="1"/>
  <c r="E1471" i="6"/>
  <c r="F1471" i="6" s="1"/>
  <c r="E1470" i="6"/>
  <c r="F1470" i="6" s="1"/>
  <c r="E1469" i="6"/>
  <c r="F1469" i="6" s="1"/>
  <c r="E1468" i="6"/>
  <c r="F1468" i="6" s="1"/>
  <c r="E1467" i="6"/>
  <c r="F1467" i="6" s="1"/>
  <c r="E1466" i="6"/>
  <c r="F1466" i="6" s="1"/>
  <c r="E1465" i="6"/>
  <c r="F1465" i="6" s="1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 s="1"/>
  <c r="E1458" i="6"/>
  <c r="F1458" i="6" s="1"/>
  <c r="E1457" i="6"/>
  <c r="F1457" i="6" s="1"/>
  <c r="E1456" i="6"/>
  <c r="F1456" i="6" s="1"/>
  <c r="E1455" i="6"/>
  <c r="F1455" i="6" s="1"/>
  <c r="E1454" i="6"/>
  <c r="F1454" i="6" s="1"/>
  <c r="E1453" i="6"/>
  <c r="F1453" i="6" s="1"/>
  <c r="E1452" i="6"/>
  <c r="F1452" i="6" s="1"/>
  <c r="E1451" i="6"/>
  <c r="F1451" i="6" s="1"/>
  <c r="E1450" i="6"/>
  <c r="F1450" i="6" s="1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 s="1"/>
  <c r="E1443" i="6"/>
  <c r="F144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8" i="6"/>
  <c r="F1398" i="6" s="1"/>
  <c r="E1397" i="6"/>
  <c r="F1397" i="6" s="1"/>
  <c r="E1396" i="6"/>
  <c r="F1396" i="6" s="1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 s="1"/>
  <c r="E1389" i="6"/>
  <c r="F1389" i="6" s="1"/>
  <c r="E1388" i="6"/>
  <c r="F1388" i="6" s="1"/>
  <c r="E1387" i="6"/>
  <c r="F1387" i="6" s="1"/>
  <c r="E1386" i="6"/>
  <c r="F1386" i="6" s="1"/>
  <c r="E1385" i="6"/>
  <c r="F1385" i="6" s="1"/>
  <c r="E1384" i="6"/>
  <c r="F1384" i="6" s="1"/>
  <c r="E1383" i="6"/>
  <c r="F1383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5" i="6"/>
  <c r="F1365" i="6" s="1"/>
  <c r="E1364" i="6"/>
  <c r="F1364" i="6" s="1"/>
  <c r="E1363" i="6"/>
  <c r="F1363" i="6" s="1"/>
  <c r="E1362" i="6"/>
  <c r="F1362" i="6" s="1"/>
  <c r="E1361" i="6"/>
  <c r="F1361" i="6" s="1"/>
  <c r="E1360" i="6"/>
  <c r="F1360" i="6" s="1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 s="1"/>
  <c r="E1353" i="6"/>
  <c r="F1353" i="6" s="1"/>
  <c r="E1352" i="6"/>
  <c r="F1352" i="6" s="1"/>
  <c r="E1351" i="6"/>
  <c r="F1351" i="6" s="1"/>
  <c r="E1350" i="6"/>
  <c r="F1350" i="6" s="1"/>
  <c r="E1349" i="6"/>
  <c r="F1349" i="6" s="1"/>
  <c r="E1348" i="6"/>
  <c r="F1348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30" i="6"/>
  <c r="F1330" i="6" s="1"/>
  <c r="E1329" i="6"/>
  <c r="F1329" i="6" s="1"/>
  <c r="E1328" i="6"/>
  <c r="F1328" i="6" s="1"/>
  <c r="E1327" i="6"/>
  <c r="F1327" i="6" s="1"/>
  <c r="E1326" i="6"/>
  <c r="F1326" i="6" s="1"/>
  <c r="E1325" i="6"/>
  <c r="F1325" i="6" s="1"/>
  <c r="E1324" i="6"/>
  <c r="F1324" i="6" s="1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 s="1"/>
  <c r="E1299" i="6"/>
  <c r="F1299" i="6" s="1"/>
  <c r="E1298" i="6"/>
  <c r="F1298" i="6" s="1"/>
  <c r="E1297" i="6"/>
  <c r="F1297" i="6" s="1"/>
  <c r="E1296" i="6"/>
  <c r="F1296" i="6" s="1"/>
  <c r="E1295" i="6"/>
  <c r="F1295" i="6" s="1"/>
  <c r="E1294" i="6"/>
  <c r="F1294" i="6" s="1"/>
  <c r="E1293" i="6"/>
  <c r="F1293" i="6" s="1"/>
  <c r="E1292" i="6"/>
  <c r="F1292" i="6" s="1"/>
  <c r="E1291" i="6"/>
  <c r="F1291" i="6" s="1"/>
  <c r="E1290" i="6"/>
  <c r="F1290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7" i="6"/>
  <c r="F1277" i="6" s="1"/>
  <c r="E1276" i="6"/>
  <c r="F1276" i="6" s="1"/>
  <c r="E1275" i="6"/>
  <c r="F1275" i="6" s="1"/>
  <c r="E1274" i="6"/>
  <c r="F1274" i="6" s="1"/>
  <c r="E1273" i="6"/>
  <c r="F1273" i="6" s="1"/>
  <c r="E1272" i="6"/>
  <c r="F1272" i="6" s="1"/>
  <c r="E1271" i="6"/>
  <c r="F1271" i="6" s="1"/>
  <c r="E1270" i="6"/>
  <c r="F1270" i="6" s="1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 s="1"/>
  <c r="E1263" i="6"/>
  <c r="F1263" i="6" s="1"/>
  <c r="E1262" i="6"/>
  <c r="F1262" i="6" s="1"/>
  <c r="E1261" i="6"/>
  <c r="F1261" i="6" s="1"/>
  <c r="E1260" i="6"/>
  <c r="F1260" i="6" s="1"/>
  <c r="E1259" i="6"/>
  <c r="F1259" i="6" s="1"/>
  <c r="E1258" i="6"/>
  <c r="F1258" i="6" s="1"/>
  <c r="E1257" i="6"/>
  <c r="F1257" i="6" s="1"/>
  <c r="E1256" i="6"/>
  <c r="F1256" i="6" s="1"/>
  <c r="E1255" i="6"/>
  <c r="F1255" i="6" s="1"/>
  <c r="E1254" i="6"/>
  <c r="F1254" i="6" s="1"/>
  <c r="E1253" i="6"/>
  <c r="F1253" i="6" s="1"/>
  <c r="E1252" i="6"/>
  <c r="F1252" i="6" s="1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 s="1"/>
  <c r="E1245" i="6"/>
  <c r="F1245" i="6" s="1"/>
  <c r="E1244" i="6"/>
  <c r="F1244" i="6" s="1"/>
  <c r="E1243" i="6"/>
  <c r="F1243" i="6" s="1"/>
  <c r="E1242" i="6"/>
  <c r="F1242" i="6" s="1"/>
  <c r="E1241" i="6"/>
  <c r="F1241" i="6" s="1"/>
  <c r="E1240" i="6"/>
  <c r="F1240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 s="1"/>
  <c r="E1209" i="6"/>
  <c r="F1209" i="6" s="1"/>
  <c r="E1208" i="6"/>
  <c r="F1208" i="6" s="1"/>
  <c r="E1207" i="6"/>
  <c r="F1207" i="6" s="1"/>
  <c r="E1206" i="6"/>
  <c r="F1206" i="6" s="1"/>
  <c r="E1205" i="6"/>
  <c r="F1205" i="6" s="1"/>
  <c r="E1204" i="6"/>
  <c r="F1204" i="6" s="1"/>
  <c r="E1203" i="6"/>
  <c r="F1203" i="6" s="1"/>
  <c r="E1202" i="6"/>
  <c r="F1202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70" i="6"/>
  <c r="F1170" i="6" s="1"/>
  <c r="E1169" i="6"/>
  <c r="F1169" i="6" s="1"/>
  <c r="E1168" i="6"/>
  <c r="F1168" i="6" s="1"/>
  <c r="E1167" i="6"/>
  <c r="F1167" i="6" s="1"/>
  <c r="E1166" i="6"/>
  <c r="F1166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50" i="6"/>
  <c r="F1150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6" i="6"/>
  <c r="F1116" i="6" s="1"/>
  <c r="E1115" i="6"/>
  <c r="F1115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9" i="6"/>
  <c r="F1109" i="6" s="1"/>
  <c r="E1108" i="6"/>
  <c r="F1108" i="6" s="1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 s="1"/>
  <c r="E1101" i="6"/>
  <c r="F1101" i="6" s="1"/>
  <c r="E1100" i="6"/>
  <c r="F1100" i="6" s="1"/>
  <c r="E1099" i="6"/>
  <c r="F1099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1" i="6"/>
  <c r="F1081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5" i="6"/>
  <c r="F1075" i="6" s="1"/>
  <c r="E1074" i="6"/>
  <c r="F1074" i="6" s="1"/>
  <c r="E1073" i="6"/>
  <c r="F1073" i="6" s="1"/>
  <c r="E1072" i="6"/>
  <c r="F1072" i="6" s="1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6" i="6"/>
  <c r="F1056" i="6" s="1"/>
  <c r="E1055" i="6"/>
  <c r="F1055" i="6" s="1"/>
  <c r="E1054" i="6"/>
  <c r="F1054" i="6" s="1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 s="1"/>
  <c r="E1047" i="6"/>
  <c r="F1047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8" i="6"/>
  <c r="F1028" i="6" s="1"/>
  <c r="E1027" i="6"/>
  <c r="F1027" i="6" s="1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 s="1"/>
  <c r="E1019" i="6"/>
  <c r="F1019" i="6" s="1"/>
  <c r="E1018" i="6"/>
  <c r="F1018" i="6" s="1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 s="1"/>
  <c r="E1011" i="6"/>
  <c r="F1011" i="6" s="1"/>
  <c r="E1010" i="6"/>
  <c r="F1010" i="6" s="1"/>
  <c r="E1009" i="6"/>
  <c r="F1009" i="6" s="1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 s="1"/>
  <c r="E1001" i="6"/>
  <c r="F1001" i="6" s="1"/>
  <c r="E1000" i="6"/>
  <c r="F1000" i="6" s="1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 s="1"/>
  <c r="E993" i="6"/>
  <c r="F993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 s="1"/>
  <c r="E965" i="6"/>
  <c r="F965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7" i="6"/>
  <c r="F947" i="6" s="1"/>
  <c r="E946" i="6"/>
  <c r="F946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2" i="6"/>
  <c r="F902" i="6" s="1"/>
  <c r="E901" i="6"/>
  <c r="F901" i="6" s="1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 s="1"/>
  <c r="E893" i="6"/>
  <c r="F893" i="6" s="1"/>
  <c r="E892" i="6"/>
  <c r="F892" i="6" s="1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 s="1"/>
  <c r="E885" i="6"/>
  <c r="F885" i="6" s="1"/>
  <c r="E884" i="6"/>
  <c r="F884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1" i="6"/>
  <c r="F631" i="6" s="1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9" i="6"/>
  <c r="F449" i="6" s="1"/>
  <c r="E448" i="6"/>
  <c r="F448" i="6" s="1"/>
  <c r="E447" i="6"/>
  <c r="F447" i="6" s="1"/>
  <c r="E446" i="6"/>
  <c r="F446" i="6" s="1"/>
  <c r="E445" i="6"/>
  <c r="F445" i="6" s="1"/>
  <c r="E444" i="6"/>
  <c r="F444" i="6" s="1"/>
  <c r="E443" i="6"/>
  <c r="F443" i="6" s="1"/>
  <c r="E442" i="6"/>
  <c r="F442" i="6" s="1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8" i="6"/>
  <c r="F388" i="6" s="1"/>
  <c r="E387" i="6"/>
  <c r="F387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2" i="6"/>
  <c r="F42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A132" i="59"/>
  <c r="A131" i="59"/>
  <c r="A130" i="59"/>
  <c r="A129" i="59"/>
  <c r="A128" i="59"/>
  <c r="A127" i="59"/>
  <c r="O809" i="14"/>
  <c r="N809" i="14"/>
  <c r="P809" i="14" s="1"/>
  <c r="M809" i="14"/>
  <c r="R809" i="14" s="1"/>
  <c r="J809" i="14"/>
  <c r="Q809" i="14" s="1"/>
  <c r="O808" i="14"/>
  <c r="N808" i="14"/>
  <c r="P808" i="14" s="1"/>
  <c r="M808" i="14"/>
  <c r="R808" i="14" s="1"/>
  <c r="J808" i="14"/>
  <c r="Q808" i="14" s="1"/>
  <c r="O807" i="14"/>
  <c r="N807" i="14"/>
  <c r="P807" i="14" s="1"/>
  <c r="M807" i="14"/>
  <c r="R807" i="14" s="1"/>
  <c r="J807" i="14"/>
  <c r="Q807" i="14" s="1"/>
  <c r="O806" i="14"/>
  <c r="N806" i="14"/>
  <c r="P806" i="14" s="1"/>
  <c r="M806" i="14"/>
  <c r="R806" i="14" s="1"/>
  <c r="J806" i="14"/>
  <c r="Q806" i="14" s="1"/>
  <c r="N805" i="14"/>
  <c r="P805" i="14" s="1"/>
  <c r="O805" i="14"/>
  <c r="M805" i="14"/>
  <c r="R805" i="14" s="1"/>
  <c r="J805" i="14"/>
  <c r="Q805" i="14" s="1"/>
  <c r="N804" i="14"/>
  <c r="P804" i="14" s="1"/>
  <c r="O804" i="14"/>
  <c r="M804" i="14"/>
  <c r="R804" i="14" s="1"/>
  <c r="J804" i="14"/>
  <c r="Q804" i="14" s="1"/>
  <c r="N803" i="14"/>
  <c r="P803" i="14" s="1"/>
  <c r="J803" i="14"/>
  <c r="Q803" i="14" s="1"/>
  <c r="N802" i="14"/>
  <c r="P802" i="14" s="1"/>
  <c r="J802" i="14"/>
  <c r="Q802" i="14" s="1"/>
  <c r="N801" i="14"/>
  <c r="P801" i="14" s="1"/>
  <c r="J801" i="14"/>
  <c r="Q801" i="14" s="1"/>
  <c r="N800" i="14"/>
  <c r="P800" i="14" s="1"/>
  <c r="J800" i="14"/>
  <c r="Q800" i="14" s="1"/>
  <c r="N799" i="14"/>
  <c r="P799" i="14" s="1"/>
  <c r="J799" i="14"/>
  <c r="Q799" i="14" s="1"/>
  <c r="Q798" i="14"/>
  <c r="N798" i="14"/>
  <c r="P5743" i="6"/>
  <c r="M797" i="14" s="1"/>
  <c r="R797" i="14" s="1"/>
  <c r="N797" i="14"/>
  <c r="P797" i="14" s="1"/>
  <c r="Q797" i="14"/>
  <c r="N796" i="14"/>
  <c r="N795" i="14"/>
  <c r="P795" i="14" s="1"/>
  <c r="J795" i="14"/>
  <c r="Q795" i="14" s="1"/>
  <c r="N794" i="14"/>
  <c r="P794" i="14" s="1"/>
  <c r="J794" i="14"/>
  <c r="Q794" i="14" s="1"/>
  <c r="N793" i="14"/>
  <c r="J793" i="14"/>
  <c r="J792" i="14"/>
  <c r="Q792" i="14" s="1"/>
  <c r="N792" i="14"/>
  <c r="P792" i="14" s="1"/>
  <c r="N791" i="14"/>
  <c r="N5001" i="6"/>
  <c r="P5001" i="6" s="1"/>
  <c r="U5001" i="6" s="1"/>
  <c r="O5367" i="6"/>
  <c r="N3" i="6"/>
  <c r="N4" i="6"/>
  <c r="O4" i="6"/>
  <c r="O5" i="6"/>
  <c r="P5" i="6" s="1"/>
  <c r="U5" i="6" s="1"/>
  <c r="V5" i="6" s="1"/>
  <c r="N6" i="6"/>
  <c r="O6" i="6"/>
  <c r="N7" i="6"/>
  <c r="O7" i="6"/>
  <c r="N8" i="6"/>
  <c r="O8" i="6"/>
  <c r="N9" i="6"/>
  <c r="O9" i="6"/>
  <c r="N10" i="6"/>
  <c r="O10" i="6"/>
  <c r="N12" i="6"/>
  <c r="O12" i="6"/>
  <c r="N13" i="6"/>
  <c r="O13" i="6"/>
  <c r="O14" i="6"/>
  <c r="N15" i="6"/>
  <c r="O15" i="6"/>
  <c r="N16" i="6"/>
  <c r="P16" i="6" s="1"/>
  <c r="U16" i="6" s="1"/>
  <c r="O17" i="6"/>
  <c r="N18" i="6"/>
  <c r="O18" i="6"/>
  <c r="N19" i="6"/>
  <c r="O19" i="6"/>
  <c r="O20" i="6"/>
  <c r="P21" i="6"/>
  <c r="U21" i="6" s="1"/>
  <c r="N22" i="6"/>
  <c r="O22" i="6"/>
  <c r="N23" i="6"/>
  <c r="O23" i="6"/>
  <c r="O24" i="6"/>
  <c r="N25" i="6"/>
  <c r="O25" i="6"/>
  <c r="N26" i="6"/>
  <c r="O26" i="6"/>
  <c r="O27" i="6"/>
  <c r="N28" i="6"/>
  <c r="O28" i="6"/>
  <c r="N29" i="6"/>
  <c r="P29" i="6" s="1"/>
  <c r="U29" i="6" s="1"/>
  <c r="N30" i="6"/>
  <c r="P30" i="6" s="1"/>
  <c r="U30" i="6" s="1"/>
  <c r="N31" i="6"/>
  <c r="N32" i="6"/>
  <c r="P32" i="6" s="1"/>
  <c r="U32" i="6" s="1"/>
  <c r="N33" i="6"/>
  <c r="P33" i="6" s="1"/>
  <c r="U33" i="6" s="1"/>
  <c r="N34" i="6"/>
  <c r="P34" i="6" s="1"/>
  <c r="U34" i="6" s="1"/>
  <c r="N35" i="6"/>
  <c r="P35" i="6" s="1"/>
  <c r="U35" i="6" s="1"/>
  <c r="P36" i="6"/>
  <c r="U36" i="6" s="1"/>
  <c r="N37" i="6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N42" i="6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N49" i="6"/>
  <c r="N50" i="6"/>
  <c r="P50" i="6" s="1"/>
  <c r="U50" i="6" s="1"/>
  <c r="N51" i="6"/>
  <c r="P51" i="6" s="1"/>
  <c r="U51" i="6" s="1"/>
  <c r="P52" i="6"/>
  <c r="U52" i="6" s="1"/>
  <c r="N53" i="6"/>
  <c r="P53" i="6" s="1"/>
  <c r="U53" i="6" s="1"/>
  <c r="N54" i="6"/>
  <c r="N55" i="6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9" i="6"/>
  <c r="P69" i="6" s="1"/>
  <c r="U69" i="6" s="1"/>
  <c r="N70" i="6"/>
  <c r="P70" i="6" s="1"/>
  <c r="U70" i="6" s="1"/>
  <c r="N71" i="6"/>
  <c r="P71" i="6" s="1"/>
  <c r="U71" i="6" s="1"/>
  <c r="N72" i="6"/>
  <c r="P72" i="6" s="1"/>
  <c r="U72" i="6" s="1"/>
  <c r="N75" i="6"/>
  <c r="P75" i="6" s="1"/>
  <c r="U75" i="6" s="1"/>
  <c r="N76" i="6"/>
  <c r="P76" i="6" s="1"/>
  <c r="U76" i="6" s="1"/>
  <c r="P77" i="6"/>
  <c r="U77" i="6" s="1"/>
  <c r="N78" i="6"/>
  <c r="P78" i="6" s="1"/>
  <c r="U78" i="6" s="1"/>
  <c r="N81" i="6"/>
  <c r="P81" i="6" s="1"/>
  <c r="U81" i="6" s="1"/>
  <c r="N82" i="6"/>
  <c r="P82" i="6" s="1"/>
  <c r="U82" i="6" s="1"/>
  <c r="N83" i="6"/>
  <c r="P83" i="6" s="1"/>
  <c r="U83" i="6" s="1"/>
  <c r="N84" i="6"/>
  <c r="P84" i="6" s="1"/>
  <c r="U84" i="6" s="1"/>
  <c r="N85" i="6"/>
  <c r="N87" i="6"/>
  <c r="P87" i="6" s="1"/>
  <c r="U87" i="6" s="1"/>
  <c r="N88" i="6"/>
  <c r="P88" i="6" s="1"/>
  <c r="U88" i="6" s="1"/>
  <c r="N89" i="6"/>
  <c r="P89" i="6" s="1"/>
  <c r="U89" i="6" s="1"/>
  <c r="N90" i="6"/>
  <c r="P90" i="6" s="1"/>
  <c r="N91" i="6"/>
  <c r="N92" i="6"/>
  <c r="N93" i="6"/>
  <c r="P93" i="6" s="1"/>
  <c r="U93" i="6" s="1"/>
  <c r="P94" i="6"/>
  <c r="U94" i="6" s="1"/>
  <c r="N95" i="6"/>
  <c r="P95" i="6" s="1"/>
  <c r="U95" i="6" s="1"/>
  <c r="N96" i="6"/>
  <c r="P96" i="6" s="1"/>
  <c r="U96" i="6" s="1"/>
  <c r="N97" i="6"/>
  <c r="N98" i="6"/>
  <c r="N99" i="6"/>
  <c r="P99" i="6" s="1"/>
  <c r="U99" i="6" s="1"/>
  <c r="N100" i="6"/>
  <c r="P100" i="6" s="1"/>
  <c r="U100" i="6" s="1"/>
  <c r="N101" i="6"/>
  <c r="P101" i="6" s="1"/>
  <c r="U101" i="6" s="1"/>
  <c r="N102" i="6"/>
  <c r="P102" i="6" s="1"/>
  <c r="U102" i="6" s="1"/>
  <c r="N103" i="6"/>
  <c r="N104" i="6"/>
  <c r="N105" i="6"/>
  <c r="P105" i="6" s="1"/>
  <c r="U105" i="6" s="1"/>
  <c r="N106" i="6"/>
  <c r="P106" i="6" s="1"/>
  <c r="U106" i="6" s="1"/>
  <c r="N107" i="6"/>
  <c r="P107" i="6" s="1"/>
  <c r="N108" i="6"/>
  <c r="P108" i="6" s="1"/>
  <c r="U108" i="6" s="1"/>
  <c r="N109" i="6"/>
  <c r="P111" i="6"/>
  <c r="U111" i="6" s="1"/>
  <c r="N112" i="6"/>
  <c r="P112" i="6" s="1"/>
  <c r="U112" i="6" s="1"/>
  <c r="N113" i="6"/>
  <c r="P113" i="6" s="1"/>
  <c r="U113" i="6" s="1"/>
  <c r="N114" i="6"/>
  <c r="P114" i="6" s="1"/>
  <c r="U114" i="6" s="1"/>
  <c r="N117" i="6"/>
  <c r="P117" i="6" s="1"/>
  <c r="U117" i="6" s="1"/>
  <c r="N118" i="6"/>
  <c r="P118" i="6" s="1"/>
  <c r="U118" i="6" s="1"/>
  <c r="N119" i="6"/>
  <c r="P119" i="6" s="1"/>
  <c r="U119" i="6" s="1"/>
  <c r="N120" i="6"/>
  <c r="P120" i="6" s="1"/>
  <c r="U120" i="6" s="1"/>
  <c r="N123" i="6"/>
  <c r="P123" i="6" s="1"/>
  <c r="U123" i="6" s="1"/>
  <c r="N124" i="6"/>
  <c r="P124" i="6" s="1"/>
  <c r="U124" i="6" s="1"/>
  <c r="N125" i="6"/>
  <c r="P125" i="6" s="1"/>
  <c r="U125" i="6" s="1"/>
  <c r="P126" i="6"/>
  <c r="U126" i="6" s="1"/>
  <c r="N128" i="6"/>
  <c r="N129" i="6"/>
  <c r="P129" i="6" s="1"/>
  <c r="U129" i="6" s="1"/>
  <c r="N130" i="6"/>
  <c r="P130" i="6" s="1"/>
  <c r="U130" i="6" s="1"/>
  <c r="N131" i="6"/>
  <c r="P131" i="6" s="1"/>
  <c r="U131" i="6" s="1"/>
  <c r="N132" i="6"/>
  <c r="P132" i="6" s="1"/>
  <c r="U132" i="6" s="1"/>
  <c r="N133" i="6"/>
  <c r="P133" i="6" s="1"/>
  <c r="U133" i="6" s="1"/>
  <c r="N135" i="6"/>
  <c r="N136" i="6"/>
  <c r="P136" i="6" s="1"/>
  <c r="U136" i="6" s="1"/>
  <c r="N137" i="6"/>
  <c r="P137" i="6" s="1"/>
  <c r="U137" i="6" s="1"/>
  <c r="N138" i="6"/>
  <c r="P138" i="6" s="1"/>
  <c r="U138" i="6" s="1"/>
  <c r="N139" i="6"/>
  <c r="P139" i="6" s="1"/>
  <c r="U139" i="6" s="1"/>
  <c r="N140" i="6"/>
  <c r="N141" i="6"/>
  <c r="N142" i="6"/>
  <c r="P142" i="6" s="1"/>
  <c r="U142" i="6" s="1"/>
  <c r="N143" i="6"/>
  <c r="P143" i="6" s="1"/>
  <c r="U143" i="6" s="1"/>
  <c r="N144" i="6"/>
  <c r="P144" i="6" s="1"/>
  <c r="U144" i="6" s="1"/>
  <c r="N145" i="6"/>
  <c r="P145" i="6" s="1"/>
  <c r="U145" i="6" s="1"/>
  <c r="N146" i="6"/>
  <c r="N147" i="6"/>
  <c r="N148" i="6"/>
  <c r="P148" i="6" s="1"/>
  <c r="U148" i="6" s="1"/>
  <c r="N149" i="6"/>
  <c r="P149" i="6" s="1"/>
  <c r="U149" i="6" s="1"/>
  <c r="N150" i="6"/>
  <c r="P150" i="6" s="1"/>
  <c r="U150" i="6" s="1"/>
  <c r="N151" i="6"/>
  <c r="P151" i="6" s="1"/>
  <c r="U151" i="6" s="1"/>
  <c r="N152" i="6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 s="1"/>
  <c r="U169" i="6" s="1"/>
  <c r="N170" i="6"/>
  <c r="N171" i="6"/>
  <c r="P171" i="6" s="1"/>
  <c r="U171" i="6" s="1"/>
  <c r="N172" i="6"/>
  <c r="P172" i="6" s="1"/>
  <c r="U172" i="6" s="1"/>
  <c r="P173" i="6"/>
  <c r="U173" i="6" s="1"/>
  <c r="N174" i="6"/>
  <c r="P174" i="6" s="1"/>
  <c r="U174" i="6" s="1"/>
  <c r="P175" i="6"/>
  <c r="U175" i="6" s="1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4" i="6"/>
  <c r="P184" i="6" s="1"/>
  <c r="U184" i="6" s="1"/>
  <c r="N185" i="6"/>
  <c r="P185" i="6" s="1"/>
  <c r="U185" i="6" s="1"/>
  <c r="N186" i="6"/>
  <c r="P186" i="6" s="1"/>
  <c r="U186" i="6" s="1"/>
  <c r="N187" i="6"/>
  <c r="P187" i="6" s="1"/>
  <c r="U187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P214" i="6"/>
  <c r="U214" i="6" s="1"/>
  <c r="N215" i="6"/>
  <c r="P215" i="6" s="1"/>
  <c r="U215" i="6" s="1"/>
  <c r="N216" i="6"/>
  <c r="P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N231" i="6"/>
  <c r="P231" i="6" s="1"/>
  <c r="U231" i="6" s="1"/>
  <c r="N232" i="6"/>
  <c r="P232" i="6" s="1"/>
  <c r="U232" i="6" s="1"/>
  <c r="N233" i="6"/>
  <c r="P233" i="6" s="1"/>
  <c r="U233" i="6" s="1"/>
  <c r="P234" i="6"/>
  <c r="U234" i="6" s="1"/>
  <c r="N235" i="6"/>
  <c r="P235" i="6" s="1"/>
  <c r="U235" i="6" s="1"/>
  <c r="N236" i="6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N242" i="6"/>
  <c r="N243" i="6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N249" i="6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N255" i="6"/>
  <c r="N256" i="6"/>
  <c r="P256" i="6" s="1"/>
  <c r="U256" i="6" s="1"/>
  <c r="N257" i="6"/>
  <c r="P257" i="6" s="1"/>
  <c r="U257" i="6" s="1"/>
  <c r="N258" i="6"/>
  <c r="P258" i="6" s="1"/>
  <c r="U258" i="6" s="1"/>
  <c r="N259" i="6"/>
  <c r="P259" i="6" s="1"/>
  <c r="U259" i="6" s="1"/>
  <c r="N260" i="6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N267" i="6"/>
  <c r="P267" i="6" s="1"/>
  <c r="U267" i="6" s="1"/>
  <c r="N268" i="6"/>
  <c r="P268" i="6" s="1"/>
  <c r="U268" i="6" s="1"/>
  <c r="N269" i="6"/>
  <c r="P269" i="6" s="1"/>
  <c r="U269" i="6" s="1"/>
  <c r="P270" i="6"/>
  <c r="U270" i="6" s="1"/>
  <c r="N271" i="6"/>
  <c r="P271" i="6" s="1"/>
  <c r="U271" i="6" s="1"/>
  <c r="N272" i="6"/>
  <c r="N273" i="6"/>
  <c r="P273" i="6" s="1"/>
  <c r="U273" i="6" s="1"/>
  <c r="N274" i="6"/>
  <c r="P274" i="6" s="1"/>
  <c r="U274" i="6" s="1"/>
  <c r="N275" i="6"/>
  <c r="P275" i="6" s="1"/>
  <c r="U275" i="6" s="1"/>
  <c r="N276" i="6"/>
  <c r="P276" i="6" s="1"/>
  <c r="N277" i="6"/>
  <c r="P277" i="6" s="1"/>
  <c r="U277" i="6" s="1"/>
  <c r="N278" i="6"/>
  <c r="N279" i="6"/>
  <c r="P279" i="6" s="1"/>
  <c r="U279" i="6" s="1"/>
  <c r="N280" i="6"/>
  <c r="P280" i="6" s="1"/>
  <c r="U280" i="6" s="1"/>
  <c r="N281" i="6"/>
  <c r="P281" i="6" s="1"/>
  <c r="U281" i="6" s="1"/>
  <c r="V281" i="6" s="1"/>
  <c r="N282" i="6"/>
  <c r="P282" i="6" s="1"/>
  <c r="U282" i="6" s="1"/>
  <c r="N283" i="6"/>
  <c r="P283" i="6" s="1"/>
  <c r="U283" i="6" s="1"/>
  <c r="N284" i="6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N291" i="6"/>
  <c r="O291" i="6"/>
  <c r="N292" i="6"/>
  <c r="O292" i="6"/>
  <c r="N293" i="6"/>
  <c r="O293" i="6"/>
  <c r="N294" i="6"/>
  <c r="O294" i="6"/>
  <c r="N295" i="6"/>
  <c r="O295" i="6"/>
  <c r="N296" i="6"/>
  <c r="P296" i="6" s="1"/>
  <c r="U296" i="6" s="1"/>
  <c r="N297" i="6"/>
  <c r="O297" i="6"/>
  <c r="N298" i="6"/>
  <c r="O298" i="6"/>
  <c r="O299" i="6"/>
  <c r="P299" i="6" s="1"/>
  <c r="U299" i="6" s="1"/>
  <c r="N300" i="6"/>
  <c r="P300" i="6" s="1"/>
  <c r="U300" i="6" s="1"/>
  <c r="O301" i="6"/>
  <c r="N302" i="6"/>
  <c r="O302" i="6"/>
  <c r="N303" i="6"/>
  <c r="O303" i="6"/>
  <c r="O304" i="6"/>
  <c r="N305" i="6"/>
  <c r="O305" i="6"/>
  <c r="N306" i="6"/>
  <c r="O306" i="6"/>
  <c r="O307" i="6"/>
  <c r="N308" i="6"/>
  <c r="P308" i="6" s="1"/>
  <c r="U308" i="6" s="1"/>
  <c r="N309" i="6"/>
  <c r="O309" i="6"/>
  <c r="O310" i="6"/>
  <c r="P310" i="6" s="1"/>
  <c r="U310" i="6" s="1"/>
  <c r="N311" i="6"/>
  <c r="O311" i="6"/>
  <c r="N312" i="6"/>
  <c r="O312" i="6"/>
  <c r="N313" i="6"/>
  <c r="O313" i="6"/>
  <c r="O315" i="6"/>
  <c r="N316" i="6"/>
  <c r="O316" i="6"/>
  <c r="N317" i="6"/>
  <c r="O317" i="6"/>
  <c r="N319" i="6"/>
  <c r="O319" i="6"/>
  <c r="N320" i="6"/>
  <c r="P320" i="6" s="1"/>
  <c r="U320" i="6" s="1"/>
  <c r="N321" i="6"/>
  <c r="O321" i="6"/>
  <c r="N324" i="6"/>
  <c r="P324" i="6" s="1"/>
  <c r="U324" i="6" s="1"/>
  <c r="N325" i="6"/>
  <c r="P325" i="6" s="1"/>
  <c r="U325" i="6" s="1"/>
  <c r="N326" i="6"/>
  <c r="P326" i="6" s="1"/>
  <c r="U326" i="6" s="1"/>
  <c r="O328" i="6"/>
  <c r="N329" i="6"/>
  <c r="O329" i="6"/>
  <c r="N330" i="6"/>
  <c r="P330" i="6" s="1"/>
  <c r="U330" i="6" s="1"/>
  <c r="N333" i="6"/>
  <c r="P333" i="6" s="1"/>
  <c r="U333" i="6" s="1"/>
  <c r="N334" i="6"/>
  <c r="O334" i="6"/>
  <c r="N335" i="6"/>
  <c r="P335" i="6" s="1"/>
  <c r="U335" i="6" s="1"/>
  <c r="O336" i="6"/>
  <c r="N338" i="6"/>
  <c r="P338" i="6" s="1"/>
  <c r="U338" i="6" s="1"/>
  <c r="N339" i="6"/>
  <c r="P339" i="6" s="1"/>
  <c r="U339" i="6" s="1"/>
  <c r="N340" i="6"/>
  <c r="P340" i="6" s="1"/>
  <c r="U340" i="6" s="1"/>
  <c r="N343" i="6"/>
  <c r="P343" i="6" s="1"/>
  <c r="U343" i="6" s="1"/>
  <c r="N344" i="6"/>
  <c r="O344" i="6"/>
  <c r="O345" i="6"/>
  <c r="P345" i="6" s="1"/>
  <c r="U345" i="6" s="1"/>
  <c r="N346" i="6"/>
  <c r="P346" i="6" s="1"/>
  <c r="U346" i="6" s="1"/>
  <c r="N347" i="6"/>
  <c r="O347" i="6"/>
  <c r="N348" i="6"/>
  <c r="O348" i="6"/>
  <c r="N349" i="6"/>
  <c r="O349" i="6"/>
  <c r="N350" i="6"/>
  <c r="O350" i="6"/>
  <c r="N351" i="6"/>
  <c r="O351" i="6"/>
  <c r="N352" i="6"/>
  <c r="O352" i="6"/>
  <c r="O353" i="6"/>
  <c r="N354" i="6"/>
  <c r="O354" i="6"/>
  <c r="N355" i="6"/>
  <c r="O355" i="6"/>
  <c r="N357" i="6"/>
  <c r="O357" i="6"/>
  <c r="N358" i="6"/>
  <c r="O358" i="6"/>
  <c r="O359" i="6"/>
  <c r="P360" i="6"/>
  <c r="U360" i="6" s="1"/>
  <c r="N361" i="6"/>
  <c r="P361" i="6" s="1"/>
  <c r="U361" i="6" s="1"/>
  <c r="N362" i="6"/>
  <c r="P362" i="6" s="1"/>
  <c r="U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N369" i="6"/>
  <c r="O369" i="6"/>
  <c r="O371" i="6"/>
  <c r="O372" i="6"/>
  <c r="P372" i="6" s="1"/>
  <c r="U372" i="6" s="1"/>
  <c r="N373" i="6"/>
  <c r="O373" i="6"/>
  <c r="N374" i="6"/>
  <c r="N375" i="6"/>
  <c r="O375" i="6"/>
  <c r="N376" i="6"/>
  <c r="O376" i="6"/>
  <c r="N377" i="6"/>
  <c r="O377" i="6"/>
  <c r="N378" i="6"/>
  <c r="O378" i="6"/>
  <c r="N379" i="6"/>
  <c r="O379" i="6"/>
  <c r="N383" i="6"/>
  <c r="O383" i="6"/>
  <c r="N384" i="6"/>
  <c r="O384" i="6"/>
  <c r="O385" i="6"/>
  <c r="N386" i="6"/>
  <c r="O386" i="6"/>
  <c r="N387" i="6"/>
  <c r="P387" i="6" s="1"/>
  <c r="U387" i="6" s="1"/>
  <c r="N388" i="6"/>
  <c r="P388" i="6" s="1"/>
  <c r="U388" i="6" s="1"/>
  <c r="O389" i="6"/>
  <c r="N390" i="6"/>
  <c r="O390" i="6"/>
  <c r="N391" i="6"/>
  <c r="O391" i="6"/>
  <c r="O392" i="6"/>
  <c r="N393" i="6"/>
  <c r="O393" i="6"/>
  <c r="N394" i="6"/>
  <c r="P394" i="6" s="1"/>
  <c r="U394" i="6" s="1"/>
  <c r="N395" i="6"/>
  <c r="P395" i="6" s="1"/>
  <c r="U395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V413" i="6" s="1"/>
  <c r="N416" i="6"/>
  <c r="P416" i="6" s="1"/>
  <c r="U416" i="6" s="1"/>
  <c r="N417" i="6"/>
  <c r="P417" i="6" s="1"/>
  <c r="U417" i="6" s="1"/>
  <c r="N418" i="6"/>
  <c r="P418" i="6" s="1"/>
  <c r="U418" i="6" s="1"/>
  <c r="N419" i="6"/>
  <c r="P419" i="6" s="1"/>
  <c r="N420" i="6"/>
  <c r="N421" i="6"/>
  <c r="O421" i="6"/>
  <c r="N422" i="6"/>
  <c r="O422" i="6"/>
  <c r="N423" i="6"/>
  <c r="O423" i="6"/>
  <c r="N424" i="6"/>
  <c r="O424" i="6"/>
  <c r="N425" i="6"/>
  <c r="O425" i="6"/>
  <c r="N426" i="6"/>
  <c r="P426" i="6" s="1"/>
  <c r="U426" i="6" s="1"/>
  <c r="N427" i="6"/>
  <c r="O427" i="6"/>
  <c r="N428" i="6"/>
  <c r="O428" i="6"/>
  <c r="N429" i="6"/>
  <c r="O429" i="6"/>
  <c r="N430" i="6"/>
  <c r="O430" i="6"/>
  <c r="O431" i="6"/>
  <c r="P431" i="6" s="1"/>
  <c r="U431" i="6" s="1"/>
  <c r="N432" i="6"/>
  <c r="O432" i="6"/>
  <c r="N433" i="6"/>
  <c r="P433" i="6" s="1"/>
  <c r="U433" i="6" s="1"/>
  <c r="N434" i="6"/>
  <c r="O434" i="6"/>
  <c r="N435" i="6"/>
  <c r="O435" i="6"/>
  <c r="N436" i="6"/>
  <c r="O436" i="6"/>
  <c r="N437" i="6"/>
  <c r="O437" i="6"/>
  <c r="N438" i="6"/>
  <c r="O438" i="6"/>
  <c r="N439" i="6"/>
  <c r="P439" i="6" s="1"/>
  <c r="U439" i="6" s="1"/>
  <c r="N440" i="6"/>
  <c r="O440" i="6"/>
  <c r="N441" i="6"/>
  <c r="O441" i="6"/>
  <c r="N442" i="6"/>
  <c r="O442" i="6"/>
  <c r="N443" i="6"/>
  <c r="O443" i="6"/>
  <c r="N444" i="6"/>
  <c r="O444" i="6"/>
  <c r="N445" i="6"/>
  <c r="P445" i="6" s="1"/>
  <c r="U445" i="6" s="1"/>
  <c r="O446" i="6"/>
  <c r="P446" i="6" s="1"/>
  <c r="U446" i="6" s="1"/>
  <c r="N447" i="6"/>
  <c r="P447" i="6" s="1"/>
  <c r="U447" i="6" s="1"/>
  <c r="P448" i="6"/>
  <c r="U448" i="6" s="1"/>
  <c r="O449" i="6"/>
  <c r="P449" i="6" s="1"/>
  <c r="U449" i="6" s="1"/>
  <c r="N450" i="6"/>
  <c r="P450" i="6" s="1"/>
  <c r="U450" i="6" s="1"/>
  <c r="N451" i="6"/>
  <c r="P451" i="6" s="1"/>
  <c r="U451" i="6" s="1"/>
  <c r="N452" i="6"/>
  <c r="P452" i="6" s="1"/>
  <c r="U452" i="6" s="1"/>
  <c r="N453" i="6"/>
  <c r="O453" i="6"/>
  <c r="N454" i="6"/>
  <c r="O454" i="6"/>
  <c r="N455" i="6"/>
  <c r="O455" i="6"/>
  <c r="N456" i="6"/>
  <c r="O456" i="6"/>
  <c r="N457" i="6"/>
  <c r="O457" i="6"/>
  <c r="N458" i="6"/>
  <c r="O458" i="6"/>
  <c r="N459" i="6"/>
  <c r="O459" i="6"/>
  <c r="N460" i="6"/>
  <c r="O460" i="6"/>
  <c r="N461" i="6"/>
  <c r="O461" i="6"/>
  <c r="O462" i="6"/>
  <c r="P462" i="6" s="1"/>
  <c r="U462" i="6" s="1"/>
  <c r="O463" i="6"/>
  <c r="P463" i="6" s="1"/>
  <c r="U463" i="6" s="1"/>
  <c r="N464" i="6"/>
  <c r="O464" i="6"/>
  <c r="N465" i="6"/>
  <c r="O465" i="6"/>
  <c r="O466" i="6"/>
  <c r="P466" i="6" s="1"/>
  <c r="U466" i="6" s="1"/>
  <c r="O467" i="6"/>
  <c r="N468" i="6"/>
  <c r="O468" i="6"/>
  <c r="N469" i="6"/>
  <c r="O469" i="6"/>
  <c r="O470" i="6"/>
  <c r="N471" i="6"/>
  <c r="O471" i="6"/>
  <c r="O472" i="6"/>
  <c r="P472" i="6" s="1"/>
  <c r="U472" i="6" s="1"/>
  <c r="N473" i="6"/>
  <c r="O473" i="6"/>
  <c r="O474" i="6"/>
  <c r="P474" i="6" s="1"/>
  <c r="U474" i="6" s="1"/>
  <c r="N475" i="6"/>
  <c r="O475" i="6"/>
  <c r="O476" i="6"/>
  <c r="P476" i="6" s="1"/>
  <c r="U476" i="6" s="1"/>
  <c r="N477" i="6"/>
  <c r="P477" i="6" s="1"/>
  <c r="U477" i="6" s="1"/>
  <c r="O478" i="6"/>
  <c r="O479" i="6"/>
  <c r="N480" i="6"/>
  <c r="O480" i="6"/>
  <c r="N481" i="6"/>
  <c r="O481" i="6"/>
  <c r="O482" i="6"/>
  <c r="N483" i="6"/>
  <c r="O483" i="6"/>
  <c r="N484" i="6"/>
  <c r="O484" i="6"/>
  <c r="N485" i="6"/>
  <c r="O485" i="6"/>
  <c r="O486" i="6"/>
  <c r="P486" i="6" s="1"/>
  <c r="U486" i="6" s="1"/>
  <c r="N487" i="6"/>
  <c r="O487" i="6"/>
  <c r="N488" i="6"/>
  <c r="O488" i="6"/>
  <c r="N489" i="6"/>
  <c r="O489" i="6"/>
  <c r="N490" i="6"/>
  <c r="O490" i="6"/>
  <c r="N491" i="6"/>
  <c r="O491" i="6"/>
  <c r="N492" i="6"/>
  <c r="O492" i="6"/>
  <c r="N493" i="6"/>
  <c r="O493" i="6"/>
  <c r="N494" i="6"/>
  <c r="O494" i="6"/>
  <c r="O495" i="6"/>
  <c r="P495" i="6" s="1"/>
  <c r="U495" i="6" s="1"/>
  <c r="N496" i="6"/>
  <c r="O496" i="6"/>
  <c r="N497" i="6"/>
  <c r="O497" i="6"/>
  <c r="N498" i="6"/>
  <c r="O498" i="6"/>
  <c r="N499" i="6"/>
  <c r="O499" i="6"/>
  <c r="N500" i="6"/>
  <c r="O500" i="6"/>
  <c r="N501" i="6"/>
  <c r="O501" i="6"/>
  <c r="N502" i="6"/>
  <c r="O502" i="6"/>
  <c r="O503" i="6"/>
  <c r="P503" i="6" s="1"/>
  <c r="U503" i="6" s="1"/>
  <c r="P505" i="6"/>
  <c r="U505" i="6" s="1"/>
  <c r="N506" i="6"/>
  <c r="P506" i="6" s="1"/>
  <c r="U506" i="6" s="1"/>
  <c r="N507" i="6"/>
  <c r="P507" i="6" s="1"/>
  <c r="U507" i="6" s="1"/>
  <c r="N508" i="6"/>
  <c r="P508" i="6" s="1"/>
  <c r="U508" i="6" s="1"/>
  <c r="P509" i="6"/>
  <c r="U509" i="6" s="1"/>
  <c r="O512" i="6"/>
  <c r="O513" i="6"/>
  <c r="N514" i="6"/>
  <c r="O514" i="6"/>
  <c r="O515" i="6"/>
  <c r="P515" i="6" s="1"/>
  <c r="U515" i="6" s="1"/>
  <c r="N517" i="6"/>
  <c r="O517" i="6"/>
  <c r="N518" i="6"/>
  <c r="O518" i="6"/>
  <c r="O519" i="6"/>
  <c r="P519" i="6" s="1"/>
  <c r="U519" i="6" s="1"/>
  <c r="N520" i="6"/>
  <c r="P520" i="6" s="1"/>
  <c r="U520" i="6" s="1"/>
  <c r="N523" i="6"/>
  <c r="O523" i="6"/>
  <c r="N524" i="6"/>
  <c r="O524" i="6"/>
  <c r="N525" i="6"/>
  <c r="O525" i="6"/>
  <c r="N526" i="6"/>
  <c r="O526" i="6"/>
  <c r="N527" i="6"/>
  <c r="O527" i="6"/>
  <c r="O528" i="6"/>
  <c r="P528" i="6" s="1"/>
  <c r="U528" i="6" s="1"/>
  <c r="N529" i="6"/>
  <c r="O529" i="6"/>
  <c r="N530" i="6"/>
  <c r="O530" i="6"/>
  <c r="N531" i="6"/>
  <c r="P531" i="6" s="1"/>
  <c r="U531" i="6" s="1"/>
  <c r="N532" i="6"/>
  <c r="N533" i="6"/>
  <c r="O533" i="6"/>
  <c r="N534" i="6"/>
  <c r="P534" i="6" s="1"/>
  <c r="U534" i="6" s="1"/>
  <c r="N535" i="6"/>
  <c r="O535" i="6"/>
  <c r="N536" i="6"/>
  <c r="O536" i="6"/>
  <c r="N537" i="6"/>
  <c r="O537" i="6"/>
  <c r="N538" i="6"/>
  <c r="O538" i="6"/>
  <c r="N539" i="6"/>
  <c r="O539" i="6"/>
  <c r="N540" i="6"/>
  <c r="O540" i="6"/>
  <c r="N541" i="6"/>
  <c r="P541" i="6" s="1"/>
  <c r="U541" i="6" s="1"/>
  <c r="N542" i="6"/>
  <c r="P542" i="6" s="1"/>
  <c r="U542" i="6" s="1"/>
  <c r="N543" i="6"/>
  <c r="N544" i="6"/>
  <c r="P544" i="6" s="1"/>
  <c r="U544" i="6" s="1"/>
  <c r="N545" i="6"/>
  <c r="P545" i="6" s="1"/>
  <c r="U545" i="6" s="1"/>
  <c r="N546" i="6"/>
  <c r="O546" i="6"/>
  <c r="N547" i="6"/>
  <c r="P547" i="6" s="1"/>
  <c r="U547" i="6" s="1"/>
  <c r="N548" i="6"/>
  <c r="N549" i="6"/>
  <c r="N550" i="6"/>
  <c r="P550" i="6" s="1"/>
  <c r="U550" i="6" s="1"/>
  <c r="N551" i="6"/>
  <c r="P551" i="6" s="1"/>
  <c r="U551" i="6" s="1"/>
  <c r="N552" i="6"/>
  <c r="O552" i="6"/>
  <c r="N553" i="6"/>
  <c r="P553" i="6" s="1"/>
  <c r="U553" i="6" s="1"/>
  <c r="N554" i="6"/>
  <c r="P554" i="6" s="1"/>
  <c r="U554" i="6" s="1"/>
  <c r="N555" i="6"/>
  <c r="P555" i="6" s="1"/>
  <c r="U555" i="6" s="1"/>
  <c r="O556" i="6"/>
  <c r="N557" i="6"/>
  <c r="O557" i="6"/>
  <c r="O558" i="6"/>
  <c r="N559" i="6"/>
  <c r="O559" i="6"/>
  <c r="N560" i="6"/>
  <c r="O560" i="6"/>
  <c r="O561" i="6"/>
  <c r="N562" i="6"/>
  <c r="O562" i="6"/>
  <c r="N563" i="6"/>
  <c r="O563" i="6"/>
  <c r="O564" i="6"/>
  <c r="N565" i="6"/>
  <c r="O565" i="6"/>
  <c r="N566" i="6"/>
  <c r="O566" i="6"/>
  <c r="O567" i="6"/>
  <c r="N568" i="6"/>
  <c r="O568" i="6"/>
  <c r="N569" i="6"/>
  <c r="O569" i="6"/>
  <c r="O570" i="6"/>
  <c r="N571" i="6"/>
  <c r="O571" i="6"/>
  <c r="N572" i="6"/>
  <c r="P572" i="6" s="1"/>
  <c r="U572" i="6" s="1"/>
  <c r="N573" i="6"/>
  <c r="O573" i="6"/>
  <c r="N574" i="6"/>
  <c r="O574" i="6"/>
  <c r="N575" i="6"/>
  <c r="O575" i="6"/>
  <c r="N576" i="6"/>
  <c r="O576" i="6"/>
  <c r="N577" i="6"/>
  <c r="P577" i="6" s="1"/>
  <c r="U577" i="6" s="1"/>
  <c r="N578" i="6"/>
  <c r="O578" i="6"/>
  <c r="N579" i="6"/>
  <c r="O579" i="6"/>
  <c r="N580" i="6"/>
  <c r="O580" i="6"/>
  <c r="N581" i="6"/>
  <c r="O581" i="6"/>
  <c r="N582" i="6"/>
  <c r="O582" i="6"/>
  <c r="N583" i="6"/>
  <c r="O583" i="6"/>
  <c r="N584" i="6"/>
  <c r="O584" i="6"/>
  <c r="N585" i="6"/>
  <c r="O585" i="6"/>
  <c r="N586" i="6"/>
  <c r="O586" i="6"/>
  <c r="N587" i="6"/>
  <c r="O587" i="6"/>
  <c r="N588" i="6"/>
  <c r="O588" i="6"/>
  <c r="N589" i="6"/>
  <c r="O589" i="6"/>
  <c r="O590" i="6"/>
  <c r="P590" i="6" s="1"/>
  <c r="U590" i="6" s="1"/>
  <c r="N591" i="6"/>
  <c r="P591" i="6" s="1"/>
  <c r="U591" i="6" s="1"/>
  <c r="N593" i="6"/>
  <c r="P593" i="6" s="1"/>
  <c r="U593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U599" i="6" s="1"/>
  <c r="N601" i="6"/>
  <c r="P601" i="6" s="1"/>
  <c r="U601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7" i="6"/>
  <c r="P607" i="6" s="1"/>
  <c r="U607" i="6" s="1"/>
  <c r="N608" i="6"/>
  <c r="P608" i="6" s="1"/>
  <c r="U608" i="6" s="1"/>
  <c r="N609" i="6"/>
  <c r="P609" i="6" s="1"/>
  <c r="U609" i="6" s="1"/>
  <c r="N610" i="6"/>
  <c r="P610" i="6" s="1"/>
  <c r="U610" i="6" s="1"/>
  <c r="N611" i="6"/>
  <c r="P611" i="6" s="1"/>
  <c r="U611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 s="1"/>
  <c r="U616" i="6" s="1"/>
  <c r="N617" i="6"/>
  <c r="P617" i="6" s="1"/>
  <c r="U617" i="6" s="1"/>
  <c r="N619" i="6"/>
  <c r="P619" i="6" s="1"/>
  <c r="U619" i="6" s="1"/>
  <c r="N620" i="6"/>
  <c r="P620" i="6" s="1"/>
  <c r="U620" i="6" s="1"/>
  <c r="N621" i="6"/>
  <c r="P621" i="6" s="1"/>
  <c r="U621" i="6" s="1"/>
  <c r="N622" i="6"/>
  <c r="P622" i="6" s="1"/>
  <c r="U622" i="6" s="1"/>
  <c r="N623" i="6"/>
  <c r="P623" i="6" s="1"/>
  <c r="U623" i="6" s="1"/>
  <c r="N625" i="6"/>
  <c r="P625" i="6" s="1"/>
  <c r="U625" i="6" s="1"/>
  <c r="N626" i="6"/>
  <c r="P626" i="6" s="1"/>
  <c r="U626" i="6" s="1"/>
  <c r="N627" i="6"/>
  <c r="O627" i="6"/>
  <c r="N628" i="6"/>
  <c r="P628" i="6" s="1"/>
  <c r="U628" i="6" s="1"/>
  <c r="O629" i="6"/>
  <c r="N630" i="6"/>
  <c r="O630" i="6"/>
  <c r="N631" i="6"/>
  <c r="P631" i="6" s="1"/>
  <c r="U631" i="6" s="1"/>
  <c r="N632" i="6"/>
  <c r="O632" i="6"/>
  <c r="O633" i="6"/>
  <c r="N634" i="6"/>
  <c r="O634" i="6"/>
  <c r="N635" i="6"/>
  <c r="O635" i="6"/>
  <c r="O636" i="6"/>
  <c r="N637" i="6"/>
  <c r="O637" i="6"/>
  <c r="N638" i="6"/>
  <c r="P638" i="6" s="1"/>
  <c r="U638" i="6" s="1"/>
  <c r="P639" i="6"/>
  <c r="U639" i="6" s="1"/>
  <c r="N640" i="6"/>
  <c r="P640" i="6" s="1"/>
  <c r="U640" i="6" s="1"/>
  <c r="N641" i="6"/>
  <c r="P641" i="6" s="1"/>
  <c r="U641" i="6" s="1"/>
  <c r="N642" i="6"/>
  <c r="P642" i="6" s="1"/>
  <c r="U642" i="6" s="1"/>
  <c r="N643" i="6"/>
  <c r="O643" i="6"/>
  <c r="N644" i="6"/>
  <c r="O644" i="6"/>
  <c r="N645" i="6"/>
  <c r="O645" i="6"/>
  <c r="N646" i="6"/>
  <c r="O646" i="6"/>
  <c r="N647" i="6"/>
  <c r="O647" i="6"/>
  <c r="N648" i="6"/>
  <c r="O648" i="6"/>
  <c r="N649" i="6"/>
  <c r="O649" i="6"/>
  <c r="N650" i="6"/>
  <c r="O650" i="6"/>
  <c r="N651" i="6"/>
  <c r="P651" i="6" s="1"/>
  <c r="U651" i="6" s="1"/>
  <c r="N652" i="6"/>
  <c r="O652" i="6"/>
  <c r="N653" i="6"/>
  <c r="O653" i="6"/>
  <c r="N655" i="6"/>
  <c r="O655" i="6"/>
  <c r="O656" i="6"/>
  <c r="N657" i="6"/>
  <c r="P657" i="6" s="1"/>
  <c r="U657" i="6" s="1"/>
  <c r="N658" i="6"/>
  <c r="O658" i="6"/>
  <c r="N659" i="6"/>
  <c r="O659" i="6"/>
  <c r="N660" i="6"/>
  <c r="O660" i="6"/>
  <c r="N661" i="6"/>
  <c r="O661" i="6"/>
  <c r="N662" i="6"/>
  <c r="O662" i="6"/>
  <c r="N664" i="6"/>
  <c r="O664" i="6"/>
  <c r="O665" i="6"/>
  <c r="N666" i="6"/>
  <c r="O666" i="6"/>
  <c r="N667" i="6"/>
  <c r="O667" i="6"/>
  <c r="N669" i="6"/>
  <c r="O669" i="6"/>
  <c r="N670" i="6"/>
  <c r="O670" i="6"/>
  <c r="N671" i="6"/>
  <c r="O671" i="6"/>
  <c r="P672" i="6"/>
  <c r="U672" i="6" s="1"/>
  <c r="N673" i="6"/>
  <c r="O673" i="6"/>
  <c r="N674" i="6"/>
  <c r="O674" i="6"/>
  <c r="N675" i="6"/>
  <c r="O675" i="6"/>
  <c r="O676" i="6"/>
  <c r="P676" i="6" s="1"/>
  <c r="U676" i="6" s="1"/>
  <c r="N677" i="6"/>
  <c r="O677" i="6"/>
  <c r="O679" i="6"/>
  <c r="P679" i="6" s="1"/>
  <c r="U679" i="6" s="1"/>
  <c r="N680" i="6"/>
  <c r="O680" i="6"/>
  <c r="N681" i="6"/>
  <c r="O681" i="6"/>
  <c r="N682" i="6"/>
  <c r="O682" i="6"/>
  <c r="P683" i="6"/>
  <c r="U683" i="6" s="1"/>
  <c r="O684" i="6"/>
  <c r="P684" i="6" s="1"/>
  <c r="U684" i="6" s="1"/>
  <c r="N685" i="6"/>
  <c r="O685" i="6"/>
  <c r="N686" i="6"/>
  <c r="O686" i="6"/>
  <c r="N687" i="6"/>
  <c r="P687" i="6" s="1"/>
  <c r="U687" i="6" s="1"/>
  <c r="N688" i="6"/>
  <c r="O688" i="6"/>
  <c r="N689" i="6"/>
  <c r="O689" i="6"/>
  <c r="N690" i="6"/>
  <c r="O690" i="6"/>
  <c r="N691" i="6"/>
  <c r="O691" i="6"/>
  <c r="N692" i="6"/>
  <c r="O692" i="6"/>
  <c r="N693" i="6"/>
  <c r="O693" i="6"/>
  <c r="N694" i="6"/>
  <c r="O694" i="6"/>
  <c r="N695" i="6"/>
  <c r="O695" i="6"/>
  <c r="N696" i="6"/>
  <c r="O696" i="6"/>
  <c r="N697" i="6"/>
  <c r="O697" i="6"/>
  <c r="N698" i="6"/>
  <c r="O698" i="6"/>
  <c r="N699" i="6"/>
  <c r="O699" i="6"/>
  <c r="N700" i="6"/>
  <c r="P700" i="6" s="1"/>
  <c r="U700" i="6" s="1"/>
  <c r="N701" i="6"/>
  <c r="P701" i="6" s="1"/>
  <c r="U701" i="6" s="1"/>
  <c r="N702" i="6"/>
  <c r="P702" i="6" s="1"/>
  <c r="U702" i="6" s="1"/>
  <c r="N703" i="6"/>
  <c r="P703" i="6" s="1"/>
  <c r="U703" i="6" s="1"/>
  <c r="N704" i="6"/>
  <c r="P704" i="6" s="1"/>
  <c r="U704" i="6" s="1"/>
  <c r="N705" i="6"/>
  <c r="P705" i="6" s="1"/>
  <c r="U705" i="6" s="1"/>
  <c r="N706" i="6"/>
  <c r="P706" i="6" s="1"/>
  <c r="U706" i="6" s="1"/>
  <c r="N707" i="6"/>
  <c r="P707" i="6" s="1"/>
  <c r="U707" i="6" s="1"/>
  <c r="N708" i="6"/>
  <c r="P708" i="6" s="1"/>
  <c r="U708" i="6" s="1"/>
  <c r="N709" i="6"/>
  <c r="P709" i="6" s="1"/>
  <c r="U709" i="6" s="1"/>
  <c r="P710" i="6"/>
  <c r="U710" i="6" s="1"/>
  <c r="N711" i="6"/>
  <c r="P711" i="6" s="1"/>
  <c r="U711" i="6" s="1"/>
  <c r="N712" i="6"/>
  <c r="P712" i="6" s="1"/>
  <c r="U712" i="6" s="1"/>
  <c r="N713" i="6"/>
  <c r="P713" i="6" s="1"/>
  <c r="U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N724" i="6"/>
  <c r="P724" i="6" s="1"/>
  <c r="U724" i="6" s="1"/>
  <c r="N725" i="6"/>
  <c r="P725" i="6" s="1"/>
  <c r="U725" i="6" s="1"/>
  <c r="N726" i="6"/>
  <c r="P726" i="6" s="1"/>
  <c r="U726" i="6" s="1"/>
  <c r="N727" i="6"/>
  <c r="P727" i="6" s="1"/>
  <c r="U727" i="6" s="1"/>
  <c r="N728" i="6"/>
  <c r="P728" i="6" s="1"/>
  <c r="U728" i="6" s="1"/>
  <c r="N729" i="6"/>
  <c r="P729" i="6" s="1"/>
  <c r="U729" i="6" s="1"/>
  <c r="N730" i="6"/>
  <c r="P730" i="6" s="1"/>
  <c r="U730" i="6" s="1"/>
  <c r="N731" i="6"/>
  <c r="P731" i="6" s="1"/>
  <c r="U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N770" i="6"/>
  <c r="O770" i="6"/>
  <c r="N771" i="6"/>
  <c r="O771" i="6"/>
  <c r="N772" i="6"/>
  <c r="O772" i="6"/>
  <c r="N773" i="6"/>
  <c r="O773" i="6"/>
  <c r="N774" i="6"/>
  <c r="O774" i="6"/>
  <c r="N775" i="6"/>
  <c r="O775" i="6"/>
  <c r="N776" i="6"/>
  <c r="O776" i="6"/>
  <c r="N777" i="6"/>
  <c r="O777" i="6"/>
  <c r="N778" i="6"/>
  <c r="O778" i="6"/>
  <c r="N779" i="6"/>
  <c r="O779" i="6"/>
  <c r="N780" i="6"/>
  <c r="O780" i="6"/>
  <c r="N781" i="6"/>
  <c r="O781" i="6"/>
  <c r="N782" i="6"/>
  <c r="O782" i="6"/>
  <c r="N783" i="6"/>
  <c r="O783" i="6"/>
  <c r="N784" i="6"/>
  <c r="O784" i="6"/>
  <c r="N785" i="6"/>
  <c r="O785" i="6"/>
  <c r="P786" i="6"/>
  <c r="U786" i="6" s="1"/>
  <c r="N788" i="6"/>
  <c r="O788" i="6"/>
  <c r="O789" i="6"/>
  <c r="P789" i="6" s="1"/>
  <c r="U789" i="6" s="1"/>
  <c r="N791" i="6"/>
  <c r="O791" i="6"/>
  <c r="O792" i="6"/>
  <c r="P792" i="6" s="1"/>
  <c r="U792" i="6" s="1"/>
  <c r="N793" i="6"/>
  <c r="O793" i="6"/>
  <c r="N794" i="6"/>
  <c r="O794" i="6"/>
  <c r="N795" i="6"/>
  <c r="P795" i="6" s="1"/>
  <c r="U795" i="6" s="1"/>
  <c r="N796" i="6"/>
  <c r="O796" i="6"/>
  <c r="N797" i="6"/>
  <c r="O797" i="6"/>
  <c r="N798" i="6"/>
  <c r="O798" i="6"/>
  <c r="N799" i="6"/>
  <c r="O799" i="6"/>
  <c r="N800" i="6"/>
  <c r="O800" i="6"/>
  <c r="N801" i="6"/>
  <c r="O801" i="6"/>
  <c r="N802" i="6"/>
  <c r="O802" i="6"/>
  <c r="N803" i="6"/>
  <c r="O803" i="6"/>
  <c r="O804" i="6"/>
  <c r="P804" i="6" s="1"/>
  <c r="U804" i="6" s="1"/>
  <c r="N805" i="6"/>
  <c r="O805" i="6"/>
  <c r="N806" i="6"/>
  <c r="O806" i="6"/>
  <c r="N807" i="6"/>
  <c r="O807" i="6"/>
  <c r="N808" i="6"/>
  <c r="O808" i="6"/>
  <c r="N809" i="6"/>
  <c r="O809" i="6"/>
  <c r="N810" i="6"/>
  <c r="P810" i="6" s="1"/>
  <c r="U810" i="6" s="1"/>
  <c r="N811" i="6"/>
  <c r="P811" i="6" s="1"/>
  <c r="U811" i="6" s="1"/>
  <c r="N812" i="6"/>
  <c r="P812" i="6" s="1"/>
  <c r="U812" i="6" s="1"/>
  <c r="N813" i="6"/>
  <c r="P813" i="6" s="1"/>
  <c r="U813" i="6" s="1"/>
  <c r="N814" i="6"/>
  <c r="P814" i="6" s="1"/>
  <c r="U814" i="6" s="1"/>
  <c r="N815" i="6"/>
  <c r="P815" i="6" s="1"/>
  <c r="U815" i="6" s="1"/>
  <c r="N816" i="6"/>
  <c r="P816" i="6" s="1"/>
  <c r="U816" i="6" s="1"/>
  <c r="N817" i="6"/>
  <c r="P817" i="6" s="1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 s="1"/>
  <c r="U829" i="6" s="1"/>
  <c r="N830" i="6"/>
  <c r="P830" i="6" s="1"/>
  <c r="U830" i="6" s="1"/>
  <c r="N831" i="6"/>
  <c r="P831" i="6" s="1"/>
  <c r="U831" i="6" s="1"/>
  <c r="N832" i="6"/>
  <c r="P832" i="6" s="1"/>
  <c r="U832" i="6" s="1"/>
  <c r="N833" i="6"/>
  <c r="P833" i="6" s="1"/>
  <c r="U833" i="6" s="1"/>
  <c r="O834" i="6"/>
  <c r="P834" i="6" s="1"/>
  <c r="U834" i="6" s="1"/>
  <c r="N835" i="6"/>
  <c r="O835" i="6"/>
  <c r="N836" i="6"/>
  <c r="O836" i="6"/>
  <c r="N837" i="6"/>
  <c r="O837" i="6"/>
  <c r="N838" i="6"/>
  <c r="O838" i="6"/>
  <c r="N839" i="6"/>
  <c r="O839" i="6"/>
  <c r="N840" i="6"/>
  <c r="O840" i="6"/>
  <c r="O841" i="6"/>
  <c r="P841" i="6" s="1"/>
  <c r="U841" i="6" s="1"/>
  <c r="N842" i="6"/>
  <c r="O842" i="6"/>
  <c r="N843" i="6"/>
  <c r="O843" i="6"/>
  <c r="O844" i="6"/>
  <c r="P844" i="6" s="1"/>
  <c r="U844" i="6" s="1"/>
  <c r="N845" i="6"/>
  <c r="O845" i="6"/>
  <c r="O846" i="6"/>
  <c r="P846" i="6" s="1"/>
  <c r="U846" i="6" s="1"/>
  <c r="N847" i="6"/>
  <c r="O847" i="6"/>
  <c r="P848" i="6"/>
  <c r="U848" i="6" s="1"/>
  <c r="N849" i="6"/>
  <c r="P849" i="6" s="1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N857" i="6"/>
  <c r="P857" i="6" s="1"/>
  <c r="U857" i="6" s="1"/>
  <c r="N858" i="6"/>
  <c r="P858" i="6" s="1"/>
  <c r="U858" i="6" s="1"/>
  <c r="N859" i="6"/>
  <c r="P859" i="6" s="1"/>
  <c r="U859" i="6" s="1"/>
  <c r="N860" i="6"/>
  <c r="P860" i="6" s="1"/>
  <c r="U860" i="6" s="1"/>
  <c r="P861" i="6"/>
  <c r="U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P870" i="6"/>
  <c r="U870" i="6" s="1"/>
  <c r="N871" i="6"/>
  <c r="P871" i="6" s="1"/>
  <c r="U871" i="6" s="1"/>
  <c r="N872" i="6"/>
  <c r="O872" i="6"/>
  <c r="N873" i="6"/>
  <c r="O873" i="6"/>
  <c r="N874" i="6"/>
  <c r="O874" i="6"/>
  <c r="N875" i="6"/>
  <c r="O875" i="6"/>
  <c r="N876" i="6"/>
  <c r="O876" i="6"/>
  <c r="N877" i="6"/>
  <c r="P877" i="6" s="1"/>
  <c r="U877" i="6" s="1"/>
  <c r="N878" i="6"/>
  <c r="P878" i="6" s="1"/>
  <c r="U878" i="6" s="1"/>
  <c r="N879" i="6"/>
  <c r="O879" i="6"/>
  <c r="N880" i="6"/>
  <c r="O880" i="6"/>
  <c r="N881" i="6"/>
  <c r="O881" i="6"/>
  <c r="N882" i="6"/>
  <c r="O882" i="6"/>
  <c r="N883" i="6"/>
  <c r="O883" i="6"/>
  <c r="N884" i="6"/>
  <c r="O884" i="6"/>
  <c r="N885" i="6"/>
  <c r="O885" i="6"/>
  <c r="N886" i="6"/>
  <c r="O886" i="6"/>
  <c r="N887" i="6"/>
  <c r="O887" i="6"/>
  <c r="N888" i="6"/>
  <c r="O888" i="6"/>
  <c r="N889" i="6"/>
  <c r="O889" i="6"/>
  <c r="N890" i="6"/>
  <c r="O890" i="6"/>
  <c r="N891" i="6"/>
  <c r="O891" i="6"/>
  <c r="N892" i="6"/>
  <c r="O892" i="6"/>
  <c r="P893" i="6"/>
  <c r="U893" i="6" s="1"/>
  <c r="N894" i="6"/>
  <c r="O894" i="6"/>
  <c r="N895" i="6"/>
  <c r="P895" i="6" s="1"/>
  <c r="U895" i="6" s="1"/>
  <c r="N896" i="6"/>
  <c r="O896" i="6"/>
  <c r="N897" i="6"/>
  <c r="O897" i="6"/>
  <c r="N898" i="6"/>
  <c r="O898" i="6"/>
  <c r="N899" i="6"/>
  <c r="O899" i="6"/>
  <c r="N900" i="6"/>
  <c r="O900" i="6"/>
  <c r="N901" i="6"/>
  <c r="O901" i="6"/>
  <c r="N902" i="6"/>
  <c r="O902" i="6"/>
  <c r="N903" i="6"/>
  <c r="O903" i="6"/>
  <c r="N905" i="6"/>
  <c r="O905" i="6"/>
  <c r="N906" i="6"/>
  <c r="O906" i="6"/>
  <c r="N907" i="6"/>
  <c r="O907" i="6"/>
  <c r="N908" i="6"/>
  <c r="O908" i="6"/>
  <c r="N909" i="6"/>
  <c r="O909" i="6"/>
  <c r="N910" i="6"/>
  <c r="O910" i="6"/>
  <c r="N911" i="6"/>
  <c r="O911" i="6"/>
  <c r="P912" i="6"/>
  <c r="U912" i="6" s="1"/>
  <c r="P915" i="6"/>
  <c r="U915" i="6" s="1"/>
  <c r="N916" i="6"/>
  <c r="P916" i="6" s="1"/>
  <c r="U916" i="6" s="1"/>
  <c r="N917" i="6"/>
  <c r="P917" i="6" s="1"/>
  <c r="U917" i="6" s="1"/>
  <c r="N918" i="6"/>
  <c r="P918" i="6" s="1"/>
  <c r="U918" i="6" s="1"/>
  <c r="N919" i="6"/>
  <c r="P919" i="6" s="1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N929" i="6"/>
  <c r="P929" i="6" s="1"/>
  <c r="U929" i="6" s="1"/>
  <c r="N930" i="6"/>
  <c r="P930" i="6" s="1"/>
  <c r="U930" i="6" s="1"/>
  <c r="N931" i="6"/>
  <c r="P931" i="6" s="1"/>
  <c r="U931" i="6" s="1"/>
  <c r="O932" i="6"/>
  <c r="P932" i="6" s="1"/>
  <c r="U932" i="6" s="1"/>
  <c r="N933" i="6"/>
  <c r="O933" i="6"/>
  <c r="N934" i="6"/>
  <c r="O934" i="6"/>
  <c r="N935" i="6"/>
  <c r="O935" i="6"/>
  <c r="N936" i="6"/>
  <c r="O936" i="6"/>
  <c r="N937" i="6"/>
  <c r="O937" i="6"/>
  <c r="N938" i="6"/>
  <c r="O938" i="6"/>
  <c r="O939" i="6"/>
  <c r="P939" i="6" s="1"/>
  <c r="U939" i="6" s="1"/>
  <c r="N940" i="6"/>
  <c r="O940" i="6"/>
  <c r="O941" i="6"/>
  <c r="P941" i="6" s="1"/>
  <c r="U941" i="6" s="1"/>
  <c r="N942" i="6"/>
  <c r="O942" i="6"/>
  <c r="N943" i="6"/>
  <c r="O943" i="6"/>
  <c r="N944" i="6"/>
  <c r="O944" i="6"/>
  <c r="N945" i="6"/>
  <c r="O945" i="6"/>
  <c r="N946" i="6"/>
  <c r="O946" i="6"/>
  <c r="O947" i="6"/>
  <c r="P947" i="6" s="1"/>
  <c r="U947" i="6" s="1"/>
  <c r="N948" i="6"/>
  <c r="O948" i="6"/>
  <c r="N949" i="6"/>
  <c r="O949" i="6"/>
  <c r="N950" i="6"/>
  <c r="P950" i="6" s="1"/>
  <c r="U950" i="6" s="1"/>
  <c r="N951" i="6"/>
  <c r="O951" i="6"/>
  <c r="N952" i="6"/>
  <c r="O952" i="6"/>
  <c r="N953" i="6"/>
  <c r="O953" i="6"/>
  <c r="N954" i="6"/>
  <c r="O954" i="6"/>
  <c r="P955" i="6"/>
  <c r="U955" i="6" s="1"/>
  <c r="N956" i="6"/>
  <c r="P956" i="6" s="1"/>
  <c r="U956" i="6" s="1"/>
  <c r="N957" i="6"/>
  <c r="P957" i="6" s="1"/>
  <c r="U957" i="6" s="1"/>
  <c r="N958" i="6"/>
  <c r="P958" i="6" s="1"/>
  <c r="U958" i="6" s="1"/>
  <c r="N959" i="6"/>
  <c r="P959" i="6" s="1"/>
  <c r="U959" i="6" s="1"/>
  <c r="N960" i="6"/>
  <c r="P960" i="6" s="1"/>
  <c r="U960" i="6" s="1"/>
  <c r="N961" i="6"/>
  <c r="P961" i="6" s="1"/>
  <c r="U961" i="6" s="1"/>
  <c r="N962" i="6"/>
  <c r="P962" i="6" s="1"/>
  <c r="U962" i="6" s="1"/>
  <c r="N963" i="6"/>
  <c r="P963" i="6" s="1"/>
  <c r="U963" i="6" s="1"/>
  <c r="N964" i="6"/>
  <c r="P964" i="6" s="1"/>
  <c r="U964" i="6" s="1"/>
  <c r="H120" i="14"/>
  <c r="O974" i="6" s="1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P979" i="6"/>
  <c r="U979" i="6" s="1"/>
  <c r="N980" i="6"/>
  <c r="O980" i="6"/>
  <c r="N981" i="6"/>
  <c r="O981" i="6"/>
  <c r="N982" i="6"/>
  <c r="O982" i="6"/>
  <c r="N983" i="6"/>
  <c r="O983" i="6"/>
  <c r="N984" i="6"/>
  <c r="O984" i="6"/>
  <c r="N985" i="6"/>
  <c r="O985" i="6"/>
  <c r="N986" i="6"/>
  <c r="O986" i="6"/>
  <c r="N987" i="6"/>
  <c r="O987" i="6"/>
  <c r="O988" i="6"/>
  <c r="P988" i="6" s="1"/>
  <c r="U988" i="6" s="1"/>
  <c r="N989" i="6"/>
  <c r="O989" i="6"/>
  <c r="N990" i="6"/>
  <c r="O990" i="6"/>
  <c r="N991" i="6"/>
  <c r="O991" i="6"/>
  <c r="O992" i="6"/>
  <c r="P992" i="6" s="1"/>
  <c r="U992" i="6" s="1"/>
  <c r="N993" i="6"/>
  <c r="P993" i="6" s="1"/>
  <c r="U993" i="6" s="1"/>
  <c r="N994" i="6"/>
  <c r="P994" i="6" s="1"/>
  <c r="U994" i="6" s="1"/>
  <c r="N995" i="6"/>
  <c r="P995" i="6" s="1"/>
  <c r="U995" i="6" s="1"/>
  <c r="N996" i="6"/>
  <c r="O996" i="6"/>
  <c r="N997" i="6"/>
  <c r="P997" i="6" s="1"/>
  <c r="U997" i="6" s="1"/>
  <c r="N998" i="6"/>
  <c r="P998" i="6" s="1"/>
  <c r="U998" i="6" s="1"/>
  <c r="N999" i="6"/>
  <c r="P999" i="6" s="1"/>
  <c r="U999" i="6" s="1"/>
  <c r="N1000" i="6"/>
  <c r="P1000" i="6" s="1"/>
  <c r="U1000" i="6" s="1"/>
  <c r="N1001" i="6"/>
  <c r="O1001" i="6"/>
  <c r="N1002" i="6"/>
  <c r="O1002" i="6"/>
  <c r="N1003" i="6"/>
  <c r="P1003" i="6" s="1"/>
  <c r="U1003" i="6" s="1"/>
  <c r="N1004" i="6"/>
  <c r="O1004" i="6"/>
  <c r="N1005" i="6"/>
  <c r="O1005" i="6"/>
  <c r="N1006" i="6"/>
  <c r="O1006" i="6"/>
  <c r="N1007" i="6"/>
  <c r="O1007" i="6"/>
  <c r="N1008" i="6"/>
  <c r="O1008" i="6"/>
  <c r="N1009" i="6"/>
  <c r="O1009" i="6"/>
  <c r="N1010" i="6"/>
  <c r="O1010" i="6"/>
  <c r="N1011" i="6"/>
  <c r="O1011" i="6"/>
  <c r="N1012" i="6"/>
  <c r="O1012" i="6"/>
  <c r="O1013" i="6"/>
  <c r="P1013" i="6" s="1"/>
  <c r="U1013" i="6" s="1"/>
  <c r="N1014" i="6"/>
  <c r="O1014" i="6"/>
  <c r="N1015" i="6"/>
  <c r="O1015" i="6"/>
  <c r="N1016" i="6"/>
  <c r="O1016" i="6"/>
  <c r="N1017" i="6"/>
  <c r="O1017" i="6"/>
  <c r="N1018" i="6"/>
  <c r="O1018" i="6"/>
  <c r="N1019" i="6"/>
  <c r="O1019" i="6"/>
  <c r="N1020" i="6"/>
  <c r="P1020" i="6" s="1"/>
  <c r="U1020" i="6" s="1"/>
  <c r="N1021" i="6"/>
  <c r="O1021" i="6"/>
  <c r="N1022" i="6"/>
  <c r="P1022" i="6" s="1"/>
  <c r="U1022" i="6" s="1"/>
  <c r="N1023" i="6"/>
  <c r="O1023" i="6"/>
  <c r="N1024" i="6"/>
  <c r="O1024" i="6"/>
  <c r="N1025" i="6"/>
  <c r="O1025" i="6"/>
  <c r="N1026" i="6"/>
  <c r="P1026" i="6" s="1"/>
  <c r="U1026" i="6" s="1"/>
  <c r="N1027" i="6"/>
  <c r="O1027" i="6"/>
  <c r="N1028" i="6"/>
  <c r="O1028" i="6"/>
  <c r="N1029" i="6"/>
  <c r="O1029" i="6"/>
  <c r="N1030" i="6"/>
  <c r="O1030" i="6"/>
  <c r="N1031" i="6"/>
  <c r="O1031" i="6"/>
  <c r="N1032" i="6"/>
  <c r="P1032" i="6" s="1"/>
  <c r="U1032" i="6" s="1"/>
  <c r="O1033" i="6"/>
  <c r="P1033" i="6" s="1"/>
  <c r="U1033" i="6" s="1"/>
  <c r="N1034" i="6"/>
  <c r="H117" i="14"/>
  <c r="O1047" i="6" s="1"/>
  <c r="N1035" i="6"/>
  <c r="N1036" i="6"/>
  <c r="N1037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 s="1"/>
  <c r="U1056" i="6" s="1"/>
  <c r="P1057" i="6"/>
  <c r="U1057" i="6" s="1"/>
  <c r="N1058" i="6"/>
  <c r="P1058" i="6" s="1"/>
  <c r="U1058" i="6" s="1"/>
  <c r="N1059" i="6"/>
  <c r="P1059" i="6" s="1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P1063" i="6"/>
  <c r="U1063" i="6" s="1"/>
  <c r="N1064" i="6"/>
  <c r="P1064" i="6" s="1"/>
  <c r="U1064" i="6" s="1"/>
  <c r="N1065" i="6"/>
  <c r="P1065" i="6" s="1"/>
  <c r="U1065" i="6" s="1"/>
  <c r="N1066" i="6"/>
  <c r="P1066" i="6" s="1"/>
  <c r="U1066" i="6" s="1"/>
  <c r="N1067" i="6"/>
  <c r="P1067" i="6" s="1"/>
  <c r="U1067" i="6" s="1"/>
  <c r="N1068" i="6"/>
  <c r="P1068" i="6" s="1"/>
  <c r="U1068" i="6" s="1"/>
  <c r="N1069" i="6"/>
  <c r="P1069" i="6" s="1"/>
  <c r="U1069" i="6" s="1"/>
  <c r="O1070" i="6"/>
  <c r="P1070" i="6" s="1"/>
  <c r="U1070" i="6" s="1"/>
  <c r="N1071" i="6"/>
  <c r="O1071" i="6"/>
  <c r="N1072" i="6"/>
  <c r="O1072" i="6"/>
  <c r="N1073" i="6"/>
  <c r="P1073" i="6" s="1"/>
  <c r="U1073" i="6" s="1"/>
  <c r="N1074" i="6"/>
  <c r="P1074" i="6" s="1"/>
  <c r="U1074" i="6" s="1"/>
  <c r="N1075" i="6"/>
  <c r="O1075" i="6"/>
  <c r="N1076" i="6"/>
  <c r="P1076" i="6" s="1"/>
  <c r="U1076" i="6" s="1"/>
  <c r="N1077" i="6"/>
  <c r="O1077" i="6"/>
  <c r="N1078" i="6"/>
  <c r="O1078" i="6"/>
  <c r="N1079" i="6"/>
  <c r="O1079" i="6"/>
  <c r="N1080" i="6"/>
  <c r="P1080" i="6" s="1"/>
  <c r="U1080" i="6" s="1"/>
  <c r="N1081" i="6"/>
  <c r="O1081" i="6"/>
  <c r="N1082" i="6"/>
  <c r="P1082" i="6" s="1"/>
  <c r="U1082" i="6" s="1"/>
  <c r="N1084" i="6"/>
  <c r="O1084" i="6"/>
  <c r="O1085" i="6"/>
  <c r="P1085" i="6" s="1"/>
  <c r="U1085" i="6" s="1"/>
  <c r="O1086" i="6"/>
  <c r="P1086" i="6" s="1"/>
  <c r="U1086" i="6" s="1"/>
  <c r="V1086" i="6" s="1"/>
  <c r="N1087" i="6"/>
  <c r="O1087" i="6"/>
  <c r="N1088" i="6"/>
  <c r="O1088" i="6"/>
  <c r="N1089" i="6"/>
  <c r="O1089" i="6"/>
  <c r="O1090" i="6"/>
  <c r="P1090" i="6" s="1"/>
  <c r="U1090" i="6" s="1"/>
  <c r="N1091" i="6"/>
  <c r="O1091" i="6"/>
  <c r="N1092" i="6"/>
  <c r="O1092" i="6"/>
  <c r="N1093" i="6"/>
  <c r="O1093" i="6"/>
  <c r="N1094" i="6"/>
  <c r="O1094" i="6"/>
  <c r="N1095" i="6"/>
  <c r="O1095" i="6"/>
  <c r="O1097" i="6"/>
  <c r="P1097" i="6" s="1"/>
  <c r="U1097" i="6" s="1"/>
  <c r="N1098" i="6"/>
  <c r="O1098" i="6"/>
  <c r="N1099" i="6"/>
  <c r="O1099" i="6"/>
  <c r="N1100" i="6"/>
  <c r="O1100" i="6"/>
  <c r="O1101" i="6"/>
  <c r="P1101" i="6" s="1"/>
  <c r="U1101" i="6" s="1"/>
  <c r="N1102" i="6"/>
  <c r="O1102" i="6"/>
  <c r="N1103" i="6"/>
  <c r="O1103" i="6"/>
  <c r="N1104" i="6"/>
  <c r="O1104" i="6"/>
  <c r="N1105" i="6"/>
  <c r="O1105" i="6"/>
  <c r="N1106" i="6"/>
  <c r="O1106" i="6"/>
  <c r="N1107" i="6"/>
  <c r="O1107" i="6"/>
  <c r="N1108" i="6"/>
  <c r="O1108" i="6"/>
  <c r="N1109" i="6"/>
  <c r="O1109" i="6"/>
  <c r="N1110" i="6"/>
  <c r="O1110" i="6"/>
  <c r="N1111" i="6"/>
  <c r="P1111" i="6" s="1"/>
  <c r="U1111" i="6" s="1"/>
  <c r="P1112" i="6"/>
  <c r="U1112" i="6" s="1"/>
  <c r="N1113" i="6"/>
  <c r="P1113" i="6" s="1"/>
  <c r="U1113" i="6" s="1"/>
  <c r="N1114" i="6"/>
  <c r="P1114" i="6" s="1"/>
  <c r="U1114" i="6" s="1"/>
  <c r="N1115" i="6"/>
  <c r="H142" i="14"/>
  <c r="O1115" i="6" s="1"/>
  <c r="N1116" i="6"/>
  <c r="N1117" i="6"/>
  <c r="N1118" i="6"/>
  <c r="N1119" i="6"/>
  <c r="N1120" i="6"/>
  <c r="N1121" i="6"/>
  <c r="N1122" i="6"/>
  <c r="N1123" i="6"/>
  <c r="N1124" i="6"/>
  <c r="N1125" i="6"/>
  <c r="N1126" i="6"/>
  <c r="O1126" i="6"/>
  <c r="N1127" i="6"/>
  <c r="N1128" i="6"/>
  <c r="N1129" i="6"/>
  <c r="H143" i="14"/>
  <c r="O1130" i="6" s="1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O1145" i="6"/>
  <c r="N1146" i="6"/>
  <c r="O1146" i="6"/>
  <c r="P1147" i="6"/>
  <c r="U1147" i="6" s="1"/>
  <c r="N1148" i="6"/>
  <c r="O1148" i="6"/>
  <c r="O1149" i="6"/>
  <c r="P1149" i="6" s="1"/>
  <c r="U1149" i="6" s="1"/>
  <c r="O1150" i="6"/>
  <c r="P1150" i="6" s="1"/>
  <c r="U1150" i="6" s="1"/>
  <c r="N1151" i="6"/>
  <c r="O1151" i="6"/>
  <c r="N1152" i="6"/>
  <c r="O1152" i="6"/>
  <c r="N1153" i="6"/>
  <c r="O1153" i="6"/>
  <c r="O1154" i="6"/>
  <c r="P1154" i="6" s="1"/>
  <c r="U1154" i="6" s="1"/>
  <c r="N1155" i="6"/>
  <c r="O1155" i="6"/>
  <c r="N1156" i="6"/>
  <c r="O1156" i="6"/>
  <c r="O1157" i="6"/>
  <c r="P1157" i="6" s="1"/>
  <c r="U1157" i="6" s="1"/>
  <c r="N1158" i="6"/>
  <c r="H151" i="14"/>
  <c r="O1158" i="6" s="1"/>
  <c r="N1159" i="6"/>
  <c r="N1160" i="6"/>
  <c r="N1161" i="6"/>
  <c r="N1162" i="6"/>
  <c r="N1163" i="6"/>
  <c r="N1164" i="6"/>
  <c r="N1165" i="6"/>
  <c r="N1166" i="6"/>
  <c r="N1167" i="6"/>
  <c r="N1168" i="6"/>
  <c r="N1170" i="6"/>
  <c r="O1170" i="6"/>
  <c r="N1171" i="6"/>
  <c r="O1172" i="6"/>
  <c r="P1172" i="6" s="1"/>
  <c r="U1172" i="6" s="1"/>
  <c r="N1173" i="6"/>
  <c r="O1173" i="6"/>
  <c r="N1174" i="6"/>
  <c r="O1174" i="6"/>
  <c r="N1175" i="6"/>
  <c r="P1175" i="6" s="1"/>
  <c r="U1175" i="6" s="1"/>
  <c r="N1176" i="6"/>
  <c r="P1176" i="6" s="1"/>
  <c r="U1176" i="6" s="1"/>
  <c r="N1177" i="6"/>
  <c r="P1177" i="6" s="1"/>
  <c r="U1177" i="6" s="1"/>
  <c r="P1178" i="6"/>
  <c r="U1178" i="6" s="1"/>
  <c r="N1179" i="6"/>
  <c r="P1179" i="6" s="1"/>
  <c r="U1179" i="6" s="1"/>
  <c r="V1179" i="6" s="1"/>
  <c r="O1180" i="6"/>
  <c r="P1180" i="6" s="1"/>
  <c r="U1180" i="6" s="1"/>
  <c r="N1181" i="6"/>
  <c r="O1181" i="6"/>
  <c r="N1182" i="6"/>
  <c r="O1182" i="6"/>
  <c r="O1183" i="6"/>
  <c r="P1183" i="6" s="1"/>
  <c r="U1183" i="6" s="1"/>
  <c r="N1184" i="6"/>
  <c r="O1184" i="6"/>
  <c r="N1185" i="6"/>
  <c r="O1185" i="6"/>
  <c r="N1186" i="6"/>
  <c r="O1186" i="6"/>
  <c r="N1187" i="6"/>
  <c r="O1187" i="6"/>
  <c r="N1188" i="6"/>
  <c r="O1188" i="6"/>
  <c r="N1189" i="6"/>
  <c r="O1189" i="6"/>
  <c r="N1190" i="6"/>
  <c r="O1190" i="6"/>
  <c r="O1191" i="6"/>
  <c r="P1191" i="6" s="1"/>
  <c r="U1191" i="6" s="1"/>
  <c r="N1192" i="6"/>
  <c r="O1192" i="6"/>
  <c r="N1193" i="6"/>
  <c r="O1193" i="6"/>
  <c r="N1194" i="6"/>
  <c r="O1194" i="6"/>
  <c r="O1195" i="6"/>
  <c r="P1195" i="6" s="1"/>
  <c r="U1195" i="6" s="1"/>
  <c r="N1196" i="6"/>
  <c r="O1196" i="6"/>
  <c r="N1197" i="6"/>
  <c r="O1197" i="6"/>
  <c r="N1198" i="6"/>
  <c r="O1198" i="6"/>
  <c r="N1199" i="6"/>
  <c r="O1199" i="6"/>
  <c r="N1200" i="6"/>
  <c r="O1200" i="6"/>
  <c r="N1201" i="6"/>
  <c r="O1201" i="6"/>
  <c r="O1202" i="6"/>
  <c r="P1202" i="6" s="1"/>
  <c r="U1202" i="6" s="1"/>
  <c r="N1203" i="6"/>
  <c r="O1203" i="6"/>
  <c r="N1204" i="6"/>
  <c r="O1204" i="6"/>
  <c r="N1205" i="6"/>
  <c r="O1205" i="6"/>
  <c r="N1206" i="6"/>
  <c r="O1206" i="6"/>
  <c r="N1207" i="6"/>
  <c r="O1207" i="6"/>
  <c r="N1208" i="6"/>
  <c r="O1208" i="6"/>
  <c r="N1209" i="6"/>
  <c r="O1209" i="6"/>
  <c r="N1210" i="6"/>
  <c r="O1210" i="6"/>
  <c r="N1211" i="6"/>
  <c r="O1211" i="6"/>
  <c r="N1212" i="6"/>
  <c r="O1212" i="6"/>
  <c r="N1213" i="6"/>
  <c r="O1213" i="6"/>
  <c r="N1214" i="6"/>
  <c r="O1214" i="6"/>
  <c r="N1215" i="6"/>
  <c r="O1215" i="6"/>
  <c r="O1216" i="6"/>
  <c r="P1216" i="6" s="1"/>
  <c r="U1216" i="6" s="1"/>
  <c r="N1217" i="6"/>
  <c r="O1217" i="6"/>
  <c r="P1218" i="6"/>
  <c r="U1218" i="6" s="1"/>
  <c r="N1219" i="6"/>
  <c r="P1219" i="6" s="1"/>
  <c r="U1219" i="6" s="1"/>
  <c r="N1220" i="6"/>
  <c r="O1220" i="6"/>
  <c r="N1221" i="6"/>
  <c r="O1221" i="6"/>
  <c r="N1222" i="6"/>
  <c r="O1222" i="6"/>
  <c r="N1223" i="6"/>
  <c r="O1223" i="6"/>
  <c r="N1224" i="6"/>
  <c r="O1224" i="6"/>
  <c r="N1225" i="6"/>
  <c r="O1225" i="6"/>
  <c r="N1226" i="6"/>
  <c r="O1226" i="6"/>
  <c r="O1227" i="6"/>
  <c r="P1227" i="6" s="1"/>
  <c r="U1227" i="6" s="1"/>
  <c r="N1228" i="6"/>
  <c r="O1228" i="6"/>
  <c r="O1229" i="6"/>
  <c r="P1229" i="6" s="1"/>
  <c r="U1229" i="6" s="1"/>
  <c r="N1230" i="6"/>
  <c r="O1230" i="6"/>
  <c r="N1231" i="6"/>
  <c r="O1231" i="6"/>
  <c r="O1232" i="6"/>
  <c r="P1232" i="6" s="1"/>
  <c r="U1232" i="6" s="1"/>
  <c r="N1233" i="6"/>
  <c r="O1233" i="6"/>
  <c r="N1234" i="6"/>
  <c r="O1234" i="6"/>
  <c r="N1235" i="6"/>
  <c r="O1235" i="6"/>
  <c r="N1236" i="6"/>
  <c r="P1236" i="6" s="1"/>
  <c r="U1236" i="6" s="1"/>
  <c r="N1237" i="6"/>
  <c r="P1237" i="6" s="1"/>
  <c r="U1237" i="6" s="1"/>
  <c r="N1238" i="6"/>
  <c r="P1238" i="6" s="1"/>
  <c r="U1238" i="6" s="1"/>
  <c r="N1239" i="6"/>
  <c r="P1239" i="6" s="1"/>
  <c r="U1239" i="6" s="1"/>
  <c r="N1240" i="6"/>
  <c r="H168" i="14"/>
  <c r="O1252" i="6" s="1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H169" i="14"/>
  <c r="O1267" i="6" s="1"/>
  <c r="N1258" i="6"/>
  <c r="N1260" i="6"/>
  <c r="N1261" i="6"/>
  <c r="N1262" i="6"/>
  <c r="N1263" i="6"/>
  <c r="O1263" i="6"/>
  <c r="N1264" i="6"/>
  <c r="N1265" i="6"/>
  <c r="N1266" i="6"/>
  <c r="N1267" i="6"/>
  <c r="N1268" i="6"/>
  <c r="H170" i="14"/>
  <c r="O1274" i="6" s="1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H171" i="14"/>
  <c r="O1304" i="6" s="1"/>
  <c r="N1288" i="6"/>
  <c r="N1289" i="6"/>
  <c r="N1290" i="6"/>
  <c r="N1291" i="6"/>
  <c r="N1292" i="6"/>
  <c r="O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N1306" i="6"/>
  <c r="P1306" i="6" s="1"/>
  <c r="U1306" i="6" s="1"/>
  <c r="N1307" i="6"/>
  <c r="P1307" i="6" s="1"/>
  <c r="U1307" i="6" s="1"/>
  <c r="N1308" i="6"/>
  <c r="P1308" i="6" s="1"/>
  <c r="U1308" i="6" s="1"/>
  <c r="N1309" i="6"/>
  <c r="P1309" i="6" s="1"/>
  <c r="U1309" i="6" s="1"/>
  <c r="N1310" i="6"/>
  <c r="P1310" i="6" s="1"/>
  <c r="U1310" i="6" s="1"/>
  <c r="P1311" i="6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N1317" i="6"/>
  <c r="P1317" i="6" s="1"/>
  <c r="U1317" i="6" s="1"/>
  <c r="P1318" i="6"/>
  <c r="U1318" i="6" s="1"/>
  <c r="O1320" i="6"/>
  <c r="P1320" i="6" s="1"/>
  <c r="U1320" i="6" s="1"/>
  <c r="N1321" i="6"/>
  <c r="O1321" i="6"/>
  <c r="N1322" i="6"/>
  <c r="O1322" i="6"/>
  <c r="N1323" i="6"/>
  <c r="O1323" i="6"/>
  <c r="N1324" i="6"/>
  <c r="O1324" i="6"/>
  <c r="N1325" i="6"/>
  <c r="O1325" i="6"/>
  <c r="N1326" i="6"/>
  <c r="O1326" i="6"/>
  <c r="N1327" i="6"/>
  <c r="O1327" i="6"/>
  <c r="N1328" i="6"/>
  <c r="O1328" i="6"/>
  <c r="N1329" i="6"/>
  <c r="O1329" i="6"/>
  <c r="N1330" i="6"/>
  <c r="O1330" i="6"/>
  <c r="N1331" i="6"/>
  <c r="O1331" i="6"/>
  <c r="N1332" i="6"/>
  <c r="O1332" i="6"/>
  <c r="N1333" i="6"/>
  <c r="O1333" i="6"/>
  <c r="N1334" i="6"/>
  <c r="O1334" i="6"/>
  <c r="O1335" i="6"/>
  <c r="P1335" i="6" s="1"/>
  <c r="U1335" i="6" s="1"/>
  <c r="N1336" i="6"/>
  <c r="O1336" i="6"/>
  <c r="O1337" i="6"/>
  <c r="P1337" i="6" s="1"/>
  <c r="U1337" i="6" s="1"/>
  <c r="N1338" i="6"/>
  <c r="O1338" i="6"/>
  <c r="N1339" i="6"/>
  <c r="O1339" i="6"/>
  <c r="N1340" i="6"/>
  <c r="O1340" i="6"/>
  <c r="N1341" i="6"/>
  <c r="O1341" i="6"/>
  <c r="N1342" i="6"/>
  <c r="O1342" i="6"/>
  <c r="N1343" i="6"/>
  <c r="O1343" i="6"/>
  <c r="P1344" i="6"/>
  <c r="U1344" i="6" s="1"/>
  <c r="O1345" i="6"/>
  <c r="P1345" i="6" s="1"/>
  <c r="U1345" i="6" s="1"/>
  <c r="N1346" i="6"/>
  <c r="O1346" i="6"/>
  <c r="N1347" i="6"/>
  <c r="P1347" i="6" s="1"/>
  <c r="U1347" i="6" s="1"/>
  <c r="N1348" i="6"/>
  <c r="O1348" i="6"/>
  <c r="N1349" i="6"/>
  <c r="O1349" i="6"/>
  <c r="N1350" i="6"/>
  <c r="O1350" i="6"/>
  <c r="N1351" i="6"/>
  <c r="O1351" i="6"/>
  <c r="N1352" i="6"/>
  <c r="O1352" i="6"/>
  <c r="N1353" i="6"/>
  <c r="O1353" i="6"/>
  <c r="N1354" i="6"/>
  <c r="O1354" i="6"/>
  <c r="N1355" i="6"/>
  <c r="O1355" i="6"/>
  <c r="N1356" i="6"/>
  <c r="O1356" i="6"/>
  <c r="N1357" i="6"/>
  <c r="O1357" i="6"/>
  <c r="N1358" i="6"/>
  <c r="O1358" i="6"/>
  <c r="N1359" i="6"/>
  <c r="O1359" i="6"/>
  <c r="N1360" i="6"/>
  <c r="O1360" i="6"/>
  <c r="N1361" i="6"/>
  <c r="H185" i="14"/>
  <c r="O1361" i="6" s="1"/>
  <c r="N1362" i="6"/>
  <c r="N1363" i="6"/>
  <c r="N1364" i="6"/>
  <c r="N1365" i="6"/>
  <c r="N1366" i="6"/>
  <c r="O1366" i="6"/>
  <c r="N1367" i="6"/>
  <c r="N1368" i="6"/>
  <c r="N1369" i="6"/>
  <c r="N1370" i="6"/>
  <c r="N1371" i="6"/>
  <c r="N1372" i="6"/>
  <c r="N1373" i="6"/>
  <c r="N1374" i="6"/>
  <c r="N1375" i="6"/>
  <c r="N1376" i="6"/>
  <c r="N1377" i="6"/>
  <c r="N1378" i="6"/>
  <c r="N1380" i="6"/>
  <c r="N1381" i="6"/>
  <c r="N1382" i="6"/>
  <c r="H186" i="14"/>
  <c r="O1384" i="6" s="1"/>
  <c r="N1383" i="6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N1402" i="6"/>
  <c r="N1403" i="6"/>
  <c r="O1403" i="6"/>
  <c r="N1404" i="6"/>
  <c r="O1404" i="6"/>
  <c r="N1405" i="6"/>
  <c r="O1405" i="6"/>
  <c r="N1406" i="6"/>
  <c r="P1406" i="6" s="1"/>
  <c r="U1406" i="6" s="1"/>
  <c r="N1407" i="6"/>
  <c r="P1407" i="6" s="1"/>
  <c r="U1407" i="6" s="1"/>
  <c r="N1408" i="6"/>
  <c r="P1408" i="6" s="1"/>
  <c r="U1408" i="6" s="1"/>
  <c r="N1409" i="6"/>
  <c r="P1409" i="6" s="1"/>
  <c r="U1409" i="6" s="1"/>
  <c r="P1410" i="6"/>
  <c r="U1410" i="6" s="1"/>
  <c r="N1411" i="6"/>
  <c r="O1411" i="6"/>
  <c r="O1412" i="6"/>
  <c r="P1412" i="6" s="1"/>
  <c r="U1412" i="6" s="1"/>
  <c r="O1413" i="6"/>
  <c r="P1413" i="6" s="1"/>
  <c r="U1413" i="6" s="1"/>
  <c r="N1414" i="6"/>
  <c r="O1414" i="6"/>
  <c r="N1415" i="6"/>
  <c r="O1415" i="6"/>
  <c r="N1416" i="6"/>
  <c r="O1416" i="6"/>
  <c r="O1417" i="6"/>
  <c r="P1417" i="6" s="1"/>
  <c r="U1417" i="6" s="1"/>
  <c r="N1418" i="6"/>
  <c r="O1418" i="6"/>
  <c r="N1420" i="6"/>
  <c r="O1420" i="6"/>
  <c r="N1421" i="6"/>
  <c r="O1421" i="6"/>
  <c r="O1422" i="6"/>
  <c r="P1422" i="6" s="1"/>
  <c r="U1422" i="6" s="1"/>
  <c r="N1423" i="6"/>
  <c r="O1423" i="6"/>
  <c r="O1424" i="6"/>
  <c r="P1424" i="6" s="1"/>
  <c r="U1424" i="6" s="1"/>
  <c r="N1425" i="6"/>
  <c r="O1425" i="6"/>
  <c r="N1426" i="6"/>
  <c r="O1426" i="6"/>
  <c r="N1427" i="6"/>
  <c r="O1427" i="6"/>
  <c r="N1428" i="6"/>
  <c r="O1428" i="6"/>
  <c r="N1429" i="6"/>
  <c r="O1429" i="6"/>
  <c r="N1430" i="6"/>
  <c r="O1430" i="6"/>
  <c r="N1431" i="6"/>
  <c r="O1431" i="6"/>
  <c r="N1432" i="6"/>
  <c r="O1432" i="6"/>
  <c r="N1433" i="6"/>
  <c r="O1433" i="6"/>
  <c r="N1434" i="6"/>
  <c r="O1434" i="6"/>
  <c r="N1435" i="6"/>
  <c r="O1435" i="6"/>
  <c r="N1436" i="6"/>
  <c r="O1436" i="6"/>
  <c r="N1437" i="6"/>
  <c r="O1437" i="6"/>
  <c r="O1438" i="6"/>
  <c r="P1438" i="6" s="1"/>
  <c r="U1438" i="6" s="1"/>
  <c r="N1439" i="6"/>
  <c r="O1439" i="6"/>
  <c r="N1440" i="6"/>
  <c r="O1440" i="6"/>
  <c r="N1441" i="6"/>
  <c r="O1441" i="6"/>
  <c r="N1442" i="6"/>
  <c r="O1442" i="6"/>
  <c r="O1443" i="6"/>
  <c r="P1443" i="6" s="1"/>
  <c r="U1443" i="6" s="1"/>
  <c r="N1444" i="6"/>
  <c r="O1444" i="6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N1468" i="6"/>
  <c r="O1468" i="6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N1481" i="6"/>
  <c r="O1481" i="6"/>
  <c r="N1482" i="6"/>
  <c r="O1482" i="6"/>
  <c r="N1483" i="6"/>
  <c r="O1483" i="6"/>
  <c r="N1484" i="6"/>
  <c r="O1484" i="6"/>
  <c r="N1485" i="6"/>
  <c r="O1485" i="6"/>
  <c r="N1486" i="6"/>
  <c r="O1486" i="6"/>
  <c r="N1487" i="6"/>
  <c r="O1487" i="6"/>
  <c r="N1488" i="6"/>
  <c r="O1488" i="6"/>
  <c r="O1489" i="6"/>
  <c r="P1489" i="6" s="1"/>
  <c r="U1489" i="6" s="1"/>
  <c r="N1490" i="6"/>
  <c r="O1490" i="6"/>
  <c r="N1491" i="6"/>
  <c r="O1491" i="6"/>
  <c r="N1492" i="6"/>
  <c r="O1492" i="6"/>
  <c r="N1493" i="6"/>
  <c r="O1493" i="6"/>
  <c r="N1494" i="6"/>
  <c r="O1494" i="6"/>
  <c r="N1495" i="6"/>
  <c r="O1495" i="6"/>
  <c r="N1496" i="6"/>
  <c r="O1496" i="6"/>
  <c r="N1497" i="6"/>
  <c r="O1497" i="6"/>
  <c r="N1498" i="6"/>
  <c r="O1498" i="6"/>
  <c r="N1499" i="6"/>
  <c r="P1499" i="6" s="1"/>
  <c r="U1499" i="6" s="1"/>
  <c r="P1500" i="6"/>
  <c r="U1500" i="6" s="1"/>
  <c r="O1501" i="6"/>
  <c r="P1501" i="6" s="1"/>
  <c r="U1501" i="6" s="1"/>
  <c r="N1502" i="6"/>
  <c r="O1502" i="6"/>
  <c r="N1503" i="6"/>
  <c r="O1503" i="6"/>
  <c r="N1504" i="6"/>
  <c r="O1504" i="6"/>
  <c r="N1505" i="6"/>
  <c r="O1505" i="6"/>
  <c r="N1506" i="6"/>
  <c r="O1506" i="6"/>
  <c r="N1507" i="6"/>
  <c r="O1507" i="6"/>
  <c r="N1508" i="6"/>
  <c r="O1508" i="6"/>
  <c r="N1509" i="6"/>
  <c r="O1509" i="6"/>
  <c r="O1510" i="6"/>
  <c r="P1510" i="6" s="1"/>
  <c r="U1510" i="6" s="1"/>
  <c r="N1511" i="6"/>
  <c r="O1511" i="6"/>
  <c r="N1512" i="6"/>
  <c r="H207" i="14"/>
  <c r="O1512" i="6" s="1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7" i="6"/>
  <c r="N1528" i="6"/>
  <c r="N1529" i="6"/>
  <c r="O1529" i="6"/>
  <c r="N1530" i="6"/>
  <c r="P1530" i="6" s="1"/>
  <c r="U1530" i="6" s="1"/>
  <c r="O1531" i="6"/>
  <c r="P1531" i="6" s="1"/>
  <c r="U1531" i="6" s="1"/>
  <c r="N1532" i="6"/>
  <c r="O1532" i="6"/>
  <c r="N1533" i="6"/>
  <c r="P1533" i="6" s="1"/>
  <c r="U1533" i="6" s="1"/>
  <c r="N1534" i="6"/>
  <c r="P1534" i="6" s="1"/>
  <c r="U1534" i="6" s="1"/>
  <c r="N1535" i="6"/>
  <c r="P1535" i="6" s="1"/>
  <c r="U1535" i="6" s="1"/>
  <c r="N1536" i="6"/>
  <c r="O1536" i="6"/>
  <c r="N1537" i="6"/>
  <c r="O1537" i="6"/>
  <c r="N1538" i="6"/>
  <c r="P1538" i="6" s="1"/>
  <c r="U1538" i="6" s="1"/>
  <c r="N1539" i="6"/>
  <c r="O1539" i="6"/>
  <c r="N1540" i="6"/>
  <c r="O1540" i="6"/>
  <c r="N1541" i="6"/>
  <c r="P1541" i="6" s="1"/>
  <c r="U1541" i="6" s="1"/>
  <c r="N1542" i="6"/>
  <c r="O1542" i="6"/>
  <c r="N1543" i="6"/>
  <c r="P1543" i="6" s="1"/>
  <c r="U1543" i="6" s="1"/>
  <c r="N1544" i="6"/>
  <c r="O1544" i="6"/>
  <c r="N1545" i="6"/>
  <c r="P1545" i="6" s="1"/>
  <c r="U1545" i="6" s="1"/>
  <c r="N1546" i="6"/>
  <c r="P1546" i="6" s="1"/>
  <c r="U1546" i="6" s="1"/>
  <c r="N1547" i="6"/>
  <c r="H205" i="14"/>
  <c r="O1552" i="6" s="1"/>
  <c r="N1548" i="6"/>
  <c r="N1549" i="6"/>
  <c r="N1550" i="6"/>
  <c r="N1552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H204" i="14"/>
  <c r="O1570" i="6" s="1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N1584" i="6"/>
  <c r="O1584" i="6"/>
  <c r="O1585" i="6"/>
  <c r="P1585" i="6" s="1"/>
  <c r="U1585" i="6" s="1"/>
  <c r="N1586" i="6"/>
  <c r="O1586" i="6"/>
  <c r="N1587" i="6"/>
  <c r="O1587" i="6"/>
  <c r="O1588" i="6"/>
  <c r="P1588" i="6" s="1"/>
  <c r="U1588" i="6" s="1"/>
  <c r="O1589" i="6"/>
  <c r="P1589" i="6" s="1"/>
  <c r="U1589" i="6" s="1"/>
  <c r="N1590" i="6"/>
  <c r="O1590" i="6"/>
  <c r="N1591" i="6"/>
  <c r="O1591" i="6"/>
  <c r="O1592" i="6"/>
  <c r="P1592" i="6" s="1"/>
  <c r="U1592" i="6" s="1"/>
  <c r="N1593" i="6"/>
  <c r="O1593" i="6"/>
  <c r="P1594" i="6"/>
  <c r="U1594" i="6" s="1"/>
  <c r="P1595" i="6"/>
  <c r="U1595" i="6" s="1"/>
  <c r="N1596" i="6"/>
  <c r="P1596" i="6" s="1"/>
  <c r="U1596" i="6" s="1"/>
  <c r="N1597" i="6"/>
  <c r="O1597" i="6"/>
  <c r="O1598" i="6"/>
  <c r="P1598" i="6" s="1"/>
  <c r="U1598" i="6" s="1"/>
  <c r="N1599" i="6"/>
  <c r="O1599" i="6"/>
  <c r="N1600" i="6"/>
  <c r="O1600" i="6"/>
  <c r="N1601" i="6"/>
  <c r="P1601" i="6" s="1"/>
  <c r="U1601" i="6" s="1"/>
  <c r="N1602" i="6"/>
  <c r="P1602" i="6" s="1"/>
  <c r="U1602" i="6" s="1"/>
  <c r="P1603" i="6"/>
  <c r="U1603" i="6" s="1"/>
  <c r="N1604" i="6"/>
  <c r="P1604" i="6" s="1"/>
  <c r="U1604" i="6" s="1"/>
  <c r="N1605" i="6"/>
  <c r="P1605" i="6" s="1"/>
  <c r="U1605" i="6" s="1"/>
  <c r="N1606" i="6"/>
  <c r="O1606" i="6"/>
  <c r="N1607" i="6"/>
  <c r="O1607" i="6"/>
  <c r="N1608" i="6"/>
  <c r="O1608" i="6"/>
  <c r="N1609" i="6"/>
  <c r="O1609" i="6"/>
  <c r="N1610" i="6"/>
  <c r="O1610" i="6"/>
  <c r="N1611" i="6"/>
  <c r="O1611" i="6"/>
  <c r="N1612" i="6"/>
  <c r="O1612" i="6"/>
  <c r="N1613" i="6"/>
  <c r="O1613" i="6"/>
  <c r="N1614" i="6"/>
  <c r="O1614" i="6"/>
  <c r="N1615" i="6"/>
  <c r="O1615" i="6"/>
  <c r="N1616" i="6"/>
  <c r="O1616" i="6"/>
  <c r="N1617" i="6"/>
  <c r="O1617" i="6"/>
  <c r="N1618" i="6"/>
  <c r="O1618" i="6"/>
  <c r="N1619" i="6"/>
  <c r="O1619" i="6"/>
  <c r="N1620" i="6"/>
  <c r="O1620" i="6"/>
  <c r="N1621" i="6"/>
  <c r="O1621" i="6"/>
  <c r="N1622" i="6"/>
  <c r="O1622" i="6"/>
  <c r="N1623" i="6"/>
  <c r="O1623" i="6"/>
  <c r="N1624" i="6"/>
  <c r="O1624" i="6"/>
  <c r="N1625" i="6"/>
  <c r="O1625" i="6"/>
  <c r="N1626" i="6"/>
  <c r="O1626" i="6"/>
  <c r="N1627" i="6"/>
  <c r="O1627" i="6"/>
  <c r="N1628" i="6"/>
  <c r="P1628" i="6" s="1"/>
  <c r="U1628" i="6" s="1"/>
  <c r="N1629" i="6"/>
  <c r="O1629" i="6"/>
  <c r="N1630" i="6"/>
  <c r="P1630" i="6" s="1"/>
  <c r="U1630" i="6" s="1"/>
  <c r="N1631" i="6"/>
  <c r="P1631" i="6" s="1"/>
  <c r="U1631" i="6" s="1"/>
  <c r="N1632" i="6"/>
  <c r="O1632" i="6"/>
  <c r="N1633" i="6"/>
  <c r="O1633" i="6"/>
  <c r="N1634" i="6"/>
  <c r="O1634" i="6"/>
  <c r="N1635" i="6"/>
  <c r="P1635" i="6" s="1"/>
  <c r="U1635" i="6" s="1"/>
  <c r="N1636" i="6"/>
  <c r="O1636" i="6"/>
  <c r="N1637" i="6"/>
  <c r="P1637" i="6" s="1"/>
  <c r="U1637" i="6" s="1"/>
  <c r="N1638" i="6"/>
  <c r="O1638" i="6"/>
  <c r="O1639" i="6"/>
  <c r="P1639" i="6" s="1"/>
  <c r="U1639" i="6" s="1"/>
  <c r="P1640" i="6"/>
  <c r="U1640" i="6" s="1"/>
  <c r="N1641" i="6"/>
  <c r="P1641" i="6" s="1"/>
  <c r="U1641" i="6" s="1"/>
  <c r="N1642" i="6"/>
  <c r="P1642" i="6" s="1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O1649" i="6"/>
  <c r="P1649" i="6" s="1"/>
  <c r="U1649" i="6" s="1"/>
  <c r="N1650" i="6"/>
  <c r="O1650" i="6"/>
  <c r="O1652" i="6"/>
  <c r="P1652" i="6" s="1"/>
  <c r="U1652" i="6" s="1"/>
  <c r="N1653" i="6"/>
  <c r="O1653" i="6"/>
  <c r="N1654" i="6"/>
  <c r="O1654" i="6"/>
  <c r="N1655" i="6"/>
  <c r="P1655" i="6" s="1"/>
  <c r="U1655" i="6" s="1"/>
  <c r="N1656" i="6"/>
  <c r="P1656" i="6" s="1"/>
  <c r="U1656" i="6" s="1"/>
  <c r="N1657" i="6"/>
  <c r="O1657" i="6"/>
  <c r="N1658" i="6"/>
  <c r="O1658" i="6"/>
  <c r="N1659" i="6"/>
  <c r="P1659" i="6" s="1"/>
  <c r="U1659" i="6" s="1"/>
  <c r="N1660" i="6"/>
  <c r="O1660" i="6"/>
  <c r="N1661" i="6"/>
  <c r="P1661" i="6" s="1"/>
  <c r="U1661" i="6" s="1"/>
  <c r="N1662" i="6"/>
  <c r="P1662" i="6" s="1"/>
  <c r="U1662" i="6" s="1"/>
  <c r="N1663" i="6"/>
  <c r="O1663" i="6"/>
  <c r="N1664" i="6"/>
  <c r="O1664" i="6"/>
  <c r="N1665" i="6"/>
  <c r="P1665" i="6" s="1"/>
  <c r="U1665" i="6" s="1"/>
  <c r="O1666" i="6"/>
  <c r="P1666" i="6" s="1"/>
  <c r="U1666" i="6" s="1"/>
  <c r="N1667" i="6"/>
  <c r="P1667" i="6" s="1"/>
  <c r="U1667" i="6" s="1"/>
  <c r="N1668" i="6"/>
  <c r="P1668" i="6" s="1"/>
  <c r="U1668" i="6" s="1"/>
  <c r="P1669" i="6"/>
  <c r="U1669" i="6" s="1"/>
  <c r="N1670" i="6"/>
  <c r="P1670" i="6" s="1"/>
  <c r="U1670" i="6" s="1"/>
  <c r="N1671" i="6"/>
  <c r="O1671" i="6"/>
  <c r="N1672" i="6"/>
  <c r="O1672" i="6"/>
  <c r="N1673" i="6"/>
  <c r="P1673" i="6" s="1"/>
  <c r="U1673" i="6" s="1"/>
  <c r="N1674" i="6"/>
  <c r="O1674" i="6"/>
  <c r="N1675" i="6"/>
  <c r="P1675" i="6" s="1"/>
  <c r="U1675" i="6" s="1"/>
  <c r="N1676" i="6"/>
  <c r="P1676" i="6" s="1"/>
  <c r="U1676" i="6" s="1"/>
  <c r="N1677" i="6"/>
  <c r="O1677" i="6"/>
  <c r="N1678" i="6"/>
  <c r="O1678" i="6"/>
  <c r="N1679" i="6"/>
  <c r="P1679" i="6" s="1"/>
  <c r="U1679" i="6" s="1"/>
  <c r="N1680" i="6"/>
  <c r="O1680" i="6"/>
  <c r="N1681" i="6"/>
  <c r="P1681" i="6" s="1"/>
  <c r="U1681" i="6" s="1"/>
  <c r="N1682" i="6"/>
  <c r="P1682" i="6" s="1"/>
  <c r="U1682" i="6" s="1"/>
  <c r="N1683" i="6"/>
  <c r="P1683" i="6" s="1"/>
  <c r="U1683" i="6" s="1"/>
  <c r="N1684" i="6"/>
  <c r="O1684" i="6"/>
  <c r="P1685" i="6"/>
  <c r="U1685" i="6" s="1"/>
  <c r="N1686" i="6"/>
  <c r="O1686" i="6"/>
  <c r="N1687" i="6"/>
  <c r="P1687" i="6" s="1"/>
  <c r="U1687" i="6" s="1"/>
  <c r="N1688" i="6"/>
  <c r="O1688" i="6"/>
  <c r="N1689" i="6"/>
  <c r="P1689" i="6" s="1"/>
  <c r="U1689" i="6" s="1"/>
  <c r="N1690" i="6"/>
  <c r="P1690" i="6" s="1"/>
  <c r="U1690" i="6" s="1"/>
  <c r="N1691" i="6"/>
  <c r="O1691" i="6"/>
  <c r="N1692" i="6"/>
  <c r="O1692" i="6"/>
  <c r="N1693" i="6"/>
  <c r="O1693" i="6"/>
  <c r="N1694" i="6"/>
  <c r="O1694" i="6"/>
  <c r="N1695" i="6"/>
  <c r="O1695" i="6"/>
  <c r="N1696" i="6"/>
  <c r="P1696" i="6" s="1"/>
  <c r="U1696" i="6" s="1"/>
  <c r="N1697" i="6"/>
  <c r="O1697" i="6"/>
  <c r="N1698" i="6"/>
  <c r="O1698" i="6"/>
  <c r="N1699" i="6"/>
  <c r="O1699" i="6"/>
  <c r="N1700" i="6"/>
  <c r="O1700" i="6"/>
  <c r="N1701" i="6"/>
  <c r="O1701" i="6"/>
  <c r="O1702" i="6"/>
  <c r="P1702" i="6" s="1"/>
  <c r="U1702" i="6" s="1"/>
  <c r="N1703" i="6"/>
  <c r="O1703" i="6"/>
  <c r="N1704" i="6"/>
  <c r="O1704" i="6"/>
  <c r="N1705" i="6"/>
  <c r="O1705" i="6"/>
  <c r="N1706" i="6"/>
  <c r="O1706" i="6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O1713" i="6"/>
  <c r="N1714" i="6"/>
  <c r="O1714" i="6"/>
  <c r="N1715" i="6"/>
  <c r="O1715" i="6"/>
  <c r="P1717" i="6"/>
  <c r="U1717" i="6" s="1"/>
  <c r="V1717" i="6" s="1"/>
  <c r="N1718" i="6"/>
  <c r="P1718" i="6" s="1"/>
  <c r="U1718" i="6" s="1"/>
  <c r="N1719" i="6"/>
  <c r="P1719" i="6" s="1"/>
  <c r="U1719" i="6" s="1"/>
  <c r="P1720" i="6"/>
  <c r="U1720" i="6" s="1"/>
  <c r="N1721" i="6"/>
  <c r="O1721" i="6"/>
  <c r="N1722" i="6"/>
  <c r="O1722" i="6"/>
  <c r="N1723" i="6"/>
  <c r="O1723" i="6"/>
  <c r="N1724" i="6"/>
  <c r="O1724" i="6"/>
  <c r="N1725" i="6"/>
  <c r="O1725" i="6"/>
  <c r="N1726" i="6"/>
  <c r="O1726" i="6"/>
  <c r="N1727" i="6"/>
  <c r="O1727" i="6"/>
  <c r="N1728" i="6"/>
  <c r="O1728" i="6"/>
  <c r="N1729" i="6"/>
  <c r="O1729" i="6"/>
  <c r="N1730" i="6"/>
  <c r="O1730" i="6"/>
  <c r="P1731" i="6"/>
  <c r="U1731" i="6" s="1"/>
  <c r="N1732" i="6"/>
  <c r="O1732" i="6"/>
  <c r="N1733" i="6"/>
  <c r="O1733" i="6"/>
  <c r="N1734" i="6"/>
  <c r="P1734" i="6" s="1"/>
  <c r="U1734" i="6" s="1"/>
  <c r="V1734" i="6" s="1"/>
  <c r="N1735" i="6"/>
  <c r="O1735" i="6"/>
  <c r="N1736" i="6"/>
  <c r="P1736" i="6" s="1"/>
  <c r="U1736" i="6" s="1"/>
  <c r="N1737" i="6"/>
  <c r="P1737" i="6" s="1"/>
  <c r="U1737" i="6" s="1"/>
  <c r="N1738" i="6"/>
  <c r="O1738" i="6"/>
  <c r="N1739" i="6"/>
  <c r="O1739" i="6"/>
  <c r="N1740" i="6"/>
  <c r="P1740" i="6" s="1"/>
  <c r="U1740" i="6" s="1"/>
  <c r="P1741" i="6"/>
  <c r="U1741" i="6" s="1"/>
  <c r="N1742" i="6"/>
  <c r="P1742" i="6" s="1"/>
  <c r="U1742" i="6" s="1"/>
  <c r="H236" i="14"/>
  <c r="O1743" i="6" s="1"/>
  <c r="P1743" i="6" s="1"/>
  <c r="U1743" i="6" s="1"/>
  <c r="N1744" i="6"/>
  <c r="N1745" i="6"/>
  <c r="N1746" i="6"/>
  <c r="N1747" i="6"/>
  <c r="N1748" i="6"/>
  <c r="N1749" i="6"/>
  <c r="N1750" i="6"/>
  <c r="N1751" i="6"/>
  <c r="N1752" i="6"/>
  <c r="H237" i="14"/>
  <c r="O1755" i="6" s="1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H238" i="14"/>
  <c r="O1767" i="6" s="1"/>
  <c r="P1767" i="6" s="1"/>
  <c r="U1767" i="6" s="1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O1779" i="6"/>
  <c r="N1780" i="6"/>
  <c r="O1780" i="6"/>
  <c r="O1781" i="6"/>
  <c r="P1781" i="6" s="1"/>
  <c r="U1781" i="6" s="1"/>
  <c r="N1782" i="6"/>
  <c r="O1782" i="6"/>
  <c r="N1783" i="6"/>
  <c r="O1783" i="6"/>
  <c r="N1784" i="6"/>
  <c r="O1784" i="6"/>
  <c r="O1785" i="6"/>
  <c r="P1785" i="6" s="1"/>
  <c r="U1785" i="6" s="1"/>
  <c r="N1786" i="6"/>
  <c r="O1786" i="6"/>
  <c r="N1787" i="6"/>
  <c r="H241" i="14"/>
  <c r="O1793" i="6" s="1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U1803" i="6"/>
  <c r="P1804" i="6"/>
  <c r="U1804" i="6" s="1"/>
  <c r="O1805" i="6"/>
  <c r="N1806" i="6"/>
  <c r="O1806" i="6"/>
  <c r="N1808" i="6"/>
  <c r="O1808" i="6"/>
  <c r="O1809" i="6"/>
  <c r="P1809" i="6" s="1"/>
  <c r="U1809" i="6" s="1"/>
  <c r="N1810" i="6"/>
  <c r="O1810" i="6"/>
  <c r="N1811" i="6"/>
  <c r="O1811" i="6"/>
  <c r="O1812" i="6"/>
  <c r="P1812" i="6" s="1"/>
  <c r="U1812" i="6" s="1"/>
  <c r="N1813" i="6"/>
  <c r="O1813" i="6"/>
  <c r="P1814" i="6"/>
  <c r="U1814" i="6" s="1"/>
  <c r="N1815" i="6"/>
  <c r="P1815" i="6" s="1"/>
  <c r="U1815" i="6" s="1"/>
  <c r="P1816" i="6"/>
  <c r="U1816" i="6" s="1"/>
  <c r="N1817" i="6"/>
  <c r="P1817" i="6" s="1"/>
  <c r="U1817" i="6" s="1"/>
  <c r="P1818" i="6"/>
  <c r="U1818" i="6" s="1"/>
  <c r="N1820" i="6"/>
  <c r="O1820" i="6"/>
  <c r="O1821" i="6"/>
  <c r="P1821" i="6" s="1"/>
  <c r="U1821" i="6" s="1"/>
  <c r="N1822" i="6"/>
  <c r="O1822" i="6"/>
  <c r="N1823" i="6"/>
  <c r="O1823" i="6"/>
  <c r="N1824" i="6"/>
  <c r="O1824" i="6"/>
  <c r="N1825" i="6"/>
  <c r="O1825" i="6"/>
  <c r="N1826" i="6"/>
  <c r="O1826" i="6"/>
  <c r="N1827" i="6"/>
  <c r="O1827" i="6"/>
  <c r="N1828" i="6"/>
  <c r="O1828" i="6"/>
  <c r="N1829" i="6"/>
  <c r="O1829" i="6"/>
  <c r="N1830" i="6"/>
  <c r="O1830" i="6"/>
  <c r="N1831" i="6"/>
  <c r="O1831" i="6"/>
  <c r="N1832" i="6"/>
  <c r="O1832" i="6"/>
  <c r="N1833" i="6"/>
  <c r="O1833" i="6"/>
  <c r="N1834" i="6"/>
  <c r="O1834" i="6"/>
  <c r="N1835" i="6"/>
  <c r="O1835" i="6"/>
  <c r="N1836" i="6"/>
  <c r="O1836" i="6"/>
  <c r="N1837" i="6"/>
  <c r="O1837" i="6"/>
  <c r="N1838" i="6"/>
  <c r="O1838" i="6"/>
  <c r="N1839" i="6"/>
  <c r="O1839" i="6"/>
  <c r="N1840" i="6"/>
  <c r="O1840" i="6"/>
  <c r="N1841" i="6"/>
  <c r="O1841" i="6"/>
  <c r="N1842" i="6"/>
  <c r="O1842" i="6"/>
  <c r="N1843" i="6"/>
  <c r="O1843" i="6"/>
  <c r="N1844" i="6"/>
  <c r="O1844" i="6"/>
  <c r="N1845" i="6"/>
  <c r="O1845" i="6"/>
  <c r="N1846" i="6"/>
  <c r="O1846" i="6"/>
  <c r="N1847" i="6"/>
  <c r="O1847" i="6"/>
  <c r="N1848" i="6"/>
  <c r="O1848" i="6"/>
  <c r="N1849" i="6"/>
  <c r="O1849" i="6"/>
  <c r="N1850" i="6"/>
  <c r="O1850" i="6"/>
  <c r="N1851" i="6"/>
  <c r="O1851" i="6"/>
  <c r="N1852" i="6"/>
  <c r="O1852" i="6"/>
  <c r="N1853" i="6"/>
  <c r="O1853" i="6"/>
  <c r="N1854" i="6"/>
  <c r="O1854" i="6"/>
  <c r="N1855" i="6"/>
  <c r="O1855" i="6"/>
  <c r="N1856" i="6"/>
  <c r="O1856" i="6"/>
  <c r="N1857" i="6"/>
  <c r="O1857" i="6"/>
  <c r="N1858" i="6"/>
  <c r="O1858" i="6"/>
  <c r="O1859" i="6"/>
  <c r="P1859" i="6" s="1"/>
  <c r="U1859" i="6" s="1"/>
  <c r="N1860" i="6"/>
  <c r="O1860" i="6"/>
  <c r="N1861" i="6"/>
  <c r="O1861" i="6"/>
  <c r="N1862" i="6"/>
  <c r="O1862" i="6"/>
  <c r="N1863" i="6"/>
  <c r="O1863" i="6"/>
  <c r="N1864" i="6"/>
  <c r="O1864" i="6"/>
  <c r="O1865" i="6"/>
  <c r="P1865" i="6" s="1"/>
  <c r="U1865" i="6" s="1"/>
  <c r="N1866" i="6"/>
  <c r="O1866" i="6"/>
  <c r="P1867" i="6"/>
  <c r="U1867" i="6" s="1"/>
  <c r="O1868" i="6"/>
  <c r="P1868" i="6" s="1"/>
  <c r="U1868" i="6" s="1"/>
  <c r="N1869" i="6"/>
  <c r="O1869" i="6"/>
  <c r="N1870" i="6"/>
  <c r="O1870" i="6"/>
  <c r="N1871" i="6"/>
  <c r="O1871" i="6"/>
  <c r="O1872" i="6"/>
  <c r="P1872" i="6" s="1"/>
  <c r="U1872" i="6" s="1"/>
  <c r="N1873" i="6"/>
  <c r="O1873" i="6"/>
  <c r="N1874" i="6"/>
  <c r="O1874" i="6"/>
  <c r="O1875" i="6"/>
  <c r="P1875" i="6" s="1"/>
  <c r="U1875" i="6" s="1"/>
  <c r="O1876" i="6"/>
  <c r="P1876" i="6" s="1"/>
  <c r="U1876" i="6" s="1"/>
  <c r="N1877" i="6"/>
  <c r="O1877" i="6"/>
  <c r="N1878" i="6"/>
  <c r="O1878" i="6"/>
  <c r="N1879" i="6"/>
  <c r="O1879" i="6"/>
  <c r="O1880" i="6"/>
  <c r="P1880" i="6" s="1"/>
  <c r="U1880" i="6" s="1"/>
  <c r="N1881" i="6"/>
  <c r="O1881" i="6"/>
  <c r="N1882" i="6"/>
  <c r="O1882" i="6"/>
  <c r="N1883" i="6"/>
  <c r="O1883" i="6"/>
  <c r="O1884" i="6"/>
  <c r="P1884" i="6" s="1"/>
  <c r="U1884" i="6" s="1"/>
  <c r="N1885" i="6"/>
  <c r="O1885" i="6"/>
  <c r="N1886" i="6"/>
  <c r="O1886" i="6"/>
  <c r="O1887" i="6"/>
  <c r="P1887" i="6" s="1"/>
  <c r="U1887" i="6" s="1"/>
  <c r="N1888" i="6"/>
  <c r="O1888" i="6"/>
  <c r="N1889" i="6"/>
  <c r="O1889" i="6"/>
  <c r="O1890" i="6"/>
  <c r="P1890" i="6" s="1"/>
  <c r="U1890" i="6" s="1"/>
  <c r="O1891" i="6"/>
  <c r="P1891" i="6" s="1"/>
  <c r="U1891" i="6" s="1"/>
  <c r="N1892" i="6"/>
  <c r="O1892" i="6"/>
  <c r="N1893" i="6"/>
  <c r="O1893" i="6"/>
  <c r="N1894" i="6"/>
  <c r="O1894" i="6"/>
  <c r="O1895" i="6"/>
  <c r="P1895" i="6" s="1"/>
  <c r="U1895" i="6" s="1"/>
  <c r="N1896" i="6"/>
  <c r="O1896" i="6"/>
  <c r="N1897" i="6"/>
  <c r="O1897" i="6"/>
  <c r="N1898" i="6"/>
  <c r="O1898" i="6"/>
  <c r="O1899" i="6"/>
  <c r="P1899" i="6" s="1"/>
  <c r="U1899" i="6" s="1"/>
  <c r="N1900" i="6"/>
  <c r="O1900" i="6"/>
  <c r="N1901" i="6"/>
  <c r="O1901" i="6"/>
  <c r="O1902" i="6"/>
  <c r="P1902" i="6" s="1"/>
  <c r="U1902" i="6" s="1"/>
  <c r="O1903" i="6"/>
  <c r="P1903" i="6" s="1"/>
  <c r="U1903" i="6" s="1"/>
  <c r="N1904" i="6"/>
  <c r="O1904" i="6"/>
  <c r="N1905" i="6"/>
  <c r="P1905" i="6" s="1"/>
  <c r="U1905" i="6" s="1"/>
  <c r="O1906" i="6"/>
  <c r="P1906" i="6" s="1"/>
  <c r="U1906" i="6" s="1"/>
  <c r="N1907" i="6"/>
  <c r="O1907" i="6"/>
  <c r="N1908" i="6"/>
  <c r="O1908" i="6"/>
  <c r="N1909" i="6"/>
  <c r="O1909" i="6"/>
  <c r="N1910" i="6"/>
  <c r="O1910" i="6"/>
  <c r="N1911" i="6"/>
  <c r="O1911" i="6"/>
  <c r="N1912" i="6"/>
  <c r="O1912" i="6"/>
  <c r="N1913" i="6"/>
  <c r="O1913" i="6"/>
  <c r="N1914" i="6"/>
  <c r="P1914" i="6" s="1"/>
  <c r="U1914" i="6" s="1"/>
  <c r="U1915" i="6"/>
  <c r="O1916" i="6"/>
  <c r="P1916" i="6" s="1"/>
  <c r="U1916" i="6" s="1"/>
  <c r="N1917" i="6"/>
  <c r="O1917" i="6"/>
  <c r="N1919" i="6"/>
  <c r="O1919" i="6"/>
  <c r="O1920" i="6"/>
  <c r="P1920" i="6" s="1"/>
  <c r="U1920" i="6" s="1"/>
  <c r="N1921" i="6"/>
  <c r="O1921" i="6"/>
  <c r="N1922" i="6"/>
  <c r="O1922" i="6"/>
  <c r="N1923" i="6"/>
  <c r="O1923" i="6"/>
  <c r="N1924" i="6"/>
  <c r="O1924" i="6"/>
  <c r="N1925" i="6"/>
  <c r="O1925" i="6"/>
  <c r="N1926" i="6"/>
  <c r="O1926" i="6"/>
  <c r="N1927" i="6"/>
  <c r="O1927" i="6"/>
  <c r="N1928" i="6"/>
  <c r="O1928" i="6"/>
  <c r="N1929" i="6"/>
  <c r="O1929" i="6"/>
  <c r="N1930" i="6"/>
  <c r="O1930" i="6"/>
  <c r="N1931" i="6"/>
  <c r="O1931" i="6"/>
  <c r="N1932" i="6"/>
  <c r="H277" i="14"/>
  <c r="O1933" i="6" s="1"/>
  <c r="N1933" i="6"/>
  <c r="N1934" i="6"/>
  <c r="N1935" i="6"/>
  <c r="N1936" i="6"/>
  <c r="N1937" i="6"/>
  <c r="N1938" i="6"/>
  <c r="N1939" i="6"/>
  <c r="N1940" i="6"/>
  <c r="N1941" i="6"/>
  <c r="N1942" i="6"/>
  <c r="N1943" i="6"/>
  <c r="N1945" i="6"/>
  <c r="N1946" i="6"/>
  <c r="N1947" i="6"/>
  <c r="O1947" i="6"/>
  <c r="N1948" i="6"/>
  <c r="O1948" i="6"/>
  <c r="O1949" i="6"/>
  <c r="P1949" i="6" s="1"/>
  <c r="U1949" i="6" s="1"/>
  <c r="N1950" i="6"/>
  <c r="O1950" i="6"/>
  <c r="N1951" i="6"/>
  <c r="O1951" i="6"/>
  <c r="N1952" i="6"/>
  <c r="O1952" i="6"/>
  <c r="N1953" i="6"/>
  <c r="O1953" i="6"/>
  <c r="N1954" i="6"/>
  <c r="O1954" i="6"/>
  <c r="N1955" i="6"/>
  <c r="O1955" i="6"/>
  <c r="N1956" i="6"/>
  <c r="O1956" i="6"/>
  <c r="N1957" i="6"/>
  <c r="O1957" i="6"/>
  <c r="O1958" i="6"/>
  <c r="P1958" i="6" s="1"/>
  <c r="U1958" i="6" s="1"/>
  <c r="N1959" i="6"/>
  <c r="O1959" i="6"/>
  <c r="N1960" i="6"/>
  <c r="O1960" i="6"/>
  <c r="N1961" i="6"/>
  <c r="O1961" i="6"/>
  <c r="N1962" i="6"/>
  <c r="O1962" i="6"/>
  <c r="N1963" i="6"/>
  <c r="O1963" i="6"/>
  <c r="N1964" i="6"/>
  <c r="O1964" i="6"/>
  <c r="N1965" i="6"/>
  <c r="O1965" i="6"/>
  <c r="N1966" i="6"/>
  <c r="O1966" i="6"/>
  <c r="N1967" i="6"/>
  <c r="O1967" i="6"/>
  <c r="N1968" i="6"/>
  <c r="O1968" i="6"/>
  <c r="N1969" i="6"/>
  <c r="O1969" i="6"/>
  <c r="N1970" i="6"/>
  <c r="O1970" i="6"/>
  <c r="O1971" i="6"/>
  <c r="P1971" i="6" s="1"/>
  <c r="U1971" i="6" s="1"/>
  <c r="N1972" i="6"/>
  <c r="O1972" i="6"/>
  <c r="N1973" i="6"/>
  <c r="O1973" i="6"/>
  <c r="N1974" i="6"/>
  <c r="O1974" i="6"/>
  <c r="N1975" i="6"/>
  <c r="O1975" i="6"/>
  <c r="N1976" i="6"/>
  <c r="O1976" i="6"/>
  <c r="N1977" i="6"/>
  <c r="O1977" i="6"/>
  <c r="N1978" i="6"/>
  <c r="O1978" i="6"/>
  <c r="N1979" i="6"/>
  <c r="O1979" i="6"/>
  <c r="N1980" i="6"/>
  <c r="O1980" i="6"/>
  <c r="N1981" i="6"/>
  <c r="O1981" i="6"/>
  <c r="N1982" i="6"/>
  <c r="P1982" i="6" s="1"/>
  <c r="U1982" i="6" s="1"/>
  <c r="P1983" i="6"/>
  <c r="U1983" i="6" s="1"/>
  <c r="O1984" i="6"/>
  <c r="P1984" i="6" s="1"/>
  <c r="U1984" i="6" s="1"/>
  <c r="N1985" i="6"/>
  <c r="O1985" i="6"/>
  <c r="N1986" i="6"/>
  <c r="O1986" i="6"/>
  <c r="N1987" i="6"/>
  <c r="O1987" i="6"/>
  <c r="N1988" i="6"/>
  <c r="O1988" i="6"/>
  <c r="N1989" i="6"/>
  <c r="O1989" i="6"/>
  <c r="N1990" i="6"/>
  <c r="O1990" i="6"/>
  <c r="N1991" i="6"/>
  <c r="O1991" i="6"/>
  <c r="N1992" i="6"/>
  <c r="O1992" i="6"/>
  <c r="N1993" i="6"/>
  <c r="O1993" i="6"/>
  <c r="N1994" i="6"/>
  <c r="O1994" i="6"/>
  <c r="N1995" i="6"/>
  <c r="O1995" i="6"/>
  <c r="N1996" i="6"/>
  <c r="O1996" i="6"/>
  <c r="N1997" i="6"/>
  <c r="O1997" i="6"/>
  <c r="N1998" i="6"/>
  <c r="O1998" i="6"/>
  <c r="N1999" i="6"/>
  <c r="O1999" i="6"/>
  <c r="N2000" i="6"/>
  <c r="O2000" i="6"/>
  <c r="N2001" i="6"/>
  <c r="O2001" i="6"/>
  <c r="N2002" i="6"/>
  <c r="O2002" i="6"/>
  <c r="O2003" i="6"/>
  <c r="P2003" i="6" s="1"/>
  <c r="U2003" i="6" s="1"/>
  <c r="N2004" i="6"/>
  <c r="O2004" i="6"/>
  <c r="N2005" i="6"/>
  <c r="O2005" i="6"/>
  <c r="N2006" i="6"/>
  <c r="O2006" i="6"/>
  <c r="N2007" i="6"/>
  <c r="O2007" i="6"/>
  <c r="N2008" i="6"/>
  <c r="O2008" i="6"/>
  <c r="N2009" i="6"/>
  <c r="O2009" i="6"/>
  <c r="N2010" i="6"/>
  <c r="O2010" i="6"/>
  <c r="N2011" i="6"/>
  <c r="O2011" i="6"/>
  <c r="N2012" i="6"/>
  <c r="O2012" i="6"/>
  <c r="N2013" i="6"/>
  <c r="O2013" i="6"/>
  <c r="N2014" i="6"/>
  <c r="O2014" i="6"/>
  <c r="N2015" i="6"/>
  <c r="O2015" i="6"/>
  <c r="N2016" i="6"/>
  <c r="O2016" i="6"/>
  <c r="N2017" i="6"/>
  <c r="O2017" i="6"/>
  <c r="N2018" i="6"/>
  <c r="O2018" i="6"/>
  <c r="N2019" i="6"/>
  <c r="O2019" i="6"/>
  <c r="N2020" i="6"/>
  <c r="O2020" i="6"/>
  <c r="N2021" i="6"/>
  <c r="O2021" i="6"/>
  <c r="N2022" i="6"/>
  <c r="O2022" i="6"/>
  <c r="N2023" i="6"/>
  <c r="O2023" i="6"/>
  <c r="N2024" i="6"/>
  <c r="O2024" i="6"/>
  <c r="O2025" i="6"/>
  <c r="P2025" i="6" s="1"/>
  <c r="U2025" i="6" s="1"/>
  <c r="N2026" i="6"/>
  <c r="O2026" i="6"/>
  <c r="O2027" i="6"/>
  <c r="P2027" i="6" s="1"/>
  <c r="U2027" i="6" s="1"/>
  <c r="N2028" i="6"/>
  <c r="O2028" i="6"/>
  <c r="N2029" i="6"/>
  <c r="O2029" i="6"/>
  <c r="N2030" i="6"/>
  <c r="O2030" i="6"/>
  <c r="N2031" i="6"/>
  <c r="O2031" i="6"/>
  <c r="O2032" i="6"/>
  <c r="P2032" i="6" s="1"/>
  <c r="U2032" i="6" s="1"/>
  <c r="O2033" i="6"/>
  <c r="P2033" i="6" s="1"/>
  <c r="U2033" i="6" s="1"/>
  <c r="N2034" i="6"/>
  <c r="O2034" i="6"/>
  <c r="N2035" i="6"/>
  <c r="O2035" i="6"/>
  <c r="N2036" i="6"/>
  <c r="P2036" i="6" s="1"/>
  <c r="U2036" i="6" s="1"/>
  <c r="P2037" i="6"/>
  <c r="U2037" i="6" s="1"/>
  <c r="P2038" i="6"/>
  <c r="U2038" i="6" s="1"/>
  <c r="N2039" i="6"/>
  <c r="P2039" i="6" s="1"/>
  <c r="U2039" i="6" s="1"/>
  <c r="N2040" i="6"/>
  <c r="P2040" i="6" s="1"/>
  <c r="U2040" i="6" s="1"/>
  <c r="N2041" i="6"/>
  <c r="P2041" i="6" s="1"/>
  <c r="N2042" i="6"/>
  <c r="P2042" i="6" s="1"/>
  <c r="U2042" i="6" s="1"/>
  <c r="P2043" i="6"/>
  <c r="U2043" i="6" s="1"/>
  <c r="N2044" i="6"/>
  <c r="O2044" i="6"/>
  <c r="P2045" i="6"/>
  <c r="U2045" i="6" s="1"/>
  <c r="N2046" i="6"/>
  <c r="P2046" i="6" s="1"/>
  <c r="U2046" i="6" s="1"/>
  <c r="N2047" i="6"/>
  <c r="P2047" i="6" s="1"/>
  <c r="U2047" i="6" s="1"/>
  <c r="N2048" i="6"/>
  <c r="O2048" i="6"/>
  <c r="N2049" i="6"/>
  <c r="P2049" i="6" s="1"/>
  <c r="U2049" i="6" s="1"/>
  <c r="N2050" i="6"/>
  <c r="O2050" i="6"/>
  <c r="N2051" i="6"/>
  <c r="P2051" i="6" s="1"/>
  <c r="U2051" i="6" s="1"/>
  <c r="N2052" i="6"/>
  <c r="O2052" i="6"/>
  <c r="N2053" i="6"/>
  <c r="P2053" i="6" s="1"/>
  <c r="U2053" i="6" s="1"/>
  <c r="N2054" i="6"/>
  <c r="P2054" i="6" s="1"/>
  <c r="U2054" i="6" s="1"/>
  <c r="P2055" i="6"/>
  <c r="U2055" i="6" s="1"/>
  <c r="N2056" i="6"/>
  <c r="O2056" i="6"/>
  <c r="N2057" i="6"/>
  <c r="O2057" i="6"/>
  <c r="N2058" i="6"/>
  <c r="O2058" i="6"/>
  <c r="H293" i="14"/>
  <c r="O2060" i="6" s="1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O2075" i="6"/>
  <c r="N2076" i="6"/>
  <c r="O2076" i="6"/>
  <c r="O2077" i="6"/>
  <c r="P2077" i="6" s="1"/>
  <c r="U2077" i="6" s="1"/>
  <c r="N2078" i="6"/>
  <c r="O2078" i="6"/>
  <c r="N2079" i="6"/>
  <c r="O2079" i="6"/>
  <c r="N2080" i="6"/>
  <c r="O2080" i="6"/>
  <c r="N2081" i="6"/>
  <c r="O2081" i="6"/>
  <c r="N2082" i="6"/>
  <c r="O2082" i="6"/>
  <c r="N2084" i="6"/>
  <c r="O2084" i="6"/>
  <c r="O2085" i="6"/>
  <c r="P2085" i="6" s="1"/>
  <c r="U2085" i="6" s="1"/>
  <c r="N2086" i="6"/>
  <c r="O2086" i="6"/>
  <c r="N2087" i="6"/>
  <c r="O2087" i="6"/>
  <c r="O2088" i="6"/>
  <c r="P2088" i="6" s="1"/>
  <c r="U2088" i="6" s="1"/>
  <c r="N2090" i="6"/>
  <c r="O2090" i="6"/>
  <c r="N2091" i="6"/>
  <c r="O2091" i="6"/>
  <c r="N2092" i="6"/>
  <c r="O2092" i="6"/>
  <c r="N2093" i="6"/>
  <c r="O2093" i="6"/>
  <c r="N2094" i="6"/>
  <c r="O2094" i="6"/>
  <c r="N2095" i="6"/>
  <c r="O2095" i="6"/>
  <c r="N2096" i="6"/>
  <c r="O2096" i="6"/>
  <c r="N2097" i="6"/>
  <c r="O2097" i="6"/>
  <c r="N2098" i="6"/>
  <c r="O2098" i="6"/>
  <c r="N2099" i="6"/>
  <c r="O2099" i="6"/>
  <c r="N2100" i="6"/>
  <c r="O2100" i="6"/>
  <c r="N2101" i="6"/>
  <c r="O2101" i="6"/>
  <c r="N2102" i="6"/>
  <c r="O2102" i="6"/>
  <c r="N2103" i="6"/>
  <c r="O2103" i="6"/>
  <c r="N2104" i="6"/>
  <c r="O2104" i="6"/>
  <c r="N2105" i="6"/>
  <c r="O2105" i="6"/>
  <c r="N2106" i="6"/>
  <c r="O2106" i="6"/>
  <c r="N2107" i="6"/>
  <c r="O2107" i="6"/>
  <c r="N2108" i="6"/>
  <c r="P2108" i="6" s="1"/>
  <c r="U2108" i="6" s="1"/>
  <c r="N2109" i="6"/>
  <c r="O2109" i="6"/>
  <c r="N2110" i="6"/>
  <c r="P2110" i="6" s="1"/>
  <c r="U2110" i="6" s="1"/>
  <c r="N2111" i="6"/>
  <c r="P2111" i="6" s="1"/>
  <c r="U2111" i="6" s="1"/>
  <c r="N2112" i="6"/>
  <c r="P2112" i="6" s="1"/>
  <c r="U2112" i="6" s="1"/>
  <c r="N2113" i="6"/>
  <c r="O2113" i="6"/>
  <c r="N2114" i="6"/>
  <c r="O2114" i="6"/>
  <c r="N2115" i="6"/>
  <c r="O2115" i="6"/>
  <c r="N2116" i="6"/>
  <c r="P2116" i="6" s="1"/>
  <c r="U2116" i="6" s="1"/>
  <c r="N2117" i="6"/>
  <c r="O2117" i="6"/>
  <c r="N2118" i="6"/>
  <c r="O2118" i="6"/>
  <c r="O2119" i="6"/>
  <c r="P2119" i="6" s="1"/>
  <c r="U2119" i="6" s="1"/>
  <c r="N2120" i="6"/>
  <c r="O2120" i="6"/>
  <c r="N2121" i="6"/>
  <c r="O2121" i="6"/>
  <c r="N2122" i="6"/>
  <c r="O2122" i="6"/>
  <c r="N2123" i="6"/>
  <c r="O2123" i="6"/>
  <c r="N2124" i="6"/>
  <c r="O2124" i="6"/>
  <c r="N2125" i="6"/>
  <c r="O2125" i="6"/>
  <c r="N2126" i="6"/>
  <c r="O2126" i="6"/>
  <c r="N2127" i="6"/>
  <c r="O2127" i="6"/>
  <c r="O2128" i="6"/>
  <c r="P2128" i="6" s="1"/>
  <c r="U2128" i="6" s="1"/>
  <c r="N2129" i="6"/>
  <c r="O2129" i="6"/>
  <c r="N2130" i="6"/>
  <c r="O2130" i="6"/>
  <c r="N2131" i="6"/>
  <c r="O2131" i="6"/>
  <c r="N2132" i="6"/>
  <c r="O2132" i="6"/>
  <c r="N2133" i="6"/>
  <c r="O2133" i="6"/>
  <c r="N2134" i="6"/>
  <c r="O2134" i="6"/>
  <c r="N2135" i="6"/>
  <c r="O2135" i="6"/>
  <c r="N2136" i="6"/>
  <c r="O2136" i="6"/>
  <c r="O2137" i="6"/>
  <c r="P2137" i="6" s="1"/>
  <c r="U2137" i="6" s="1"/>
  <c r="N2138" i="6"/>
  <c r="O2138" i="6"/>
  <c r="N2139" i="6"/>
  <c r="O2139" i="6"/>
  <c r="N2140" i="6"/>
  <c r="O2140" i="6"/>
  <c r="N2141" i="6"/>
  <c r="O2141" i="6"/>
  <c r="N2142" i="6"/>
  <c r="O2142" i="6"/>
  <c r="N2143" i="6"/>
  <c r="O2143" i="6"/>
  <c r="P2144" i="6"/>
  <c r="U2144" i="6" s="1"/>
  <c r="O2145" i="6"/>
  <c r="P2145" i="6" s="1"/>
  <c r="U2145" i="6" s="1"/>
  <c r="N2146" i="6"/>
  <c r="O2146" i="6"/>
  <c r="N2147" i="6"/>
  <c r="O2147" i="6"/>
  <c r="N2148" i="6"/>
  <c r="O2148" i="6"/>
  <c r="N2149" i="6"/>
  <c r="O2149" i="6"/>
  <c r="N2150" i="6"/>
  <c r="O2150" i="6"/>
  <c r="N2151" i="6"/>
  <c r="O2151" i="6"/>
  <c r="N2152" i="6"/>
  <c r="O2152" i="6"/>
  <c r="N2153" i="6"/>
  <c r="O2153" i="6"/>
  <c r="N2154" i="6"/>
  <c r="O2154" i="6"/>
  <c r="N2155" i="6"/>
  <c r="O2155" i="6"/>
  <c r="P2156" i="6"/>
  <c r="U2156" i="6" s="1"/>
  <c r="P2157" i="6"/>
  <c r="U2157" i="6" s="1"/>
  <c r="O2158" i="6"/>
  <c r="P2158" i="6" s="1"/>
  <c r="U2158" i="6" s="1"/>
  <c r="N2159" i="6"/>
  <c r="O2159" i="6"/>
  <c r="O2160" i="6"/>
  <c r="P2160" i="6" s="1"/>
  <c r="U2160" i="6" s="1"/>
  <c r="N2161" i="6"/>
  <c r="O2161" i="6"/>
  <c r="O2162" i="6"/>
  <c r="P2162" i="6" s="1"/>
  <c r="U2162" i="6" s="1"/>
  <c r="N2163" i="6"/>
  <c r="O2163" i="6"/>
  <c r="N2164" i="6"/>
  <c r="O2164" i="6"/>
  <c r="N2165" i="6"/>
  <c r="O2165" i="6"/>
  <c r="N2166" i="6"/>
  <c r="O2166" i="6"/>
  <c r="O2167" i="6"/>
  <c r="P2167" i="6" s="1"/>
  <c r="U2167" i="6" s="1"/>
  <c r="N2168" i="6"/>
  <c r="O2168" i="6"/>
  <c r="N2169" i="6"/>
  <c r="O2169" i="6"/>
  <c r="N2170" i="6"/>
  <c r="O2170" i="6"/>
  <c r="N2171" i="6"/>
  <c r="O2171" i="6"/>
  <c r="N2172" i="6"/>
  <c r="O2172" i="6"/>
  <c r="O2173" i="6"/>
  <c r="P2173" i="6" s="1"/>
  <c r="U2173" i="6" s="1"/>
  <c r="N2174" i="6"/>
  <c r="O2174" i="6"/>
  <c r="N2175" i="6"/>
  <c r="O2175" i="6"/>
  <c r="N2176" i="6"/>
  <c r="O2176" i="6"/>
  <c r="N2177" i="6"/>
  <c r="O2177" i="6"/>
  <c r="N2178" i="6"/>
  <c r="O2178" i="6"/>
  <c r="N2179" i="6"/>
  <c r="P2179" i="6" s="1"/>
  <c r="U2179" i="6" s="1"/>
  <c r="N2180" i="6"/>
  <c r="O2180" i="6"/>
  <c r="O2181" i="6"/>
  <c r="P2181" i="6" s="1"/>
  <c r="U2181" i="6" s="1"/>
  <c r="N2182" i="6"/>
  <c r="O2182" i="6"/>
  <c r="N2183" i="6"/>
  <c r="O2183" i="6"/>
  <c r="N2184" i="6"/>
  <c r="O2184" i="6"/>
  <c r="N2185" i="6"/>
  <c r="O2185" i="6"/>
  <c r="N2186" i="6"/>
  <c r="O2186" i="6"/>
  <c r="N2187" i="6"/>
  <c r="O2187" i="6"/>
  <c r="N2188" i="6"/>
  <c r="P2188" i="6" s="1"/>
  <c r="U2188" i="6" s="1"/>
  <c r="N2189" i="6"/>
  <c r="O2189" i="6"/>
  <c r="O2190" i="6"/>
  <c r="P2190" i="6" s="1"/>
  <c r="U2190" i="6" s="1"/>
  <c r="N2191" i="6"/>
  <c r="O2191" i="6"/>
  <c r="N2192" i="6"/>
  <c r="O2192" i="6"/>
  <c r="N2193" i="6"/>
  <c r="O2193" i="6"/>
  <c r="O2194" i="6"/>
  <c r="P2194" i="6" s="1"/>
  <c r="U2194" i="6" s="1"/>
  <c r="N2195" i="6"/>
  <c r="O2195" i="6"/>
  <c r="N2196" i="6"/>
  <c r="O2196" i="6"/>
  <c r="N2197" i="6"/>
  <c r="O2197" i="6"/>
  <c r="N2198" i="6"/>
  <c r="O2198" i="6"/>
  <c r="N2199" i="6"/>
  <c r="O2199" i="6"/>
  <c r="N2200" i="6"/>
  <c r="O2200" i="6"/>
  <c r="N2201" i="6"/>
  <c r="O2201" i="6"/>
  <c r="N2202" i="6"/>
  <c r="O2202" i="6"/>
  <c r="N2203" i="6"/>
  <c r="O2203" i="6"/>
  <c r="N2204" i="6"/>
  <c r="O2204" i="6"/>
  <c r="N2205" i="6"/>
  <c r="O2205" i="6"/>
  <c r="N2206" i="6"/>
  <c r="O2206" i="6"/>
  <c r="N2207" i="6"/>
  <c r="O2207" i="6"/>
  <c r="N2208" i="6"/>
  <c r="P2208" i="6" s="1"/>
  <c r="U2208" i="6" s="1"/>
  <c r="V2208" i="6" s="1"/>
  <c r="N2209" i="6"/>
  <c r="O2209" i="6"/>
  <c r="N2210" i="6"/>
  <c r="O2210" i="6"/>
  <c r="N2211" i="6"/>
  <c r="O2211" i="6"/>
  <c r="N2212" i="6"/>
  <c r="O2212" i="6"/>
  <c r="N2213" i="6"/>
  <c r="O2213" i="6"/>
  <c r="N2214" i="6"/>
  <c r="P2214" i="6" s="1"/>
  <c r="U2214" i="6" s="1"/>
  <c r="N2215" i="6"/>
  <c r="O2215" i="6"/>
  <c r="O2216" i="6"/>
  <c r="P2216" i="6" s="1"/>
  <c r="U2216" i="6" s="1"/>
  <c r="N2217" i="6"/>
  <c r="O2217" i="6"/>
  <c r="N2218" i="6"/>
  <c r="P2218" i="6" s="1"/>
  <c r="U2218" i="6" s="1"/>
  <c r="N2219" i="6"/>
  <c r="O2219" i="6"/>
  <c r="N2220" i="6"/>
  <c r="P2220" i="6" s="1"/>
  <c r="U2220" i="6" s="1"/>
  <c r="V2220" i="6" s="1"/>
  <c r="N2221" i="6"/>
  <c r="O2221" i="6"/>
  <c r="N2222" i="6"/>
  <c r="O2222" i="6"/>
  <c r="N2223" i="6"/>
  <c r="O2223" i="6"/>
  <c r="N2224" i="6"/>
  <c r="O2224" i="6"/>
  <c r="P2225" i="6"/>
  <c r="U2225" i="6" s="1"/>
  <c r="P2228" i="6"/>
  <c r="U2228" i="6" s="1"/>
  <c r="P2229" i="6"/>
  <c r="U2229" i="6" s="1"/>
  <c r="P2230" i="6"/>
  <c r="U2230" i="6" s="1"/>
  <c r="P2231" i="6"/>
  <c r="U2231" i="6" s="1"/>
  <c r="P2234" i="6"/>
  <c r="U2234" i="6" s="1"/>
  <c r="N2235" i="6"/>
  <c r="P2235" i="6" s="1"/>
  <c r="U2235" i="6" s="1"/>
  <c r="N2236" i="6"/>
  <c r="P2236" i="6" s="1"/>
  <c r="U2236" i="6" s="1"/>
  <c r="N2237" i="6"/>
  <c r="P2237" i="6" s="1"/>
  <c r="U2237" i="6" s="1"/>
  <c r="N2238" i="6"/>
  <c r="P2238" i="6" s="1"/>
  <c r="U2238" i="6" s="1"/>
  <c r="P2239" i="6"/>
  <c r="U2239" i="6" s="1"/>
  <c r="P2240" i="6"/>
  <c r="U2240" i="6" s="1"/>
  <c r="N2241" i="6"/>
  <c r="O2241" i="6"/>
  <c r="N2242" i="6"/>
  <c r="O2242" i="6"/>
  <c r="O2243" i="6"/>
  <c r="P2243" i="6" s="1"/>
  <c r="U2243" i="6" s="1"/>
  <c r="N2244" i="6"/>
  <c r="O2244" i="6"/>
  <c r="U2245" i="6"/>
  <c r="P2246" i="6"/>
  <c r="U2246" i="6" s="1"/>
  <c r="O2247" i="6"/>
  <c r="P2247" i="6" s="1"/>
  <c r="U2247" i="6" s="1"/>
  <c r="N2248" i="6"/>
  <c r="O2248" i="6"/>
  <c r="N2249" i="6"/>
  <c r="O2249" i="6"/>
  <c r="O2250" i="6"/>
  <c r="P2250" i="6" s="1"/>
  <c r="U2250" i="6" s="1"/>
  <c r="P2252" i="6"/>
  <c r="U2252" i="6" s="1"/>
  <c r="N2253" i="6"/>
  <c r="O2253" i="6"/>
  <c r="N2254" i="6"/>
  <c r="O2254" i="6"/>
  <c r="N2255" i="6"/>
  <c r="O2255" i="6"/>
  <c r="N2256" i="6"/>
  <c r="O2256" i="6"/>
  <c r="N2257" i="6"/>
  <c r="O2257" i="6"/>
  <c r="N2258" i="6"/>
  <c r="O2258" i="6"/>
  <c r="N2259" i="6"/>
  <c r="O2259" i="6"/>
  <c r="N2260" i="6"/>
  <c r="O2260" i="6"/>
  <c r="N2261" i="6"/>
  <c r="O2261" i="6"/>
  <c r="N2262" i="6"/>
  <c r="O2262" i="6"/>
  <c r="N2263" i="6"/>
  <c r="O2263" i="6"/>
  <c r="N2264" i="6"/>
  <c r="O2264" i="6"/>
  <c r="N2265" i="6"/>
  <c r="O2265" i="6"/>
  <c r="N2266" i="6"/>
  <c r="O2266" i="6"/>
  <c r="N2267" i="6"/>
  <c r="O2267" i="6"/>
  <c r="N2268" i="6"/>
  <c r="O2268" i="6"/>
  <c r="N2269" i="6"/>
  <c r="O2269" i="6"/>
  <c r="O2270" i="6"/>
  <c r="P2270" i="6" s="1"/>
  <c r="U2270" i="6" s="1"/>
  <c r="N2271" i="6"/>
  <c r="O2271" i="6"/>
  <c r="N2272" i="6"/>
  <c r="O2272" i="6"/>
  <c r="N2273" i="6"/>
  <c r="O2273" i="6"/>
  <c r="N2274" i="6"/>
  <c r="O2274" i="6"/>
  <c r="N2275" i="6"/>
  <c r="O2275" i="6"/>
  <c r="N2276" i="6"/>
  <c r="O2276" i="6"/>
  <c r="N2277" i="6"/>
  <c r="O2277" i="6"/>
  <c r="N2278" i="6"/>
  <c r="O2278" i="6"/>
  <c r="N2279" i="6"/>
  <c r="O2279" i="6"/>
  <c r="N2280" i="6"/>
  <c r="O2280" i="6"/>
  <c r="N2281" i="6"/>
  <c r="O2281" i="6"/>
  <c r="N2282" i="6"/>
  <c r="O2282" i="6"/>
  <c r="O2283" i="6"/>
  <c r="P2283" i="6" s="1"/>
  <c r="U2283" i="6" s="1"/>
  <c r="N2284" i="6"/>
  <c r="O2284" i="6"/>
  <c r="N2285" i="6"/>
  <c r="O2285" i="6"/>
  <c r="N2286" i="6"/>
  <c r="O2286" i="6"/>
  <c r="N2287" i="6"/>
  <c r="O2287" i="6"/>
  <c r="N2288" i="6"/>
  <c r="O2288" i="6"/>
  <c r="N2289" i="6"/>
  <c r="O2289" i="6"/>
  <c r="O2291" i="6"/>
  <c r="P2291" i="6" s="1"/>
  <c r="U2291" i="6" s="1"/>
  <c r="N2292" i="6"/>
  <c r="O2292" i="6"/>
  <c r="N2293" i="6"/>
  <c r="O2293" i="6"/>
  <c r="N2294" i="6"/>
  <c r="O2294" i="6"/>
  <c r="N2295" i="6"/>
  <c r="O2295" i="6"/>
  <c r="N2296" i="6"/>
  <c r="O2296" i="6"/>
  <c r="N2297" i="6"/>
  <c r="O2297" i="6"/>
  <c r="N2298" i="6"/>
  <c r="O2298" i="6"/>
  <c r="N2299" i="6"/>
  <c r="O2299" i="6"/>
  <c r="N2300" i="6"/>
  <c r="O2300" i="6"/>
  <c r="N2301" i="6"/>
  <c r="O2301" i="6"/>
  <c r="N2302" i="6"/>
  <c r="O2302" i="6"/>
  <c r="N2303" i="6"/>
  <c r="O2303" i="6"/>
  <c r="N2304" i="6"/>
  <c r="O2304" i="6"/>
  <c r="N2305" i="6"/>
  <c r="O2305" i="6"/>
  <c r="N2306" i="6"/>
  <c r="O2306" i="6"/>
  <c r="N2307" i="6"/>
  <c r="O2307" i="6"/>
  <c r="N2308" i="6"/>
  <c r="O2308" i="6"/>
  <c r="N2309" i="6"/>
  <c r="O2309" i="6"/>
  <c r="N2310" i="6"/>
  <c r="O2310" i="6"/>
  <c r="N2311" i="6"/>
  <c r="O2311" i="6"/>
  <c r="O2312" i="6"/>
  <c r="P2312" i="6" s="1"/>
  <c r="U2312" i="6" s="1"/>
  <c r="N2313" i="6"/>
  <c r="O2313" i="6"/>
  <c r="N2314" i="6"/>
  <c r="O2314" i="6"/>
  <c r="N2315" i="6"/>
  <c r="O2315" i="6"/>
  <c r="N2316" i="6"/>
  <c r="O2316" i="6"/>
  <c r="N2317" i="6"/>
  <c r="O2317" i="6"/>
  <c r="N2318" i="6"/>
  <c r="O2318" i="6"/>
  <c r="N2319" i="6"/>
  <c r="O2319" i="6"/>
  <c r="N2320" i="6"/>
  <c r="O2320" i="6"/>
  <c r="N2321" i="6"/>
  <c r="O2321" i="6"/>
  <c r="N2322" i="6"/>
  <c r="O2322" i="6"/>
  <c r="N2323" i="6"/>
  <c r="O2323" i="6"/>
  <c r="N2324" i="6"/>
  <c r="O2324" i="6"/>
  <c r="N2325" i="6"/>
  <c r="O2325" i="6"/>
  <c r="N2326" i="6"/>
  <c r="O2326" i="6"/>
  <c r="O2327" i="6"/>
  <c r="P2327" i="6" s="1"/>
  <c r="U2327" i="6" s="1"/>
  <c r="N2328" i="6"/>
  <c r="O2328" i="6"/>
  <c r="N2329" i="6"/>
  <c r="O2329" i="6"/>
  <c r="N2330" i="6"/>
  <c r="O2330" i="6"/>
  <c r="N2331" i="6"/>
  <c r="O2331" i="6"/>
  <c r="N2332" i="6"/>
  <c r="O2332" i="6"/>
  <c r="N2333" i="6"/>
  <c r="O2333" i="6"/>
  <c r="N2334" i="6"/>
  <c r="O2334" i="6"/>
  <c r="N2335" i="6"/>
  <c r="O2335" i="6"/>
  <c r="N2336" i="6"/>
  <c r="O2336" i="6"/>
  <c r="N2337" i="6"/>
  <c r="O2337" i="6"/>
  <c r="N2338" i="6"/>
  <c r="O2338" i="6"/>
  <c r="N2339" i="6"/>
  <c r="O2339" i="6"/>
  <c r="N2340" i="6"/>
  <c r="O2340" i="6"/>
  <c r="N2341" i="6"/>
  <c r="O2341" i="6"/>
  <c r="N2342" i="6"/>
  <c r="O2342" i="6"/>
  <c r="N2343" i="6"/>
  <c r="O2343" i="6"/>
  <c r="N2344" i="6"/>
  <c r="O2344" i="6"/>
  <c r="N2345" i="6"/>
  <c r="P2345" i="6" s="1"/>
  <c r="U2345" i="6" s="1"/>
  <c r="N2346" i="6"/>
  <c r="P2346" i="6" s="1"/>
  <c r="U2346" i="6" s="1"/>
  <c r="N2347" i="6"/>
  <c r="O2347" i="6"/>
  <c r="N2348" i="6"/>
  <c r="O2348" i="6"/>
  <c r="N2349" i="6"/>
  <c r="P2349" i="6" s="1"/>
  <c r="U2349" i="6" s="1"/>
  <c r="V2349" i="6" s="1"/>
  <c r="N2350" i="6"/>
  <c r="O2350" i="6"/>
  <c r="N2351" i="6"/>
  <c r="O2351" i="6"/>
  <c r="N2352" i="6"/>
  <c r="O2352" i="6"/>
  <c r="N2353" i="6"/>
  <c r="O2353" i="6"/>
  <c r="N2354" i="6"/>
  <c r="O2354" i="6"/>
  <c r="N2355" i="6"/>
  <c r="P2355" i="6" s="1"/>
  <c r="U2355" i="6" s="1"/>
  <c r="N2356" i="6"/>
  <c r="P2356" i="6" s="1"/>
  <c r="U2356" i="6" s="1"/>
  <c r="N2357" i="6"/>
  <c r="O2357" i="6"/>
  <c r="N2358" i="6"/>
  <c r="O2358" i="6"/>
  <c r="N2359" i="6"/>
  <c r="O2359" i="6"/>
  <c r="N2360" i="6"/>
  <c r="O2360" i="6"/>
  <c r="N2361" i="6"/>
  <c r="O2361" i="6"/>
  <c r="P2362" i="6"/>
  <c r="U2362" i="6" s="1"/>
  <c r="P2363" i="6"/>
  <c r="U2363" i="6" s="1"/>
  <c r="N2364" i="6"/>
  <c r="P2364" i="6" s="1"/>
  <c r="U2364" i="6" s="1"/>
  <c r="O2365" i="6"/>
  <c r="P2365" i="6" s="1"/>
  <c r="U2365" i="6" s="1"/>
  <c r="N2366" i="6"/>
  <c r="O2366" i="6"/>
  <c r="N2367" i="6"/>
  <c r="P2367" i="6" s="1"/>
  <c r="U2367" i="6" s="1"/>
  <c r="N2368" i="6"/>
  <c r="O2368" i="6"/>
  <c r="N2369" i="6"/>
  <c r="O2369" i="6"/>
  <c r="N2370" i="6"/>
  <c r="O2370" i="6"/>
  <c r="O2371" i="6"/>
  <c r="P2371" i="6" s="1"/>
  <c r="U2371" i="6" s="1"/>
  <c r="N2372" i="6"/>
  <c r="O2372" i="6"/>
  <c r="N2373" i="6"/>
  <c r="P2373" i="6" s="1"/>
  <c r="U2373" i="6" s="1"/>
  <c r="N2374" i="6"/>
  <c r="O2374" i="6"/>
  <c r="N2375" i="6"/>
  <c r="O2375" i="6"/>
  <c r="N2376" i="6"/>
  <c r="O2376" i="6"/>
  <c r="N2377" i="6"/>
  <c r="O2377" i="6"/>
  <c r="N2378" i="6"/>
  <c r="O2378" i="6"/>
  <c r="N2379" i="6"/>
  <c r="O2379" i="6"/>
  <c r="N2380" i="6"/>
  <c r="O2380" i="6"/>
  <c r="N2381" i="6"/>
  <c r="P2381" i="6" s="1"/>
  <c r="U2381" i="6" s="1"/>
  <c r="N2382" i="6"/>
  <c r="O2382" i="6"/>
  <c r="N2383" i="6"/>
  <c r="P2383" i="6" s="1"/>
  <c r="U2383" i="6" s="1"/>
  <c r="N2384" i="6"/>
  <c r="P2384" i="6" s="1"/>
  <c r="U2384" i="6" s="1"/>
  <c r="N2385" i="6"/>
  <c r="O2385" i="6"/>
  <c r="N2386" i="6"/>
  <c r="O2386" i="6"/>
  <c r="N2387" i="6"/>
  <c r="O2387" i="6"/>
  <c r="N2388" i="6"/>
  <c r="O2388" i="6"/>
  <c r="N2389" i="6"/>
  <c r="O2389" i="6"/>
  <c r="N2390" i="6"/>
  <c r="O2390" i="6"/>
  <c r="N2391" i="6"/>
  <c r="O2391" i="6"/>
  <c r="N2392" i="6"/>
  <c r="O2392" i="6"/>
  <c r="N2393" i="6"/>
  <c r="O2393" i="6"/>
  <c r="N2394" i="6"/>
  <c r="O2394" i="6"/>
  <c r="N2395" i="6"/>
  <c r="O2395" i="6"/>
  <c r="N2396" i="6"/>
  <c r="P2396" i="6" s="1"/>
  <c r="U2396" i="6" s="1"/>
  <c r="N2397" i="6"/>
  <c r="P2397" i="6" s="1"/>
  <c r="U2397" i="6" s="1"/>
  <c r="N2398" i="6"/>
  <c r="O2398" i="6"/>
  <c r="N2399" i="6"/>
  <c r="O2399" i="6"/>
  <c r="N2400" i="6"/>
  <c r="P2400" i="6" s="1"/>
  <c r="U2400" i="6" s="1"/>
  <c r="N2401" i="6"/>
  <c r="O2401" i="6"/>
  <c r="N2402" i="6"/>
  <c r="P2402" i="6" s="1"/>
  <c r="U2402" i="6" s="1"/>
  <c r="N2403" i="6"/>
  <c r="P2403" i="6" s="1"/>
  <c r="U2403" i="6" s="1"/>
  <c r="N2404" i="6"/>
  <c r="O2404" i="6"/>
  <c r="P2405" i="6"/>
  <c r="U2405" i="6" s="1"/>
  <c r="N2406" i="6"/>
  <c r="O2406" i="6"/>
  <c r="N2407" i="6"/>
  <c r="P2407" i="6" s="1"/>
  <c r="U2407" i="6" s="1"/>
  <c r="N2408" i="6"/>
  <c r="P2408" i="6" s="1"/>
  <c r="U2408" i="6" s="1"/>
  <c r="N2409" i="6"/>
  <c r="P2409" i="6" s="1"/>
  <c r="U2409" i="6" s="1"/>
  <c r="N2410" i="6"/>
  <c r="O2410" i="6"/>
  <c r="N2411" i="6"/>
  <c r="O2411" i="6"/>
  <c r="N2412" i="6"/>
  <c r="O2412" i="6"/>
  <c r="N2413" i="6"/>
  <c r="P2413" i="6" s="1"/>
  <c r="U2413" i="6" s="1"/>
  <c r="N2414" i="6"/>
  <c r="P2414" i="6" s="1"/>
  <c r="U2414" i="6" s="1"/>
  <c r="N2415" i="6"/>
  <c r="P2415" i="6" s="1"/>
  <c r="U2415" i="6" s="1"/>
  <c r="N2416" i="6"/>
  <c r="P2416" i="6" s="1"/>
  <c r="U2416" i="6" s="1"/>
  <c r="N2417" i="6"/>
  <c r="O2417" i="6"/>
  <c r="N2418" i="6"/>
  <c r="O2418" i="6"/>
  <c r="N2419" i="6"/>
  <c r="O2419" i="6"/>
  <c r="N2420" i="6"/>
  <c r="P2420" i="6" s="1"/>
  <c r="U2420" i="6" s="1"/>
  <c r="N2421" i="6"/>
  <c r="P2421" i="6" s="1"/>
  <c r="U2421" i="6" s="1"/>
  <c r="N2422" i="6"/>
  <c r="O2422" i="6"/>
  <c r="P2423" i="6"/>
  <c r="U2423" i="6" s="1"/>
  <c r="N2424" i="6"/>
  <c r="O2424" i="6"/>
  <c r="N2425" i="6"/>
  <c r="O2425" i="6"/>
  <c r="N2426" i="6"/>
  <c r="O2426" i="6"/>
  <c r="N2427" i="6"/>
  <c r="O2427" i="6"/>
  <c r="N2428" i="6"/>
  <c r="P2428" i="6" s="1"/>
  <c r="U2428" i="6" s="1"/>
  <c r="N2429" i="6"/>
  <c r="P2429" i="6" s="1"/>
  <c r="U2429" i="6" s="1"/>
  <c r="P2430" i="6"/>
  <c r="U2430" i="6" s="1"/>
  <c r="N2431" i="6"/>
  <c r="P2431" i="6" s="1"/>
  <c r="U2431" i="6" s="1"/>
  <c r="N2432" i="6"/>
  <c r="P2432" i="6" s="1"/>
  <c r="U2432" i="6" s="1"/>
  <c r="N2433" i="6"/>
  <c r="O2433" i="6"/>
  <c r="P2434" i="6"/>
  <c r="U2434" i="6" s="1"/>
  <c r="N2435" i="6"/>
  <c r="P2435" i="6" s="1"/>
  <c r="U2435" i="6" s="1"/>
  <c r="O2436" i="6"/>
  <c r="P2436" i="6" s="1"/>
  <c r="U2436" i="6" s="1"/>
  <c r="O2437" i="6"/>
  <c r="P2437" i="6" s="1"/>
  <c r="U2437" i="6" s="1"/>
  <c r="N2438" i="6"/>
  <c r="O2438" i="6"/>
  <c r="P2440" i="6"/>
  <c r="U2440" i="6" s="1"/>
  <c r="N2441" i="6"/>
  <c r="P2441" i="6" s="1"/>
  <c r="U2441" i="6" s="1"/>
  <c r="N2442" i="6"/>
  <c r="P2442" i="6" s="1"/>
  <c r="U2442" i="6" s="1"/>
  <c r="N2443" i="6"/>
  <c r="P2443" i="6" s="1"/>
  <c r="U2443" i="6" s="1"/>
  <c r="N2444" i="6"/>
  <c r="P2444" i="6" s="1"/>
  <c r="U2444" i="6" s="1"/>
  <c r="P2445" i="6"/>
  <c r="U2445" i="6" s="1"/>
  <c r="P2446" i="6"/>
  <c r="U2446" i="6" s="1"/>
  <c r="N2447" i="6"/>
  <c r="P2447" i="6" s="1"/>
  <c r="U2447" i="6" s="1"/>
  <c r="N2448" i="6"/>
  <c r="P2448" i="6" s="1"/>
  <c r="U2448" i="6" s="1"/>
  <c r="N2449" i="6"/>
  <c r="P2449" i="6" s="1"/>
  <c r="U2449" i="6" s="1"/>
  <c r="N2450" i="6"/>
  <c r="P2450" i="6" s="1"/>
  <c r="U2450" i="6" s="1"/>
  <c r="N2451" i="6"/>
  <c r="P2451" i="6" s="1"/>
  <c r="U2451" i="6" s="1"/>
  <c r="P2452" i="6"/>
  <c r="U2452" i="6" s="1"/>
  <c r="N2453" i="6"/>
  <c r="O2453" i="6"/>
  <c r="N2454" i="6"/>
  <c r="P2454" i="6" s="1"/>
  <c r="U2454" i="6" s="1"/>
  <c r="N2455" i="6"/>
  <c r="P2455" i="6" s="1"/>
  <c r="U2455" i="6" s="1"/>
  <c r="N2456" i="6"/>
  <c r="P2456" i="6" s="1"/>
  <c r="U2456" i="6" s="1"/>
  <c r="N2457" i="6"/>
  <c r="P2457" i="6" s="1"/>
  <c r="U2457" i="6" s="1"/>
  <c r="N2458" i="6"/>
  <c r="P2458" i="6" s="1"/>
  <c r="U2458" i="6" s="1"/>
  <c r="N2459" i="6"/>
  <c r="O2459" i="6"/>
  <c r="N2460" i="6"/>
  <c r="P2460" i="6" s="1"/>
  <c r="U2460" i="6" s="1"/>
  <c r="N2461" i="6"/>
  <c r="O2461" i="6"/>
  <c r="N2462" i="6"/>
  <c r="P2462" i="6" s="1"/>
  <c r="U2462" i="6" s="1"/>
  <c r="N2463" i="6"/>
  <c r="P2463" i="6" s="1"/>
  <c r="U2463" i="6" s="1"/>
  <c r="N2464" i="6"/>
  <c r="P2464" i="6" s="1"/>
  <c r="U2464" i="6" s="1"/>
  <c r="N2465" i="6"/>
  <c r="O2465" i="6"/>
  <c r="N2466" i="6"/>
  <c r="P2466" i="6" s="1"/>
  <c r="U2466" i="6" s="1"/>
  <c r="N2467" i="6"/>
  <c r="O2467" i="6"/>
  <c r="P2468" i="6"/>
  <c r="U2468" i="6" s="1"/>
  <c r="N2469" i="6"/>
  <c r="O2469" i="6"/>
  <c r="N2470" i="6"/>
  <c r="O2470" i="6"/>
  <c r="N2471" i="6"/>
  <c r="O2471" i="6"/>
  <c r="N2472" i="6"/>
  <c r="O2472" i="6"/>
  <c r="N2473" i="6"/>
  <c r="P2473" i="6" s="1"/>
  <c r="U2473" i="6" s="1"/>
  <c r="N2474" i="6"/>
  <c r="O2474" i="6"/>
  <c r="N2475" i="6"/>
  <c r="P2475" i="6" s="1"/>
  <c r="U2475" i="6" s="1"/>
  <c r="N2476" i="6"/>
  <c r="O2476" i="6"/>
  <c r="N2477" i="6"/>
  <c r="O2477" i="6"/>
  <c r="N2478" i="6"/>
  <c r="O2478" i="6"/>
  <c r="N2479" i="6"/>
  <c r="P2479" i="6" s="1"/>
  <c r="U2479" i="6" s="1"/>
  <c r="N2480" i="6"/>
  <c r="O2480" i="6"/>
  <c r="N2481" i="6"/>
  <c r="O2481" i="6"/>
  <c r="P2482" i="6"/>
  <c r="U2482" i="6" s="1"/>
  <c r="N2483" i="6"/>
  <c r="O2483" i="6"/>
  <c r="N2484" i="6"/>
  <c r="P2484" i="6" s="1"/>
  <c r="U2484" i="6" s="1"/>
  <c r="N2485" i="6"/>
  <c r="O2485" i="6"/>
  <c r="N2486" i="6"/>
  <c r="P2486" i="6" s="1"/>
  <c r="U2486" i="6" s="1"/>
  <c r="N2487" i="6"/>
  <c r="O2487" i="6"/>
  <c r="N2488" i="6"/>
  <c r="P2488" i="6" s="1"/>
  <c r="U2488" i="6" s="1"/>
  <c r="N2489" i="6"/>
  <c r="O2489" i="6"/>
  <c r="N2490" i="6"/>
  <c r="O2490" i="6"/>
  <c r="N2491" i="6"/>
  <c r="P2491" i="6" s="1"/>
  <c r="U2491" i="6" s="1"/>
  <c r="N2492" i="6"/>
  <c r="O2492" i="6"/>
  <c r="N2493" i="6"/>
  <c r="O2493" i="6"/>
  <c r="N2494" i="6"/>
  <c r="O2494" i="6"/>
  <c r="N2495" i="6"/>
  <c r="O2495" i="6"/>
  <c r="O2496" i="6"/>
  <c r="P2496" i="6" s="1"/>
  <c r="U2496" i="6" s="1"/>
  <c r="N2497" i="6"/>
  <c r="P2497" i="6" s="1"/>
  <c r="U2497" i="6" s="1"/>
  <c r="N2498" i="6"/>
  <c r="O2498" i="6"/>
  <c r="N2499" i="6"/>
  <c r="O2499" i="6"/>
  <c r="N2500" i="6"/>
  <c r="O2500" i="6"/>
  <c r="N2501" i="6"/>
  <c r="O2501" i="6"/>
  <c r="N2502" i="6"/>
  <c r="O2502" i="6"/>
  <c r="N2503" i="6"/>
  <c r="O2503" i="6"/>
  <c r="N2504" i="6"/>
  <c r="O2504" i="6"/>
  <c r="N2505" i="6"/>
  <c r="O2505" i="6"/>
  <c r="N2506" i="6"/>
  <c r="O2506" i="6"/>
  <c r="N2507" i="6"/>
  <c r="O2507" i="6"/>
  <c r="N2508" i="6"/>
  <c r="P2508" i="6" s="1"/>
  <c r="U2508" i="6" s="1"/>
  <c r="N2509" i="6"/>
  <c r="P2509" i="6" s="1"/>
  <c r="U2509" i="6" s="1"/>
  <c r="N2510" i="6"/>
  <c r="P2510" i="6" s="1"/>
  <c r="U2510" i="6" s="1"/>
  <c r="O2511" i="6"/>
  <c r="P2511" i="6" s="1"/>
  <c r="U2511" i="6" s="1"/>
  <c r="N2512" i="6"/>
  <c r="P2512" i="6" s="1"/>
  <c r="U2512" i="6" s="1"/>
  <c r="N2513" i="6"/>
  <c r="P2513" i="6" s="1"/>
  <c r="U2513" i="6" s="1"/>
  <c r="N2514" i="6"/>
  <c r="P2514" i="6" s="1"/>
  <c r="U2514" i="6" s="1"/>
  <c r="N2515" i="6"/>
  <c r="P2515" i="6" s="1"/>
  <c r="U2515" i="6" s="1"/>
  <c r="N2516" i="6"/>
  <c r="P2516" i="6" s="1"/>
  <c r="U2516" i="6" s="1"/>
  <c r="N2517" i="6"/>
  <c r="O2517" i="6"/>
  <c r="H375" i="14"/>
  <c r="O2518" i="6" s="1"/>
  <c r="P2518" i="6" s="1"/>
  <c r="U2518" i="6" s="1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O2533" i="6"/>
  <c r="O2534" i="6"/>
  <c r="P2534" i="6" s="1"/>
  <c r="U2534" i="6" s="1"/>
  <c r="P2535" i="6"/>
  <c r="U2535" i="6" s="1"/>
  <c r="N2536" i="6"/>
  <c r="H378" i="14"/>
  <c r="O2542" i="6" s="1"/>
  <c r="N2537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H379" i="14"/>
  <c r="O2564" i="6" s="1"/>
  <c r="N2559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O2572" i="6"/>
  <c r="N2573" i="6"/>
  <c r="O2573" i="6"/>
  <c r="N2574" i="6"/>
  <c r="O2574" i="6"/>
  <c r="N2575" i="6"/>
  <c r="O2575" i="6"/>
  <c r="N2576" i="6"/>
  <c r="O2576" i="6"/>
  <c r="N2577" i="6"/>
  <c r="O2577" i="6"/>
  <c r="N2578" i="6"/>
  <c r="O2578" i="6"/>
  <c r="N2579" i="6"/>
  <c r="O2579" i="6"/>
  <c r="N2580" i="6"/>
  <c r="O2580" i="6"/>
  <c r="N2581" i="6"/>
  <c r="O2581" i="6"/>
  <c r="N2582" i="6"/>
  <c r="O2582" i="6"/>
  <c r="N2583" i="6"/>
  <c r="O2583" i="6"/>
  <c r="N2584" i="6"/>
  <c r="O2584" i="6"/>
  <c r="N2585" i="6"/>
  <c r="O2585" i="6"/>
  <c r="N2586" i="6"/>
  <c r="P2586" i="6" s="1"/>
  <c r="U2586" i="6" s="1"/>
  <c r="N2587" i="6"/>
  <c r="P2587" i="6" s="1"/>
  <c r="U2587" i="6" s="1"/>
  <c r="N2588" i="6"/>
  <c r="P2588" i="6" s="1"/>
  <c r="U2588" i="6" s="1"/>
  <c r="P2589" i="6"/>
  <c r="U2589" i="6" s="1"/>
  <c r="P2590" i="6"/>
  <c r="U2590" i="6" s="1"/>
  <c r="N2591" i="6"/>
  <c r="P2591" i="6" s="1"/>
  <c r="U2591" i="6" s="1"/>
  <c r="N2592" i="6"/>
  <c r="P2592" i="6" s="1"/>
  <c r="U2592" i="6" s="1"/>
  <c r="P2593" i="6"/>
  <c r="U2593" i="6" s="1"/>
  <c r="P2594" i="6"/>
  <c r="U2594" i="6" s="1"/>
  <c r="N2595" i="6"/>
  <c r="P2595" i="6" s="1"/>
  <c r="U2595" i="6" s="1"/>
  <c r="N2596" i="6"/>
  <c r="P2596" i="6" s="1"/>
  <c r="U2596" i="6" s="1"/>
  <c r="N2597" i="6"/>
  <c r="P2597" i="6" s="1"/>
  <c r="U2597" i="6" s="1"/>
  <c r="N2598" i="6"/>
  <c r="P2598" i="6" s="1"/>
  <c r="U2598" i="6" s="1"/>
  <c r="N2599" i="6"/>
  <c r="H386" i="14"/>
  <c r="O2603" i="6" s="1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H387" i="14"/>
  <c r="O2633" i="6" s="1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O2640" i="6" s="1"/>
  <c r="N2641" i="6"/>
  <c r="N2643" i="6"/>
  <c r="N2644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69" i="6" s="1"/>
  <c r="N2656" i="6"/>
  <c r="N2657" i="6"/>
  <c r="N2658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U2672" i="6" s="1"/>
  <c r="N2673" i="6"/>
  <c r="P2673" i="6" s="1"/>
  <c r="U2673" i="6" s="1"/>
  <c r="P2674" i="6"/>
  <c r="U2674" i="6" s="1"/>
  <c r="N2675" i="6"/>
  <c r="P2675" i="6" s="1"/>
  <c r="U2675" i="6" s="1"/>
  <c r="N2676" i="6"/>
  <c r="P2676" i="6" s="1"/>
  <c r="U2676" i="6" s="1"/>
  <c r="N2677" i="6"/>
  <c r="P2677" i="6" s="1"/>
  <c r="U2677" i="6" s="1"/>
  <c r="N2678" i="6"/>
  <c r="O2678" i="6"/>
  <c r="N2679" i="6"/>
  <c r="O2679" i="6"/>
  <c r="N2680" i="6"/>
  <c r="P2680" i="6" s="1"/>
  <c r="U2680" i="6" s="1"/>
  <c r="N2681" i="6"/>
  <c r="O2681" i="6"/>
  <c r="N2682" i="6"/>
  <c r="O2682" i="6"/>
  <c r="N2683" i="6"/>
  <c r="O2683" i="6"/>
  <c r="N2684" i="6"/>
  <c r="P2684" i="6" s="1"/>
  <c r="U2684" i="6" s="1"/>
  <c r="N2685" i="6"/>
  <c r="O2685" i="6"/>
  <c r="N2686" i="6"/>
  <c r="O2686" i="6"/>
  <c r="N2687" i="6"/>
  <c r="O2687" i="6"/>
  <c r="N2688" i="6"/>
  <c r="O2688" i="6"/>
  <c r="N2689" i="6"/>
  <c r="O2689" i="6"/>
  <c r="N2690" i="6"/>
  <c r="O2690" i="6"/>
  <c r="N2691" i="6"/>
  <c r="O2691" i="6"/>
  <c r="N2692" i="6"/>
  <c r="O2692" i="6"/>
  <c r="N2693" i="6"/>
  <c r="O2693" i="6"/>
  <c r="N2694" i="6"/>
  <c r="O2694" i="6"/>
  <c r="N2695" i="6"/>
  <c r="O2695" i="6"/>
  <c r="N2696" i="6"/>
  <c r="O2696" i="6"/>
  <c r="N2697" i="6"/>
  <c r="O2697" i="6"/>
  <c r="N2698" i="6"/>
  <c r="O2698" i="6"/>
  <c r="N2699" i="6"/>
  <c r="O2699" i="6"/>
  <c r="N2700" i="6"/>
  <c r="O2700" i="6"/>
  <c r="N2701" i="6"/>
  <c r="O2701" i="6"/>
  <c r="N2702" i="6"/>
  <c r="O2702" i="6"/>
  <c r="N2703" i="6"/>
  <c r="O2703" i="6"/>
  <c r="N2704" i="6"/>
  <c r="O2704" i="6"/>
  <c r="N2705" i="6"/>
  <c r="O2705" i="6"/>
  <c r="N2706" i="6"/>
  <c r="O2706" i="6"/>
  <c r="N2707" i="6"/>
  <c r="O2707" i="6"/>
  <c r="N2708" i="6"/>
  <c r="O2708" i="6"/>
  <c r="N2709" i="6"/>
  <c r="O2709" i="6"/>
  <c r="N2710" i="6"/>
  <c r="O2710" i="6"/>
  <c r="N2711" i="6"/>
  <c r="O2711" i="6"/>
  <c r="N2712" i="6"/>
  <c r="O2712" i="6"/>
  <c r="N2713" i="6"/>
  <c r="O2713" i="6"/>
  <c r="N2714" i="6"/>
  <c r="O2714" i="6"/>
  <c r="N2715" i="6"/>
  <c r="O2715" i="6"/>
  <c r="N2716" i="6"/>
  <c r="O2716" i="6"/>
  <c r="N2717" i="6"/>
  <c r="O2717" i="6"/>
  <c r="O2718" i="6"/>
  <c r="P2718" i="6" s="1"/>
  <c r="U2718" i="6" s="1"/>
  <c r="N2719" i="6"/>
  <c r="O2719" i="6"/>
  <c r="N2720" i="6"/>
  <c r="O2720" i="6"/>
  <c r="N2721" i="6"/>
  <c r="O2721" i="6"/>
  <c r="N2722" i="6"/>
  <c r="O2722" i="6"/>
  <c r="N2723" i="6"/>
  <c r="O2723" i="6"/>
  <c r="N2724" i="6"/>
  <c r="O2724" i="6"/>
  <c r="N2725" i="6"/>
  <c r="O2725" i="6"/>
  <c r="N2726" i="6"/>
  <c r="O2726" i="6"/>
  <c r="N2727" i="6"/>
  <c r="O2727" i="6"/>
  <c r="N2728" i="6"/>
  <c r="O2728" i="6"/>
  <c r="N2729" i="6"/>
  <c r="O2729" i="6"/>
  <c r="N2730" i="6"/>
  <c r="O2730" i="6"/>
  <c r="N2731" i="6"/>
  <c r="O2731" i="6"/>
  <c r="N2732" i="6"/>
  <c r="O2732" i="6"/>
  <c r="N2733" i="6"/>
  <c r="O2733" i="6"/>
  <c r="P2734" i="6"/>
  <c r="U2734" i="6" s="1"/>
  <c r="N2735" i="6"/>
  <c r="O2735" i="6"/>
  <c r="N2736" i="6"/>
  <c r="O2736" i="6"/>
  <c r="N2737" i="6"/>
  <c r="O2737" i="6"/>
  <c r="N2738" i="6"/>
  <c r="O2738" i="6"/>
  <c r="N2739" i="6"/>
  <c r="O2739" i="6"/>
  <c r="N2740" i="6"/>
  <c r="P2740" i="6" s="1"/>
  <c r="U2740" i="6" s="1"/>
  <c r="N2741" i="6"/>
  <c r="O2741" i="6"/>
  <c r="N2742" i="6"/>
  <c r="P2742" i="6" s="1"/>
  <c r="U2742" i="6" s="1"/>
  <c r="N2743" i="6"/>
  <c r="P2743" i="6" s="1"/>
  <c r="U2743" i="6" s="1"/>
  <c r="N2744" i="6"/>
  <c r="O2744" i="6"/>
  <c r="H396" i="14"/>
  <c r="O2748" i="6" s="1"/>
  <c r="N2746" i="6"/>
  <c r="N2747" i="6"/>
  <c r="N2748" i="6"/>
  <c r="N2749" i="6"/>
  <c r="N2750" i="6"/>
  <c r="N2751" i="6"/>
  <c r="N2752" i="6"/>
  <c r="N2753" i="6"/>
  <c r="N2754" i="6"/>
  <c r="N2755" i="6"/>
  <c r="N2756" i="6"/>
  <c r="O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P2770" i="6"/>
  <c r="U2770" i="6" s="1"/>
  <c r="N2771" i="6"/>
  <c r="O2771" i="6"/>
  <c r="N2772" i="6"/>
  <c r="O2772" i="6"/>
  <c r="N2773" i="6"/>
  <c r="O2773" i="6"/>
  <c r="N2774" i="6"/>
  <c r="P2774" i="6" s="1"/>
  <c r="U2774" i="6" s="1"/>
  <c r="N2775" i="6"/>
  <c r="P2775" i="6" s="1"/>
  <c r="U2775" i="6" s="1"/>
  <c r="N2776" i="6"/>
  <c r="P2776" i="6" s="1"/>
  <c r="U2776" i="6" s="1"/>
  <c r="N2777" i="6"/>
  <c r="O2777" i="6"/>
  <c r="N2778" i="6"/>
  <c r="P2778" i="6" s="1"/>
  <c r="U2778" i="6" s="1"/>
  <c r="N2779" i="6"/>
  <c r="O2779" i="6"/>
  <c r="N2780" i="6"/>
  <c r="O2780" i="6"/>
  <c r="N2781" i="6"/>
  <c r="P2781" i="6" s="1"/>
  <c r="U2781" i="6" s="1"/>
  <c r="P2782" i="6"/>
  <c r="U2782" i="6" s="1"/>
  <c r="N2784" i="6"/>
  <c r="O2784" i="6"/>
  <c r="N2785" i="6"/>
  <c r="O2785" i="6"/>
  <c r="N2786" i="6"/>
  <c r="O2786" i="6"/>
  <c r="N2787" i="6"/>
  <c r="O2787" i="6"/>
  <c r="N2788" i="6"/>
  <c r="O2788" i="6"/>
  <c r="N2789" i="6"/>
  <c r="O2789" i="6"/>
  <c r="N2790" i="6"/>
  <c r="O2790" i="6"/>
  <c r="N2791" i="6"/>
  <c r="O2791" i="6"/>
  <c r="N2792" i="6"/>
  <c r="O2792" i="6"/>
  <c r="N2793" i="6"/>
  <c r="O2793" i="6"/>
  <c r="N2794" i="6"/>
  <c r="O2794" i="6"/>
  <c r="O2795" i="6"/>
  <c r="P2795" i="6" s="1"/>
  <c r="U2795" i="6" s="1"/>
  <c r="N2796" i="6"/>
  <c r="O2796" i="6"/>
  <c r="N2797" i="6"/>
  <c r="O2797" i="6"/>
  <c r="N2798" i="6"/>
  <c r="O2798" i="6"/>
  <c r="N2799" i="6"/>
  <c r="O2799" i="6"/>
  <c r="N2800" i="6"/>
  <c r="O2800" i="6"/>
  <c r="N2801" i="6"/>
  <c r="O2801" i="6"/>
  <c r="N2802" i="6"/>
  <c r="O2802" i="6"/>
  <c r="N2803" i="6"/>
  <c r="O2803" i="6"/>
  <c r="N2804" i="6"/>
  <c r="O2804" i="6"/>
  <c r="N2805" i="6"/>
  <c r="O2805" i="6"/>
  <c r="N2806" i="6"/>
  <c r="O2806" i="6"/>
  <c r="N2807" i="6"/>
  <c r="O2807" i="6"/>
  <c r="P2808" i="6"/>
  <c r="U2808" i="6" s="1"/>
  <c r="N2809" i="6"/>
  <c r="P2809" i="6" s="1"/>
  <c r="U2809" i="6" s="1"/>
  <c r="N2810" i="6"/>
  <c r="P2810" i="6" s="1"/>
  <c r="U2810" i="6" s="1"/>
  <c r="N2811" i="6"/>
  <c r="P2811" i="6" s="1"/>
  <c r="U2811" i="6" s="1"/>
  <c r="N2812" i="6"/>
  <c r="P2812" i="6" s="1"/>
  <c r="U2812" i="6" s="1"/>
  <c r="N2813" i="6"/>
  <c r="P2813" i="6" s="1"/>
  <c r="U2813" i="6" s="1"/>
  <c r="N2814" i="6"/>
  <c r="P2814" i="6" s="1"/>
  <c r="U2814" i="6" s="1"/>
  <c r="N2815" i="6"/>
  <c r="P2815" i="6" s="1"/>
  <c r="U2815" i="6" s="1"/>
  <c r="N2816" i="6"/>
  <c r="O2816" i="6"/>
  <c r="N2817" i="6"/>
  <c r="O2817" i="6"/>
  <c r="O2818" i="6"/>
  <c r="P2818" i="6" s="1"/>
  <c r="U2818" i="6" s="1"/>
  <c r="N2819" i="6"/>
  <c r="P2819" i="6" s="1"/>
  <c r="U2819" i="6" s="1"/>
  <c r="O2820" i="6"/>
  <c r="P2820" i="6" s="1"/>
  <c r="U2820" i="6" s="1"/>
  <c r="N2821" i="6"/>
  <c r="O2821" i="6"/>
  <c r="N2822" i="6"/>
  <c r="P2822" i="6" s="1"/>
  <c r="U2822" i="6" s="1"/>
  <c r="N2823" i="6"/>
  <c r="O2823" i="6"/>
  <c r="N2824" i="6"/>
  <c r="O2824" i="6"/>
  <c r="N2825" i="6"/>
  <c r="O2825" i="6"/>
  <c r="O2826" i="6"/>
  <c r="P2826" i="6" s="1"/>
  <c r="U2826" i="6" s="1"/>
  <c r="N2827" i="6"/>
  <c r="O2827" i="6"/>
  <c r="N2828" i="6"/>
  <c r="O2828" i="6"/>
  <c r="N2829" i="6"/>
  <c r="P2829" i="6" s="1"/>
  <c r="U2829" i="6" s="1"/>
  <c r="V2829" i="6" s="1"/>
  <c r="N2830" i="6"/>
  <c r="O2830" i="6"/>
  <c r="N2831" i="6"/>
  <c r="O2831" i="6"/>
  <c r="N2832" i="6"/>
  <c r="O2832" i="6"/>
  <c r="P2833" i="6"/>
  <c r="U2833" i="6" s="1"/>
  <c r="N2834" i="6"/>
  <c r="O2834" i="6"/>
  <c r="N2835" i="6"/>
  <c r="O2835" i="6"/>
  <c r="N2836" i="6"/>
  <c r="O2836" i="6"/>
  <c r="N2837" i="6"/>
  <c r="O2837" i="6"/>
  <c r="N2838" i="6"/>
  <c r="O2838" i="6"/>
  <c r="N2839" i="6"/>
  <c r="O2839" i="6"/>
  <c r="N2840" i="6"/>
  <c r="O2840" i="6"/>
  <c r="O2841" i="6"/>
  <c r="P2841" i="6" s="1"/>
  <c r="U2841" i="6" s="1"/>
  <c r="N2842" i="6"/>
  <c r="P2842" i="6" s="1"/>
  <c r="U2842" i="6" s="1"/>
  <c r="N2843" i="6"/>
  <c r="P2843" i="6" s="1"/>
  <c r="U2843" i="6" s="1"/>
  <c r="N2844" i="6"/>
  <c r="P2844" i="6" s="1"/>
  <c r="U2844" i="6" s="1"/>
  <c r="N2845" i="6"/>
  <c r="O2845" i="6"/>
  <c r="N2846" i="6"/>
  <c r="O2846" i="6"/>
  <c r="N2847" i="6"/>
  <c r="P2847" i="6" s="1"/>
  <c r="U2847" i="6" s="1"/>
  <c r="N2848" i="6"/>
  <c r="P2848" i="6" s="1"/>
  <c r="U2848" i="6" s="1"/>
  <c r="N2849" i="6"/>
  <c r="P2849" i="6" s="1"/>
  <c r="U2849" i="6" s="1"/>
  <c r="N2850" i="6"/>
  <c r="O2850" i="6"/>
  <c r="N2851" i="6"/>
  <c r="O2851" i="6"/>
  <c r="N2852" i="6"/>
  <c r="O2852" i="6"/>
  <c r="N2853" i="6"/>
  <c r="P2853" i="6" s="1"/>
  <c r="U2853" i="6" s="1"/>
  <c r="N2854" i="6"/>
  <c r="P2854" i="6" s="1"/>
  <c r="U2854" i="6" s="1"/>
  <c r="N2855" i="6"/>
  <c r="O2855" i="6"/>
  <c r="N2856" i="6"/>
  <c r="O2856" i="6"/>
  <c r="N2857" i="6"/>
  <c r="O2857" i="6"/>
  <c r="O2858" i="6"/>
  <c r="P2858" i="6" s="1"/>
  <c r="U2858" i="6" s="1"/>
  <c r="N2859" i="6"/>
  <c r="P2859" i="6" s="1"/>
  <c r="U2859" i="6" s="1"/>
  <c r="N2860" i="6"/>
  <c r="O2860" i="6"/>
  <c r="N2861" i="6"/>
  <c r="O2861" i="6"/>
  <c r="N2862" i="6"/>
  <c r="O2862" i="6"/>
  <c r="N2863" i="6"/>
  <c r="O2863" i="6"/>
  <c r="N2864" i="6"/>
  <c r="O2864" i="6"/>
  <c r="N2865" i="6"/>
  <c r="O2865" i="6"/>
  <c r="N2866" i="6"/>
  <c r="O2866" i="6"/>
  <c r="N2867" i="6"/>
  <c r="P2867" i="6" s="1"/>
  <c r="U2867" i="6" s="1"/>
  <c r="N2868" i="6"/>
  <c r="O2868" i="6"/>
  <c r="N2869" i="6"/>
  <c r="P2869" i="6" s="1"/>
  <c r="U2869" i="6" s="1"/>
  <c r="N2870" i="6"/>
  <c r="O2870" i="6"/>
  <c r="N2871" i="6"/>
  <c r="O2871" i="6"/>
  <c r="N2872" i="6"/>
  <c r="O2872" i="6"/>
  <c r="N2873" i="6"/>
  <c r="O2873" i="6"/>
  <c r="N2874" i="6"/>
  <c r="P2874" i="6" s="1"/>
  <c r="U2874" i="6" s="1"/>
  <c r="N2875" i="6"/>
  <c r="P2875" i="6" s="1"/>
  <c r="U2875" i="6" s="1"/>
  <c r="O2876" i="6"/>
  <c r="P2876" i="6" s="1"/>
  <c r="U2876" i="6" s="1"/>
  <c r="N2877" i="6"/>
  <c r="P2877" i="6" s="1"/>
  <c r="U2877" i="6" s="1"/>
  <c r="N2878" i="6"/>
  <c r="O2878" i="6"/>
  <c r="N2879" i="6"/>
  <c r="O2879" i="6"/>
  <c r="N2880" i="6"/>
  <c r="P2880" i="6" s="1"/>
  <c r="U2880" i="6" s="1"/>
  <c r="N2881" i="6"/>
  <c r="O2881" i="6"/>
  <c r="N2882" i="6"/>
  <c r="P2882" i="6" s="1"/>
  <c r="U2882" i="6" s="1"/>
  <c r="N2883" i="6"/>
  <c r="O2883" i="6"/>
  <c r="N2884" i="6"/>
  <c r="O2884" i="6"/>
  <c r="N2885" i="6"/>
  <c r="P2885" i="6" s="1"/>
  <c r="U2885" i="6" s="1"/>
  <c r="N2886" i="6"/>
  <c r="O2886" i="6"/>
  <c r="N2887" i="6"/>
  <c r="P2887" i="6" s="1"/>
  <c r="U2887" i="6" s="1"/>
  <c r="V2887" i="6" s="1"/>
  <c r="N2888" i="6"/>
  <c r="O2888" i="6"/>
  <c r="O2889" i="6"/>
  <c r="P2889" i="6" s="1"/>
  <c r="U2889" i="6" s="1"/>
  <c r="N2890" i="6"/>
  <c r="O2890" i="6"/>
  <c r="N2891" i="6"/>
  <c r="O2891" i="6"/>
  <c r="N2892" i="6"/>
  <c r="O2892" i="6"/>
  <c r="N2893" i="6"/>
  <c r="O2893" i="6"/>
  <c r="N2894" i="6"/>
  <c r="O2894" i="6"/>
  <c r="N2895" i="6"/>
  <c r="P2895" i="6" s="1"/>
  <c r="U2895" i="6" s="1"/>
  <c r="N2896" i="6"/>
  <c r="O2896" i="6"/>
  <c r="N2897" i="6"/>
  <c r="O2897" i="6"/>
  <c r="N2898" i="6"/>
  <c r="P2898" i="6" s="1"/>
  <c r="U2898" i="6" s="1"/>
  <c r="N2899" i="6"/>
  <c r="O2899" i="6"/>
  <c r="N2900" i="6"/>
  <c r="O2900" i="6"/>
  <c r="N2901" i="6"/>
  <c r="O2901" i="6"/>
  <c r="N2902" i="6"/>
  <c r="O2902" i="6"/>
  <c r="N2903" i="6"/>
  <c r="O2903" i="6"/>
  <c r="N2904" i="6"/>
  <c r="O2904" i="6"/>
  <c r="N2905" i="6"/>
  <c r="P2905" i="6" s="1"/>
  <c r="U2905" i="6" s="1"/>
  <c r="N2906" i="6"/>
  <c r="O2906" i="6"/>
  <c r="N2907" i="6"/>
  <c r="O2907" i="6"/>
  <c r="N2908" i="6"/>
  <c r="O2908" i="6"/>
  <c r="O2909" i="6"/>
  <c r="P2909" i="6" s="1"/>
  <c r="U2909" i="6" s="1"/>
  <c r="N2910" i="6"/>
  <c r="O2910" i="6"/>
  <c r="N2911" i="6"/>
  <c r="P2911" i="6" s="1"/>
  <c r="U2911" i="6" s="1"/>
  <c r="N2912" i="6"/>
  <c r="P2912" i="6" s="1"/>
  <c r="U2912" i="6" s="1"/>
  <c r="N2913" i="6"/>
  <c r="O2913" i="6"/>
  <c r="N2914" i="6"/>
  <c r="P2914" i="6" s="1"/>
  <c r="U2914" i="6" s="1"/>
  <c r="N2915" i="6"/>
  <c r="O2915" i="6"/>
  <c r="N2916" i="6"/>
  <c r="O2916" i="6"/>
  <c r="N2917" i="6"/>
  <c r="P2917" i="6" s="1"/>
  <c r="U2917" i="6" s="1"/>
  <c r="N2918" i="6"/>
  <c r="P2918" i="6" s="1"/>
  <c r="U2918" i="6" s="1"/>
  <c r="N2919" i="6"/>
  <c r="O2919" i="6"/>
  <c r="N2920" i="6"/>
  <c r="O2920" i="6"/>
  <c r="N2921" i="6"/>
  <c r="O2921" i="6"/>
  <c r="N2922" i="6"/>
  <c r="O2922" i="6"/>
  <c r="N2923" i="6"/>
  <c r="P2923" i="6" s="1"/>
  <c r="U2923" i="6" s="1"/>
  <c r="N2924" i="6"/>
  <c r="O2924" i="6"/>
  <c r="N2925" i="6"/>
  <c r="O2925" i="6"/>
  <c r="O2926" i="6"/>
  <c r="P2926" i="6" s="1"/>
  <c r="U2926" i="6" s="1"/>
  <c r="N2927" i="6"/>
  <c r="O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O2935" i="6"/>
  <c r="N2936" i="6"/>
  <c r="O2936" i="6"/>
  <c r="N2937" i="6"/>
  <c r="O2937" i="6"/>
  <c r="N2938" i="6"/>
  <c r="O2938" i="6"/>
  <c r="N2939" i="6"/>
  <c r="O2939" i="6"/>
  <c r="N2940" i="6"/>
  <c r="P2940" i="6" s="1"/>
  <c r="U2940" i="6" s="1"/>
  <c r="N2941" i="6"/>
  <c r="O2941" i="6"/>
  <c r="N2942" i="6"/>
  <c r="O2942" i="6"/>
  <c r="N2943" i="6"/>
  <c r="O2943" i="6"/>
  <c r="N2944" i="6"/>
  <c r="P2944" i="6" s="1"/>
  <c r="U2944" i="6" s="1"/>
  <c r="N2945" i="6"/>
  <c r="O2945" i="6"/>
  <c r="N2946" i="6"/>
  <c r="O2946" i="6"/>
  <c r="N2947" i="6"/>
  <c r="O2947" i="6"/>
  <c r="N2948" i="6"/>
  <c r="O2948" i="6"/>
  <c r="N2949" i="6"/>
  <c r="O2949" i="6"/>
  <c r="N2950" i="6"/>
  <c r="P2950" i="6" s="1"/>
  <c r="U2950" i="6" s="1"/>
  <c r="N2951" i="6"/>
  <c r="O2951" i="6"/>
  <c r="N2952" i="6"/>
  <c r="P2952" i="6" s="1"/>
  <c r="U2952" i="6" s="1"/>
  <c r="V2952" i="6" s="1"/>
  <c r="N2953" i="6"/>
  <c r="O2953" i="6"/>
  <c r="N2954" i="6"/>
  <c r="P2954" i="6" s="1"/>
  <c r="U2954" i="6" s="1"/>
  <c r="N2955" i="6"/>
  <c r="P2955" i="6" s="1"/>
  <c r="U2955" i="6" s="1"/>
  <c r="N2956" i="6"/>
  <c r="P2956" i="6" s="1"/>
  <c r="U2956" i="6" s="1"/>
  <c r="V2956" i="6" s="1"/>
  <c r="N2957" i="6"/>
  <c r="O2957" i="6"/>
  <c r="N2958" i="6"/>
  <c r="P2958" i="6" s="1"/>
  <c r="U2958" i="6" s="1"/>
  <c r="N2959" i="6"/>
  <c r="P2959" i="6" s="1"/>
  <c r="U2959" i="6" s="1"/>
  <c r="N2960" i="6"/>
  <c r="O2960" i="6"/>
  <c r="P2961" i="6"/>
  <c r="U2961" i="6" s="1"/>
  <c r="V2961" i="6" s="1"/>
  <c r="N2962" i="6"/>
  <c r="O2962" i="6"/>
  <c r="N2963" i="6"/>
  <c r="P2963" i="6" s="1"/>
  <c r="U2963" i="6" s="1"/>
  <c r="N2964" i="6"/>
  <c r="P2964" i="6" s="1"/>
  <c r="U2964" i="6" s="1"/>
  <c r="N2965" i="6"/>
  <c r="P2965" i="6" s="1"/>
  <c r="U2965" i="6" s="1"/>
  <c r="N2966" i="6"/>
  <c r="P2966" i="6" s="1"/>
  <c r="U2966" i="6" s="1"/>
  <c r="V2966" i="6" s="1"/>
  <c r="N2967" i="6"/>
  <c r="O2967" i="6"/>
  <c r="N2968" i="6"/>
  <c r="P2968" i="6" s="1"/>
  <c r="U2968" i="6" s="1"/>
  <c r="O2969" i="6"/>
  <c r="P2969" i="6" s="1"/>
  <c r="U2969" i="6" s="1"/>
  <c r="N2970" i="6"/>
  <c r="O2970" i="6"/>
  <c r="N2971" i="6"/>
  <c r="O2971" i="6"/>
  <c r="N2972" i="6"/>
  <c r="O2972" i="6"/>
  <c r="N2973" i="6"/>
  <c r="O2973" i="6"/>
  <c r="N2974" i="6"/>
  <c r="O2974" i="6"/>
  <c r="N2975" i="6"/>
  <c r="P2975" i="6" s="1"/>
  <c r="U2975" i="6" s="1"/>
  <c r="N2976" i="6"/>
  <c r="O2976" i="6"/>
  <c r="N2977" i="6"/>
  <c r="O2977" i="6"/>
  <c r="N2978" i="6"/>
  <c r="O2978" i="6"/>
  <c r="N2979" i="6"/>
  <c r="O2979" i="6"/>
  <c r="N2980" i="6"/>
  <c r="O2980" i="6"/>
  <c r="P2981" i="6"/>
  <c r="U2981" i="6" s="1"/>
  <c r="N2982" i="6"/>
  <c r="O2982" i="6"/>
  <c r="N2983" i="6"/>
  <c r="O2983" i="6"/>
  <c r="N2984" i="6"/>
  <c r="O2984" i="6"/>
  <c r="N2985" i="6"/>
  <c r="O2985" i="6"/>
  <c r="P2986" i="6"/>
  <c r="P2987" i="6"/>
  <c r="N2988" i="6"/>
  <c r="P2988" i="6" s="1"/>
  <c r="U2988" i="6" s="1"/>
  <c r="P2989" i="6"/>
  <c r="U2989" i="6" s="1"/>
  <c r="N2990" i="6"/>
  <c r="P2990" i="6" s="1"/>
  <c r="U2990" i="6" s="1"/>
  <c r="N2991" i="6"/>
  <c r="P2991" i="6" s="1"/>
  <c r="U2991" i="6" s="1"/>
  <c r="P2992" i="6"/>
  <c r="U2992" i="6" s="1"/>
  <c r="N2993" i="6"/>
  <c r="P2993" i="6" s="1"/>
  <c r="U2993" i="6" s="1"/>
  <c r="V2993" i="6" s="1"/>
  <c r="N2994" i="6"/>
  <c r="P2994" i="6" s="1"/>
  <c r="U2994" i="6" s="1"/>
  <c r="V2994" i="6" s="1"/>
  <c r="N2995" i="6"/>
  <c r="O2995" i="6"/>
  <c r="P2996" i="6"/>
  <c r="U2996" i="6" s="1"/>
  <c r="N2997" i="6"/>
  <c r="O2997" i="6"/>
  <c r="N2998" i="6"/>
  <c r="O2998" i="6"/>
  <c r="N2999" i="6"/>
  <c r="O2999" i="6"/>
  <c r="N3000" i="6"/>
  <c r="O3000" i="6"/>
  <c r="N3001" i="6"/>
  <c r="O3001" i="6"/>
  <c r="N3002" i="6"/>
  <c r="O3002" i="6"/>
  <c r="N3003" i="6"/>
  <c r="O3003" i="6"/>
  <c r="N3004" i="6"/>
  <c r="O3004" i="6"/>
  <c r="N3005" i="6"/>
  <c r="O3005" i="6"/>
  <c r="N3006" i="6"/>
  <c r="P3006" i="6" s="1"/>
  <c r="U3006" i="6" s="1"/>
  <c r="N3007" i="6"/>
  <c r="O3007" i="6"/>
  <c r="N3008" i="6"/>
  <c r="P3008" i="6" s="1"/>
  <c r="U3008" i="6" s="1"/>
  <c r="N3009" i="6"/>
  <c r="P3009" i="6" s="1"/>
  <c r="U3009" i="6" s="1"/>
  <c r="N3010" i="6"/>
  <c r="P3010" i="6" s="1"/>
  <c r="U3010" i="6" s="1"/>
  <c r="N3011" i="6"/>
  <c r="P3011" i="6" s="1"/>
  <c r="U3011" i="6" s="1"/>
  <c r="P3012" i="6"/>
  <c r="U3012" i="6" s="1"/>
  <c r="V3012" i="6" s="1"/>
  <c r="N3013" i="6"/>
  <c r="P3013" i="6" s="1"/>
  <c r="U3013" i="6" s="1"/>
  <c r="V3013" i="6" s="1"/>
  <c r="N3014" i="6"/>
  <c r="P3014" i="6" s="1"/>
  <c r="U3014" i="6" s="1"/>
  <c r="N3015" i="6"/>
  <c r="P3015" i="6" s="1"/>
  <c r="U3015" i="6" s="1"/>
  <c r="N3016" i="6"/>
  <c r="P3016" i="6" s="1"/>
  <c r="U3016" i="6" s="1"/>
  <c r="N3017" i="6"/>
  <c r="P3017" i="6" s="1"/>
  <c r="U3017" i="6" s="1"/>
  <c r="V3017" i="6" s="1"/>
  <c r="N3018" i="6"/>
  <c r="P3018" i="6" s="1"/>
  <c r="U3018" i="6" s="1"/>
  <c r="N3019" i="6"/>
  <c r="P3019" i="6" s="1"/>
  <c r="U3019" i="6" s="1"/>
  <c r="N3020" i="6"/>
  <c r="O3020" i="6"/>
  <c r="N3021" i="6"/>
  <c r="O3021" i="6"/>
  <c r="N3022" i="6"/>
  <c r="O3022" i="6"/>
  <c r="N3023" i="6"/>
  <c r="O3023" i="6"/>
  <c r="N3024" i="6"/>
  <c r="O3024" i="6"/>
  <c r="N3025" i="6"/>
  <c r="P3025" i="6" s="1"/>
  <c r="U3025" i="6" s="1"/>
  <c r="O3026" i="6"/>
  <c r="P3026" i="6" s="1"/>
  <c r="U3026" i="6" s="1"/>
  <c r="V3026" i="6" s="1"/>
  <c r="N3027" i="6"/>
  <c r="P3027" i="6" s="1"/>
  <c r="U3027" i="6" s="1"/>
  <c r="N3028" i="6"/>
  <c r="O3028" i="6"/>
  <c r="N3029" i="6"/>
  <c r="O3029" i="6"/>
  <c r="N3030" i="6"/>
  <c r="O3030" i="6"/>
  <c r="N3031" i="6"/>
  <c r="P3031" i="6" s="1"/>
  <c r="U3031" i="6" s="1"/>
  <c r="N3032" i="6"/>
  <c r="O3032" i="6"/>
  <c r="N3033" i="6"/>
  <c r="P3033" i="6" s="1"/>
  <c r="U3033" i="6" s="1"/>
  <c r="V3033" i="6" s="1"/>
  <c r="P3034" i="6"/>
  <c r="U3034" i="6" s="1"/>
  <c r="N3035" i="6"/>
  <c r="P3035" i="6" s="1"/>
  <c r="U3035" i="6" s="1"/>
  <c r="N3036" i="6"/>
  <c r="O3036" i="6"/>
  <c r="N3037" i="6"/>
  <c r="O3037" i="6"/>
  <c r="N3038" i="6"/>
  <c r="O3038" i="6"/>
  <c r="N3039" i="6"/>
  <c r="P3039" i="6" s="1"/>
  <c r="U3039" i="6" s="1"/>
  <c r="N3040" i="6"/>
  <c r="O3040" i="6"/>
  <c r="N3041" i="6"/>
  <c r="O3041" i="6"/>
  <c r="N3042" i="6"/>
  <c r="O3042" i="6"/>
  <c r="N3043" i="6"/>
  <c r="O3043" i="6"/>
  <c r="N3044" i="6"/>
  <c r="P3044" i="6" s="1"/>
  <c r="U3044" i="6" s="1"/>
  <c r="V3044" i="6" s="1"/>
  <c r="N3045" i="6"/>
  <c r="P3045" i="6" s="1"/>
  <c r="U3045" i="6" s="1"/>
  <c r="N3046" i="6"/>
  <c r="O3046" i="6"/>
  <c r="N3047" i="6"/>
  <c r="P3047" i="6" s="1"/>
  <c r="U3047" i="6" s="1"/>
  <c r="N3048" i="6"/>
  <c r="P3048" i="6" s="1"/>
  <c r="U3048" i="6" s="1"/>
  <c r="V3048" i="6" s="1"/>
  <c r="N3049" i="6"/>
  <c r="O3049" i="6"/>
  <c r="N3050" i="6"/>
  <c r="O3050" i="6"/>
  <c r="N3051" i="6"/>
  <c r="O3051" i="6"/>
  <c r="N3052" i="6"/>
  <c r="P3052" i="6" s="1"/>
  <c r="U3052" i="6" s="1"/>
  <c r="V3052" i="6" s="1"/>
  <c r="N3053" i="6"/>
  <c r="P3053" i="6" s="1"/>
  <c r="U3053" i="6" s="1"/>
  <c r="N3054" i="6"/>
  <c r="O3054" i="6"/>
  <c r="O3055" i="6"/>
  <c r="P3055" i="6" s="1"/>
  <c r="U3055" i="6" s="1"/>
  <c r="N3056" i="6"/>
  <c r="O3056" i="6"/>
  <c r="N3057" i="6"/>
  <c r="O3057" i="6"/>
  <c r="N3058" i="6"/>
  <c r="P3058" i="6" s="1"/>
  <c r="U3058" i="6" s="1"/>
  <c r="N3059" i="6"/>
  <c r="O3059" i="6"/>
  <c r="N3060" i="6"/>
  <c r="O3060" i="6"/>
  <c r="N3061" i="6"/>
  <c r="O3061" i="6"/>
  <c r="P3062" i="6"/>
  <c r="U3062" i="6" s="1"/>
  <c r="N3063" i="6"/>
  <c r="P3063" i="6" s="1"/>
  <c r="N3064" i="6"/>
  <c r="P3064" i="6" s="1"/>
  <c r="U3064" i="6" s="1"/>
  <c r="P3065" i="6"/>
  <c r="U3065" i="6" s="1"/>
  <c r="P3066" i="6"/>
  <c r="U3066" i="6" s="1"/>
  <c r="N3067" i="6"/>
  <c r="P3067" i="6" s="1"/>
  <c r="U3067" i="6" s="1"/>
  <c r="N3068" i="6"/>
  <c r="P3068" i="6" s="1"/>
  <c r="U3068" i="6" s="1"/>
  <c r="P3069" i="6"/>
  <c r="P3070" i="6"/>
  <c r="U3070" i="6" s="1"/>
  <c r="N3071" i="6"/>
  <c r="P3071" i="6" s="1"/>
  <c r="U3071" i="6" s="1"/>
  <c r="N3072" i="6"/>
  <c r="P3072" i="6" s="1"/>
  <c r="U3072" i="6" s="1"/>
  <c r="P3073" i="6"/>
  <c r="U3073" i="6" s="1"/>
  <c r="N3074" i="6"/>
  <c r="P3074" i="6" s="1"/>
  <c r="U3074" i="6" s="1"/>
  <c r="N3075" i="6"/>
  <c r="O3075" i="6"/>
  <c r="N3076" i="6"/>
  <c r="O3076" i="6"/>
  <c r="P3077" i="6"/>
  <c r="U3077" i="6" s="1"/>
  <c r="N3078" i="6"/>
  <c r="O3078" i="6"/>
  <c r="N3079" i="6"/>
  <c r="O3079" i="6"/>
  <c r="N3080" i="6"/>
  <c r="O3080" i="6"/>
  <c r="N3081" i="6"/>
  <c r="O3081" i="6"/>
  <c r="N3082" i="6"/>
  <c r="O3082" i="6"/>
  <c r="N3083" i="6"/>
  <c r="O3083" i="6"/>
  <c r="N3084" i="6"/>
  <c r="O3084" i="6"/>
  <c r="N3085" i="6"/>
  <c r="O3085" i="6"/>
  <c r="N3086" i="6"/>
  <c r="O3086" i="6"/>
  <c r="N3087" i="6"/>
  <c r="O3087" i="6"/>
  <c r="N3088" i="6"/>
  <c r="O3088" i="6"/>
  <c r="N3089" i="6"/>
  <c r="O3089" i="6"/>
  <c r="N3090" i="6"/>
  <c r="O3090" i="6"/>
  <c r="N3091" i="6"/>
  <c r="O3091" i="6"/>
  <c r="N3092" i="6"/>
  <c r="O3092" i="6"/>
  <c r="N3093" i="6"/>
  <c r="O3093" i="6"/>
  <c r="N3094" i="6"/>
  <c r="O3094" i="6"/>
  <c r="N3095" i="6"/>
  <c r="O3095" i="6"/>
  <c r="N3096" i="6"/>
  <c r="O3096" i="6"/>
  <c r="N3097" i="6"/>
  <c r="O3097" i="6"/>
  <c r="N3098" i="6"/>
  <c r="O3098" i="6"/>
  <c r="N3099" i="6"/>
  <c r="O3099" i="6"/>
  <c r="N3100" i="6"/>
  <c r="O3100" i="6"/>
  <c r="N3101" i="6"/>
  <c r="O3101" i="6"/>
  <c r="N3102" i="6"/>
  <c r="P3102" i="6" s="1"/>
  <c r="U3102" i="6" s="1"/>
  <c r="N3103" i="6"/>
  <c r="O3103" i="6"/>
  <c r="N3104" i="6"/>
  <c r="P3104" i="6" s="1"/>
  <c r="U3104" i="6" s="1"/>
  <c r="V3104" i="6" s="1"/>
  <c r="N3105" i="6"/>
  <c r="O3105" i="6"/>
  <c r="N3106" i="6"/>
  <c r="P3106" i="6" s="1"/>
  <c r="U3106" i="6" s="1"/>
  <c r="N3107" i="6"/>
  <c r="O3107" i="6"/>
  <c r="O3108" i="6"/>
  <c r="P3108" i="6" s="1"/>
  <c r="U3108" i="6" s="1"/>
  <c r="N3109" i="6"/>
  <c r="O3109" i="6"/>
  <c r="N3110" i="6"/>
  <c r="P3110" i="6" s="1"/>
  <c r="U3110" i="6" s="1"/>
  <c r="N3111" i="6"/>
  <c r="O3111" i="6"/>
  <c r="N3112" i="6"/>
  <c r="O3112" i="6"/>
  <c r="N3113" i="6"/>
  <c r="O3113" i="6"/>
  <c r="N3114" i="6"/>
  <c r="O3114" i="6"/>
  <c r="N3115" i="6"/>
  <c r="O3115" i="6"/>
  <c r="N3116" i="6"/>
  <c r="O3116" i="6"/>
  <c r="N3117" i="6"/>
  <c r="O3117" i="6"/>
  <c r="N3118" i="6"/>
  <c r="P3118" i="6" s="1"/>
  <c r="U3118" i="6" s="1"/>
  <c r="N3119" i="6"/>
  <c r="O3119" i="6"/>
  <c r="N3120" i="6"/>
  <c r="O3120" i="6"/>
  <c r="N3121" i="6"/>
  <c r="O3121" i="6"/>
  <c r="N3122" i="6"/>
  <c r="P3122" i="6" s="1"/>
  <c r="U3122" i="6" s="1"/>
  <c r="N3123" i="6"/>
  <c r="O3123" i="6"/>
  <c r="N3124" i="6"/>
  <c r="O3124" i="6"/>
  <c r="N3125" i="6"/>
  <c r="P3125" i="6" s="1"/>
  <c r="U3125" i="6" s="1"/>
  <c r="N3126" i="6"/>
  <c r="O3126" i="6"/>
  <c r="O3127" i="6"/>
  <c r="P3127" i="6" s="1"/>
  <c r="U3127" i="6" s="1"/>
  <c r="N3128" i="6"/>
  <c r="O3128" i="6"/>
  <c r="N3129" i="6"/>
  <c r="O3129" i="6"/>
  <c r="N3130" i="6"/>
  <c r="P3130" i="6" s="1"/>
  <c r="U3130" i="6" s="1"/>
  <c r="N3131" i="6"/>
  <c r="P3131" i="6" s="1"/>
  <c r="U3131" i="6" s="1"/>
  <c r="N3132" i="6"/>
  <c r="P3132" i="6" s="1"/>
  <c r="U3132" i="6" s="1"/>
  <c r="V3132" i="6" s="1"/>
  <c r="P3133" i="6"/>
  <c r="U3133" i="6" s="1"/>
  <c r="V3133" i="6" s="1"/>
  <c r="N3134" i="6"/>
  <c r="O3134" i="6"/>
  <c r="N3135" i="6"/>
  <c r="O3135" i="6"/>
  <c r="N3136" i="6"/>
  <c r="P3136" i="6" s="1"/>
  <c r="U3136" i="6" s="1"/>
  <c r="V3136" i="6" s="1"/>
  <c r="N3137" i="6"/>
  <c r="P3137" i="6" s="1"/>
  <c r="U3137" i="6" s="1"/>
  <c r="N3138" i="6"/>
  <c r="O3138" i="6"/>
  <c r="N3139" i="6"/>
  <c r="P3139" i="6" s="1"/>
  <c r="U3139" i="6" s="1"/>
  <c r="N3140" i="6"/>
  <c r="O3140" i="6"/>
  <c r="N3141" i="6"/>
  <c r="O3141" i="6"/>
  <c r="N3142" i="6"/>
  <c r="P3142" i="6" s="1"/>
  <c r="U3142" i="6" s="1"/>
  <c r="N3143" i="6"/>
  <c r="P3143" i="6" s="1"/>
  <c r="U3143" i="6" s="1"/>
  <c r="N3144" i="6"/>
  <c r="O3144" i="6"/>
  <c r="N3145" i="6"/>
  <c r="P3145" i="6" s="1"/>
  <c r="U3145" i="6" s="1"/>
  <c r="V3145" i="6" s="1"/>
  <c r="N3146" i="6"/>
  <c r="O3146" i="6"/>
  <c r="N3147" i="6"/>
  <c r="O3147" i="6"/>
  <c r="N3148" i="6"/>
  <c r="P3148" i="6" s="1"/>
  <c r="U3148" i="6" s="1"/>
  <c r="N3149" i="6"/>
  <c r="P3149" i="6" s="1"/>
  <c r="U3149" i="6" s="1"/>
  <c r="N3150" i="6"/>
  <c r="P3150" i="6" s="1"/>
  <c r="U3150" i="6" s="1"/>
  <c r="N3151" i="6"/>
  <c r="P3151" i="6" s="1"/>
  <c r="U3151" i="6" s="1"/>
  <c r="P3152" i="6"/>
  <c r="U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N3157" i="6"/>
  <c r="P3157" i="6" s="1"/>
  <c r="U3157" i="6" s="1"/>
  <c r="N3158" i="6"/>
  <c r="P3158" i="6" s="1"/>
  <c r="U3158" i="6" s="1"/>
  <c r="N3159" i="6"/>
  <c r="P3159" i="6" s="1"/>
  <c r="U3159" i="6" s="1"/>
  <c r="P3160" i="6"/>
  <c r="U3160" i="6" s="1"/>
  <c r="P3161" i="6"/>
  <c r="U3161" i="6" s="1"/>
  <c r="O444" i="14" s="1"/>
  <c r="N3162" i="6"/>
  <c r="P3162" i="6" s="1"/>
  <c r="U3162" i="6" s="1"/>
  <c r="N3163" i="6"/>
  <c r="P3163" i="6" s="1"/>
  <c r="U3163" i="6" s="1"/>
  <c r="N3164" i="6"/>
  <c r="P3164" i="6" s="1"/>
  <c r="U3164" i="6" s="1"/>
  <c r="P3165" i="6"/>
  <c r="U3165" i="6" s="1"/>
  <c r="P3166" i="6"/>
  <c r="N3167" i="6"/>
  <c r="P3167" i="6" s="1"/>
  <c r="U3167" i="6" s="1"/>
  <c r="N3168" i="6"/>
  <c r="P3168" i="6" s="1"/>
  <c r="U3168" i="6" s="1"/>
  <c r="V3168" i="6" s="1"/>
  <c r="N3169" i="6"/>
  <c r="P3169" i="6" s="1"/>
  <c r="U3169" i="6" s="1"/>
  <c r="P3170" i="6"/>
  <c r="U3170" i="6" s="1"/>
  <c r="N3171" i="6"/>
  <c r="P3171" i="6" s="1"/>
  <c r="U3171" i="6" s="1"/>
  <c r="N3172" i="6"/>
  <c r="P3172" i="6" s="1"/>
  <c r="U3172" i="6" s="1"/>
  <c r="N3173" i="6"/>
  <c r="P3173" i="6" s="1"/>
  <c r="U3173" i="6" s="1"/>
  <c r="N3174" i="6"/>
  <c r="P3174" i="6" s="1"/>
  <c r="U3174" i="6" s="1"/>
  <c r="N3175" i="6"/>
  <c r="P3175" i="6" s="1"/>
  <c r="U3175" i="6" s="1"/>
  <c r="N3176" i="6"/>
  <c r="P3176" i="6" s="1"/>
  <c r="U3176" i="6" s="1"/>
  <c r="P3177" i="6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N3182" i="6"/>
  <c r="P3182" i="6" s="1"/>
  <c r="U3182" i="6" s="1"/>
  <c r="P3183" i="6"/>
  <c r="U3183" i="6" s="1"/>
  <c r="N3184" i="6"/>
  <c r="P3184" i="6" s="1"/>
  <c r="U3184" i="6" s="1"/>
  <c r="N3185" i="6"/>
  <c r="P3185" i="6" s="1"/>
  <c r="U3185" i="6" s="1"/>
  <c r="V3185" i="6" s="1"/>
  <c r="N3186" i="6"/>
  <c r="P3186" i="6" s="1"/>
  <c r="U3186" i="6" s="1"/>
  <c r="N3187" i="6"/>
  <c r="P3187" i="6" s="1"/>
  <c r="U3187" i="6" s="1"/>
  <c r="N3188" i="6"/>
  <c r="P3188" i="6" s="1"/>
  <c r="U3188" i="6" s="1"/>
  <c r="N3189" i="6"/>
  <c r="O3189" i="6"/>
  <c r="O3190" i="6"/>
  <c r="P3190" i="6" s="1"/>
  <c r="U3190" i="6" s="1"/>
  <c r="N3191" i="6"/>
  <c r="P3191" i="6" s="1"/>
  <c r="U3191" i="6" s="1"/>
  <c r="V3191" i="6" s="1"/>
  <c r="N3192" i="6"/>
  <c r="P3192" i="6" s="1"/>
  <c r="U3192" i="6" s="1"/>
  <c r="N3193" i="6"/>
  <c r="O3193" i="6"/>
  <c r="N3194" i="6"/>
  <c r="O3194" i="6"/>
  <c r="N3195" i="6"/>
  <c r="P3195" i="6" s="1"/>
  <c r="U3195" i="6" s="1"/>
  <c r="N3196" i="6"/>
  <c r="O3196" i="6"/>
  <c r="N3197" i="6"/>
  <c r="O3197" i="6"/>
  <c r="N3198" i="6"/>
  <c r="O3198" i="6"/>
  <c r="N3199" i="6"/>
  <c r="P3199" i="6" s="1"/>
  <c r="U3199" i="6" s="1"/>
  <c r="N3200" i="6"/>
  <c r="O3200" i="6"/>
  <c r="N3201" i="6"/>
  <c r="P3201" i="6" s="1"/>
  <c r="U3201" i="6" s="1"/>
  <c r="V3201" i="6" s="1"/>
  <c r="N3202" i="6"/>
  <c r="O3202" i="6"/>
  <c r="N3203" i="6"/>
  <c r="O3203" i="6"/>
  <c r="N3204" i="6"/>
  <c r="P3204" i="6" s="1"/>
  <c r="U3204" i="6" s="1"/>
  <c r="N3205" i="6"/>
  <c r="O3205" i="6"/>
  <c r="N3206" i="6"/>
  <c r="P3206" i="6" s="1"/>
  <c r="U3206" i="6" s="1"/>
  <c r="N3207" i="6"/>
  <c r="O3207" i="6"/>
  <c r="N3208" i="6"/>
  <c r="P3208" i="6" s="1"/>
  <c r="U3208" i="6" s="1"/>
  <c r="N3209" i="6"/>
  <c r="O3209" i="6"/>
  <c r="N3210" i="6"/>
  <c r="O3210" i="6"/>
  <c r="N3211" i="6"/>
  <c r="O3211" i="6"/>
  <c r="N3212" i="6"/>
  <c r="P3212" i="6" s="1"/>
  <c r="U3212" i="6" s="1"/>
  <c r="V3212" i="6" s="1"/>
  <c r="N3213" i="6"/>
  <c r="P3213" i="6" s="1"/>
  <c r="U3213" i="6" s="1"/>
  <c r="V3213" i="6" s="1"/>
  <c r="N3214" i="6"/>
  <c r="O3214" i="6"/>
  <c r="N3215" i="6"/>
  <c r="P3215" i="6" s="1"/>
  <c r="U3215" i="6" s="1"/>
  <c r="N3216" i="6"/>
  <c r="O3216" i="6"/>
  <c r="N3217" i="6"/>
  <c r="P3217" i="6" s="1"/>
  <c r="U3217" i="6" s="1"/>
  <c r="V3217" i="6" s="1"/>
  <c r="N3218" i="6"/>
  <c r="P3218" i="6" s="1"/>
  <c r="U3218" i="6" s="1"/>
  <c r="N3219" i="6"/>
  <c r="O3219" i="6"/>
  <c r="N3220" i="6"/>
  <c r="P3220" i="6" s="1"/>
  <c r="U3220" i="6" s="1"/>
  <c r="N3221" i="6"/>
  <c r="O3221" i="6"/>
  <c r="N3222" i="6"/>
  <c r="O3222" i="6"/>
  <c r="N3223" i="6"/>
  <c r="P3223" i="6" s="1"/>
  <c r="U3223" i="6" s="1"/>
  <c r="N3224" i="6"/>
  <c r="O3224" i="6"/>
  <c r="N3225" i="6"/>
  <c r="O3225" i="6"/>
  <c r="N3226" i="6"/>
  <c r="O3226" i="6"/>
  <c r="N3227" i="6"/>
  <c r="O3227" i="6"/>
  <c r="N3228" i="6"/>
  <c r="P3228" i="6" s="1"/>
  <c r="U3228" i="6" s="1"/>
  <c r="V3228" i="6" s="1"/>
  <c r="N3229" i="6"/>
  <c r="P3229" i="6" s="1"/>
  <c r="U3229" i="6" s="1"/>
  <c r="V3229" i="6" s="1"/>
  <c r="O3230" i="6"/>
  <c r="P3230" i="6" s="1"/>
  <c r="U3230" i="6" s="1"/>
  <c r="N3231" i="6"/>
  <c r="O3231" i="6"/>
  <c r="N3232" i="6"/>
  <c r="P3232" i="6" s="1"/>
  <c r="U3232" i="6" s="1"/>
  <c r="N3233" i="6"/>
  <c r="O3233" i="6"/>
  <c r="N3234" i="6"/>
  <c r="O3234" i="6"/>
  <c r="N3235" i="6"/>
  <c r="O3235" i="6"/>
  <c r="N3236" i="6"/>
  <c r="P3236" i="6" s="1"/>
  <c r="U3236" i="6" s="1"/>
  <c r="V3236" i="6" s="1"/>
  <c r="N3237" i="6"/>
  <c r="P3237" i="6" s="1"/>
  <c r="U3237" i="6" s="1"/>
  <c r="V3237" i="6" s="1"/>
  <c r="N3238" i="6"/>
  <c r="O3238" i="6"/>
  <c r="N3239" i="6"/>
  <c r="O3239" i="6"/>
  <c r="N3240" i="6"/>
  <c r="O3240" i="6"/>
  <c r="N3241" i="6"/>
  <c r="O3241" i="6"/>
  <c r="N3242" i="6"/>
  <c r="P3242" i="6" s="1"/>
  <c r="U3242" i="6" s="1"/>
  <c r="O3243" i="6"/>
  <c r="P3243" i="6" s="1"/>
  <c r="U3243" i="6" s="1"/>
  <c r="N3244" i="6"/>
  <c r="O3244" i="6"/>
  <c r="N3245" i="6"/>
  <c r="O3245" i="6"/>
  <c r="N3246" i="6"/>
  <c r="O3246" i="6"/>
  <c r="N3247" i="6"/>
  <c r="O3247" i="6"/>
  <c r="N3248" i="6"/>
  <c r="O3248" i="6"/>
  <c r="N3249" i="6"/>
  <c r="O3249" i="6"/>
  <c r="N3250" i="6"/>
  <c r="O3250" i="6"/>
  <c r="N3251" i="6"/>
  <c r="P3251" i="6" s="1"/>
  <c r="U3251" i="6" s="1"/>
  <c r="N3252" i="6"/>
  <c r="P3252" i="6" s="1"/>
  <c r="U3252" i="6" s="1"/>
  <c r="N3253" i="6"/>
  <c r="O3253" i="6"/>
  <c r="N3254" i="6"/>
  <c r="O3254" i="6"/>
  <c r="N3255" i="6"/>
  <c r="P3255" i="6" s="1"/>
  <c r="U3255" i="6" s="1"/>
  <c r="N3256" i="6"/>
  <c r="O3256" i="6"/>
  <c r="N3257" i="6"/>
  <c r="P3257" i="6" s="1"/>
  <c r="U3257" i="6" s="1"/>
  <c r="V3257" i="6" s="1"/>
  <c r="N3258" i="6"/>
  <c r="P3258" i="6" s="1"/>
  <c r="U3258" i="6" s="1"/>
  <c r="V3258" i="6" s="1"/>
  <c r="N3259" i="6"/>
  <c r="P3259" i="6" s="1"/>
  <c r="U3259" i="6" s="1"/>
  <c r="V3259" i="6" s="1"/>
  <c r="N3260" i="6"/>
  <c r="P3260" i="6" s="1"/>
  <c r="U3260" i="6" s="1"/>
  <c r="N3261" i="6"/>
  <c r="P3261" i="6" s="1"/>
  <c r="U3261" i="6" s="1"/>
  <c r="N3262" i="6"/>
  <c r="O3262" i="6"/>
  <c r="N3263" i="6"/>
  <c r="P3263" i="6" s="1"/>
  <c r="U3263" i="6" s="1"/>
  <c r="V3263" i="6" s="1"/>
  <c r="N3264" i="6"/>
  <c r="P3264" i="6" s="1"/>
  <c r="U3264" i="6" s="1"/>
  <c r="V3264" i="6" s="1"/>
  <c r="N3265" i="6"/>
  <c r="O3265" i="6"/>
  <c r="N3266" i="6"/>
  <c r="O3266" i="6"/>
  <c r="N3267" i="6"/>
  <c r="O3267" i="6"/>
  <c r="N3268" i="6"/>
  <c r="O3268" i="6"/>
  <c r="N3269" i="6"/>
  <c r="O3269" i="6"/>
  <c r="N3270" i="6"/>
  <c r="O3270" i="6"/>
  <c r="N3271" i="6"/>
  <c r="O3271" i="6"/>
  <c r="N3272" i="6"/>
  <c r="O3272" i="6"/>
  <c r="N3273" i="6"/>
  <c r="O3273" i="6"/>
  <c r="N3274" i="6"/>
  <c r="O3274" i="6"/>
  <c r="N3275" i="6"/>
  <c r="O3275" i="6"/>
  <c r="N3276" i="6"/>
  <c r="H461" i="14"/>
  <c r="O3276" i="6" s="1"/>
  <c r="N3277" i="6"/>
  <c r="N3278" i="6"/>
  <c r="N3279" i="6"/>
  <c r="N3280" i="6"/>
  <c r="N3282" i="6"/>
  <c r="O3282" i="6"/>
  <c r="N3283" i="6"/>
  <c r="N3284" i="6"/>
  <c r="N3285" i="6"/>
  <c r="N3286" i="6"/>
  <c r="N3287" i="6"/>
  <c r="P3287" i="6" s="1"/>
  <c r="U3287" i="6" s="1"/>
  <c r="N3288" i="6"/>
  <c r="P3288" i="6" s="1"/>
  <c r="U3288" i="6" s="1"/>
  <c r="V3288" i="6" s="1"/>
  <c r="P3289" i="6"/>
  <c r="U3289" i="6" s="1"/>
  <c r="N3290" i="6"/>
  <c r="P3290" i="6" s="1"/>
  <c r="U3290" i="6" s="1"/>
  <c r="H463" i="14"/>
  <c r="O3291" i="6" s="1"/>
  <c r="P3291" i="6" s="1"/>
  <c r="U3291" i="6" s="1"/>
  <c r="N3292" i="6"/>
  <c r="N3293" i="6"/>
  <c r="N3294" i="6"/>
  <c r="N3295" i="6"/>
  <c r="N3296" i="6"/>
  <c r="N3297" i="6"/>
  <c r="N3298" i="6"/>
  <c r="N3299" i="6"/>
  <c r="N3300" i="6"/>
  <c r="N3301" i="6"/>
  <c r="N3302" i="6"/>
  <c r="O3302" i="6"/>
  <c r="H464" i="14"/>
  <c r="O3303" i="6" s="1"/>
  <c r="P3303" i="6" s="1"/>
  <c r="U3303" i="6" s="1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H465" i="14"/>
  <c r="O3319" i="6" s="1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P3336" i="6" s="1"/>
  <c r="U3336" i="6" s="1"/>
  <c r="N3337" i="6"/>
  <c r="O3337" i="6"/>
  <c r="N3338" i="6"/>
  <c r="P3338" i="6" s="1"/>
  <c r="U3338" i="6" s="1"/>
  <c r="N3339" i="6"/>
  <c r="O3339" i="6"/>
  <c r="N3340" i="6"/>
  <c r="P3340" i="6" s="1"/>
  <c r="U3340" i="6" s="1"/>
  <c r="N3341" i="6"/>
  <c r="O3341" i="6"/>
  <c r="N3342" i="6"/>
  <c r="P3342" i="6" s="1"/>
  <c r="U3342" i="6" s="1"/>
  <c r="N3343" i="6"/>
  <c r="P3343" i="6" s="1"/>
  <c r="U3343" i="6" s="1"/>
  <c r="N3344" i="6"/>
  <c r="O3344" i="6"/>
  <c r="N3345" i="6"/>
  <c r="O3345" i="6"/>
  <c r="N3346" i="6"/>
  <c r="O3346" i="6"/>
  <c r="N3347" i="6"/>
  <c r="O3347" i="6"/>
  <c r="N3348" i="6"/>
  <c r="P3348" i="6" s="1"/>
  <c r="U3348" i="6" s="1"/>
  <c r="N3349" i="6"/>
  <c r="O3349" i="6"/>
  <c r="N3350" i="6"/>
  <c r="P3350" i="6" s="1"/>
  <c r="U3350" i="6" s="1"/>
  <c r="V3350" i="6" s="1"/>
  <c r="N3351" i="6"/>
  <c r="P3351" i="6" s="1"/>
  <c r="U3351" i="6" s="1"/>
  <c r="V3351" i="6" s="1"/>
  <c r="N3352" i="6"/>
  <c r="P3352" i="6" s="1"/>
  <c r="U3352" i="6" s="1"/>
  <c r="N3353" i="6"/>
  <c r="P3353" i="6" s="1"/>
  <c r="U3353" i="6" s="1"/>
  <c r="N3354" i="6"/>
  <c r="P3354" i="6" s="1"/>
  <c r="U3354" i="6" s="1"/>
  <c r="N3355" i="6"/>
  <c r="P3355" i="6" s="1"/>
  <c r="N3356" i="6"/>
  <c r="P3356" i="6" s="1"/>
  <c r="U3356" i="6" s="1"/>
  <c r="V3356" i="6" s="1"/>
  <c r="N3357" i="6"/>
  <c r="P3357" i="6" s="1"/>
  <c r="U3357" i="6" s="1"/>
  <c r="P3358" i="6"/>
  <c r="U3358" i="6" s="1"/>
  <c r="N3359" i="6"/>
  <c r="P3359" i="6" s="1"/>
  <c r="U3359" i="6" s="1"/>
  <c r="N3360" i="6"/>
  <c r="P3360" i="6" s="1"/>
  <c r="U3360" i="6" s="1"/>
  <c r="N3361" i="6"/>
  <c r="H472" i="14"/>
  <c r="O3375" i="6" s="1"/>
  <c r="N3362" i="6"/>
  <c r="N3363" i="6"/>
  <c r="N3364" i="6"/>
  <c r="N3365" i="6"/>
  <c r="N3366" i="6"/>
  <c r="N3367" i="6"/>
  <c r="N3368" i="6"/>
  <c r="N3369" i="6"/>
  <c r="N3370" i="6"/>
  <c r="N3371" i="6"/>
  <c r="N3372" i="6"/>
  <c r="N3374" i="6"/>
  <c r="N3375" i="6"/>
  <c r="N3376" i="6"/>
  <c r="N3377" i="6"/>
  <c r="N3378" i="6"/>
  <c r="H473" i="14"/>
  <c r="O3380" i="6" s="1"/>
  <c r="N3379" i="6"/>
  <c r="N3380" i="6"/>
  <c r="N3381" i="6"/>
  <c r="N3382" i="6"/>
  <c r="N3384" i="6"/>
  <c r="N3385" i="6"/>
  <c r="N3386" i="6"/>
  <c r="N3387" i="6"/>
  <c r="N3388" i="6"/>
  <c r="N3389" i="6"/>
  <c r="N3390" i="6"/>
  <c r="N3391" i="6"/>
  <c r="O3391" i="6"/>
  <c r="N3392" i="6"/>
  <c r="O3392" i="6"/>
  <c r="N3393" i="6"/>
  <c r="O3393" i="6"/>
  <c r="N3394" i="6"/>
  <c r="O3394" i="6"/>
  <c r="N3395" i="6"/>
  <c r="O3395" i="6"/>
  <c r="O3396" i="6"/>
  <c r="P3396" i="6" s="1"/>
  <c r="U3396" i="6" s="1"/>
  <c r="N3397" i="6"/>
  <c r="O3397" i="6"/>
  <c r="N3398" i="6"/>
  <c r="P3398" i="6" s="1"/>
  <c r="U3398" i="6" s="1"/>
  <c r="V3398" i="6" s="1"/>
  <c r="N3399" i="6"/>
  <c r="O3399" i="6"/>
  <c r="N3400" i="6"/>
  <c r="O3400" i="6"/>
  <c r="N3401" i="6"/>
  <c r="O3401" i="6"/>
  <c r="N3402" i="6"/>
  <c r="O3402" i="6"/>
  <c r="N3403" i="6"/>
  <c r="O3403" i="6"/>
  <c r="N3404" i="6"/>
  <c r="O3404" i="6"/>
  <c r="N3405" i="6"/>
  <c r="O3405" i="6"/>
  <c r="N3406" i="6"/>
  <c r="O3406" i="6"/>
  <c r="N3407" i="6"/>
  <c r="O3407" i="6"/>
  <c r="N3408" i="6"/>
  <c r="O3408" i="6"/>
  <c r="N3409" i="6"/>
  <c r="O3409" i="6"/>
  <c r="N3410" i="6"/>
  <c r="O3410" i="6"/>
  <c r="N3411" i="6"/>
  <c r="O3411" i="6"/>
  <c r="P3412" i="6"/>
  <c r="U3412" i="6" s="1"/>
  <c r="N3413" i="6"/>
  <c r="P3413" i="6" s="1"/>
  <c r="U3413" i="6" s="1"/>
  <c r="N3414" i="6"/>
  <c r="P3414" i="6" s="1"/>
  <c r="H477" i="14"/>
  <c r="O3415" i="6" s="1"/>
  <c r="P3415" i="6" s="1"/>
  <c r="U3415" i="6" s="1"/>
  <c r="N3416" i="6"/>
  <c r="N3417" i="6"/>
  <c r="N3418" i="6"/>
  <c r="N3419" i="6"/>
  <c r="N3420" i="6"/>
  <c r="N3421" i="6"/>
  <c r="N3422" i="6"/>
  <c r="N3423" i="6"/>
  <c r="N3424" i="6"/>
  <c r="N3425" i="6"/>
  <c r="N3426" i="6"/>
  <c r="H478" i="14"/>
  <c r="O3428" i="6" s="1"/>
  <c r="N3427" i="6"/>
  <c r="N3428" i="6"/>
  <c r="N3429" i="6"/>
  <c r="N3430" i="6"/>
  <c r="N3431" i="6"/>
  <c r="N3432" i="6"/>
  <c r="N3433" i="6"/>
  <c r="N3434" i="6"/>
  <c r="N3435" i="6"/>
  <c r="N3437" i="6"/>
  <c r="N3438" i="6"/>
  <c r="N3439" i="6"/>
  <c r="N3440" i="6"/>
  <c r="N3441" i="6"/>
  <c r="N3442" i="6"/>
  <c r="H479" i="14"/>
  <c r="O3444" i="6" s="1"/>
  <c r="N3444" i="6"/>
  <c r="N3445" i="6"/>
  <c r="N3446" i="6"/>
  <c r="N3447" i="6"/>
  <c r="N3448" i="6"/>
  <c r="N3449" i="6"/>
  <c r="N3450" i="6"/>
  <c r="N3451" i="6"/>
  <c r="N3452" i="6"/>
  <c r="N3453" i="6"/>
  <c r="N3454" i="6"/>
  <c r="H480" i="14"/>
  <c r="O3459" i="6" s="1"/>
  <c r="P3459" i="6" s="1"/>
  <c r="U3459" i="6" s="1"/>
  <c r="N3455" i="6"/>
  <c r="N3456" i="6"/>
  <c r="N3457" i="6"/>
  <c r="N3458" i="6"/>
  <c r="N3460" i="6"/>
  <c r="O3460" i="6"/>
  <c r="N3461" i="6"/>
  <c r="N3462" i="6"/>
  <c r="N3463" i="6"/>
  <c r="N3464" i="6"/>
  <c r="N3465" i="6"/>
  <c r="N3466" i="6"/>
  <c r="H481" i="14"/>
  <c r="O3468" i="6" s="1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H482" i="14"/>
  <c r="O3486" i="6" s="1"/>
  <c r="N3482" i="6"/>
  <c r="N3483" i="6"/>
  <c r="N3484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O3503" i="6"/>
  <c r="O3504" i="6"/>
  <c r="P3504" i="6" s="1"/>
  <c r="U3504" i="6" s="1"/>
  <c r="N3505" i="6"/>
  <c r="O3505" i="6"/>
  <c r="N3506" i="6"/>
  <c r="O3506" i="6"/>
  <c r="N3507" i="6"/>
  <c r="O3507" i="6"/>
  <c r="N3508" i="6"/>
  <c r="O3508" i="6"/>
  <c r="N3509" i="6"/>
  <c r="O3509" i="6"/>
  <c r="N3510" i="6"/>
  <c r="P3510" i="6" s="1"/>
  <c r="U3510" i="6" s="1"/>
  <c r="V3510" i="6" s="1"/>
  <c r="N3511" i="6"/>
  <c r="P3511" i="6" s="1"/>
  <c r="U3511" i="6" s="1"/>
  <c r="N3512" i="6"/>
  <c r="O3512" i="6"/>
  <c r="N3513" i="6"/>
  <c r="O3513" i="6"/>
  <c r="N3514" i="6"/>
  <c r="O3514" i="6"/>
  <c r="N3515" i="6"/>
  <c r="P3515" i="6" s="1"/>
  <c r="U3515" i="6" s="1"/>
  <c r="N3516" i="6"/>
  <c r="P3516" i="6" s="1"/>
  <c r="U3516" i="6" s="1"/>
  <c r="N3517" i="6"/>
  <c r="P3517" i="6" s="1"/>
  <c r="U3517" i="6" s="1"/>
  <c r="P3518" i="6"/>
  <c r="U3518" i="6" s="1"/>
  <c r="V3518" i="6" s="1"/>
  <c r="P3519" i="6"/>
  <c r="U3519" i="6" s="1"/>
  <c r="O486" i="14" s="1"/>
  <c r="P3520" i="6"/>
  <c r="U3520" i="6" s="1"/>
  <c r="V3520" i="6" s="1"/>
  <c r="N3521" i="6"/>
  <c r="P3521" i="6" s="1"/>
  <c r="U3521" i="6" s="1"/>
  <c r="P3522" i="6"/>
  <c r="U3522" i="6" s="1"/>
  <c r="N3523" i="6"/>
  <c r="P3523" i="6" s="1"/>
  <c r="U3523" i="6" s="1"/>
  <c r="N3524" i="6"/>
  <c r="P3524" i="6" s="1"/>
  <c r="N3525" i="6"/>
  <c r="P3525" i="6" s="1"/>
  <c r="P3526" i="6"/>
  <c r="U3526" i="6" s="1"/>
  <c r="V3526" i="6" s="1"/>
  <c r="N3527" i="6"/>
  <c r="P3527" i="6" s="1"/>
  <c r="U3527" i="6" s="1"/>
  <c r="P3528" i="6"/>
  <c r="U3528" i="6" s="1"/>
  <c r="P3529" i="6"/>
  <c r="U3529" i="6" s="1"/>
  <c r="N3530" i="6"/>
  <c r="P3530" i="6" s="1"/>
  <c r="U3530" i="6" s="1"/>
  <c r="P3531" i="6"/>
  <c r="P3532" i="6"/>
  <c r="N3533" i="6"/>
  <c r="H495" i="14"/>
  <c r="O3534" i="6" s="1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H496" i="14"/>
  <c r="O3550" i="6" s="1"/>
  <c r="N3550" i="6"/>
  <c r="N3551" i="6"/>
  <c r="N3552" i="6"/>
  <c r="N3553" i="6"/>
  <c r="N3554" i="6"/>
  <c r="N3555" i="6"/>
  <c r="N3557" i="6"/>
  <c r="N3558" i="6"/>
  <c r="N3559" i="6"/>
  <c r="H497" i="14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P3574" i="6" s="1"/>
  <c r="U3574" i="6" s="1"/>
  <c r="P3575" i="6"/>
  <c r="U3575" i="6" s="1"/>
  <c r="N3576" i="6"/>
  <c r="P3576" i="6" s="1"/>
  <c r="U3576" i="6" s="1"/>
  <c r="N3577" i="6"/>
  <c r="P3577" i="6" s="1"/>
  <c r="U3577" i="6" s="1"/>
  <c r="N3578" i="6"/>
  <c r="P3578" i="6" s="1"/>
  <c r="U3578" i="6" s="1"/>
  <c r="V3578" i="6" s="1"/>
  <c r="N3579" i="6"/>
  <c r="P3579" i="6" s="1"/>
  <c r="U3579" i="6" s="1"/>
  <c r="V3579" i="6" s="1"/>
  <c r="N3580" i="6"/>
  <c r="H501" i="14"/>
  <c r="O3585" i="6" s="1"/>
  <c r="N3581" i="6"/>
  <c r="N3582" i="6"/>
  <c r="N3583" i="6"/>
  <c r="N3585" i="6"/>
  <c r="N3586" i="6"/>
  <c r="N3587" i="6"/>
  <c r="N3588" i="6"/>
  <c r="N3589" i="6"/>
  <c r="N3590" i="6"/>
  <c r="N3591" i="6"/>
  <c r="N3592" i="6"/>
  <c r="N3593" i="6"/>
  <c r="H500" i="14"/>
  <c r="O3594" i="6" s="1"/>
  <c r="P3594" i="6" s="1"/>
  <c r="U3594" i="6" s="1"/>
  <c r="N3595" i="6"/>
  <c r="N3596" i="6"/>
  <c r="N3597" i="6"/>
  <c r="N3598" i="6"/>
  <c r="N3599" i="6"/>
  <c r="N3600" i="6"/>
  <c r="N3601" i="6"/>
  <c r="N3602" i="6"/>
  <c r="N3603" i="6"/>
  <c r="P3603" i="6" s="1"/>
  <c r="N3604" i="6"/>
  <c r="P3604" i="6" s="1"/>
  <c r="U3604" i="6" s="1"/>
  <c r="P3605" i="6"/>
  <c r="U3605" i="6" s="1"/>
  <c r="N3606" i="6"/>
  <c r="P3606" i="6" s="1"/>
  <c r="U3606" i="6" s="1"/>
  <c r="P3607" i="6"/>
  <c r="N3608" i="6"/>
  <c r="P3608" i="6" s="1"/>
  <c r="U3608" i="6" s="1"/>
  <c r="N3609" i="6"/>
  <c r="P3609" i="6" s="1"/>
  <c r="U3609" i="6" s="1"/>
  <c r="V3609" i="6" s="1"/>
  <c r="N3610" i="6"/>
  <c r="P3610" i="6" s="1"/>
  <c r="U3610" i="6" s="1"/>
  <c r="P3611" i="6"/>
  <c r="U3611" i="6" s="1"/>
  <c r="N3612" i="6"/>
  <c r="P3612" i="6" s="1"/>
  <c r="U3612" i="6" s="1"/>
  <c r="N3613" i="6"/>
  <c r="P3613" i="6" s="1"/>
  <c r="U3613" i="6" s="1"/>
  <c r="V3613" i="6" s="1"/>
  <c r="N3614" i="6"/>
  <c r="P3614" i="6" s="1"/>
  <c r="U3614" i="6" s="1"/>
  <c r="V3614" i="6" s="1"/>
  <c r="N3615" i="6"/>
  <c r="P3615" i="6" s="1"/>
  <c r="U3615" i="6" s="1"/>
  <c r="V3615" i="6" s="1"/>
  <c r="P3616" i="6"/>
  <c r="U3616" i="6" s="1"/>
  <c r="P3617" i="6"/>
  <c r="U3617" i="6" s="1"/>
  <c r="P3618" i="6"/>
  <c r="U3618" i="6" s="1"/>
  <c r="N3619" i="6"/>
  <c r="H502" i="14"/>
  <c r="O3625" i="6" s="1"/>
  <c r="N3620" i="6"/>
  <c r="N3621" i="6"/>
  <c r="N3622" i="6"/>
  <c r="N3623" i="6"/>
  <c r="N3624" i="6"/>
  <c r="N3625" i="6"/>
  <c r="N3626" i="6"/>
  <c r="N3627" i="6"/>
  <c r="N3628" i="6"/>
  <c r="N3629" i="6"/>
  <c r="H511" i="14"/>
  <c r="O3629" i="6" s="1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5" i="6"/>
  <c r="N3646" i="6"/>
  <c r="H512" i="14"/>
  <c r="O3647" i="6" s="1"/>
  <c r="N3647" i="6"/>
  <c r="N3648" i="6"/>
  <c r="N3649" i="6"/>
  <c r="N3650" i="6"/>
  <c r="N3651" i="6"/>
  <c r="N3652" i="6"/>
  <c r="N3653" i="6"/>
  <c r="N3655" i="6"/>
  <c r="H513" i="14"/>
  <c r="O3666" i="6" s="1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 s="1"/>
  <c r="N3670" i="6"/>
  <c r="P3670" i="6" s="1"/>
  <c r="U3670" i="6" s="1"/>
  <c r="N3671" i="6"/>
  <c r="P3671" i="6" s="1"/>
  <c r="U3671" i="6" s="1"/>
  <c r="N3672" i="6"/>
  <c r="P3672" i="6" s="1"/>
  <c r="U3672" i="6" s="1"/>
  <c r="N3673" i="6"/>
  <c r="P3673" i="6" s="1"/>
  <c r="U3673" i="6" s="1"/>
  <c r="N3674" i="6"/>
  <c r="P3674" i="6" s="1"/>
  <c r="U3674" i="6" s="1"/>
  <c r="N3675" i="6"/>
  <c r="P3675" i="6" s="1"/>
  <c r="U3675" i="6" s="1"/>
  <c r="N3676" i="6"/>
  <c r="P3676" i="6" s="1"/>
  <c r="U3676" i="6" s="1"/>
  <c r="N3677" i="6"/>
  <c r="P3677" i="6" s="1"/>
  <c r="U3677" i="6" s="1"/>
  <c r="P3678" i="6"/>
  <c r="U3678" i="6" s="1"/>
  <c r="V3678" i="6" s="1"/>
  <c r="P3679" i="6"/>
  <c r="N3680" i="6"/>
  <c r="H519" i="14"/>
  <c r="O3683" i="6" s="1"/>
  <c r="N3681" i="6"/>
  <c r="N3682" i="6"/>
  <c r="N3683" i="6"/>
  <c r="N3685" i="6"/>
  <c r="N3686" i="6"/>
  <c r="O3686" i="6"/>
  <c r="N3687" i="6"/>
  <c r="N3688" i="6"/>
  <c r="N3689" i="6"/>
  <c r="N3690" i="6"/>
  <c r="N3691" i="6"/>
  <c r="N3692" i="6"/>
  <c r="H520" i="14"/>
  <c r="O3694" i="6" s="1"/>
  <c r="N3693" i="6"/>
  <c r="N3694" i="6"/>
  <c r="N3695" i="6"/>
  <c r="N3696" i="6"/>
  <c r="N3697" i="6"/>
  <c r="N3698" i="6"/>
  <c r="N3699" i="6"/>
  <c r="N3700" i="6"/>
  <c r="N3701" i="6"/>
  <c r="N3703" i="6"/>
  <c r="H521" i="14"/>
  <c r="O3704" i="6" s="1"/>
  <c r="N3704" i="6"/>
  <c r="N3705" i="6"/>
  <c r="N3706" i="6"/>
  <c r="N3708" i="6"/>
  <c r="N3709" i="6"/>
  <c r="N3710" i="6"/>
  <c r="N3711" i="6"/>
  <c r="N3712" i="6"/>
  <c r="N3713" i="6"/>
  <c r="N3714" i="6"/>
  <c r="N3715" i="6"/>
  <c r="N3716" i="6"/>
  <c r="H522" i="14"/>
  <c r="O3723" i="6" s="1"/>
  <c r="N3717" i="6"/>
  <c r="N3718" i="6"/>
  <c r="N3719" i="6"/>
  <c r="N3721" i="6"/>
  <c r="N3722" i="6"/>
  <c r="N3723" i="6"/>
  <c r="N3724" i="6"/>
  <c r="N3725" i="6"/>
  <c r="N3726" i="6"/>
  <c r="N3727" i="6"/>
  <c r="N3728" i="6"/>
  <c r="P3728" i="6" s="1"/>
  <c r="U3728" i="6" s="1"/>
  <c r="N3729" i="6"/>
  <c r="P3729" i="6" s="1"/>
  <c r="U3729" i="6" s="1"/>
  <c r="N3730" i="6"/>
  <c r="P3730" i="6" s="1"/>
  <c r="U3730" i="6" s="1"/>
  <c r="N3731" i="6"/>
  <c r="P3731" i="6" s="1"/>
  <c r="U3731" i="6" s="1"/>
  <c r="N3732" i="6"/>
  <c r="P3732" i="6" s="1"/>
  <c r="U3732" i="6" s="1"/>
  <c r="V3732" i="6" s="1"/>
  <c r="N3733" i="6"/>
  <c r="P3733" i="6" s="1"/>
  <c r="U3733" i="6" s="1"/>
  <c r="N3734" i="6"/>
  <c r="P3734" i="6" s="1"/>
  <c r="U3734" i="6" s="1"/>
  <c r="N3735" i="6"/>
  <c r="P3735" i="6" s="1"/>
  <c r="U3735" i="6" s="1"/>
  <c r="N3736" i="6"/>
  <c r="P3736" i="6" s="1"/>
  <c r="U3736" i="6" s="1"/>
  <c r="V3736" i="6" s="1"/>
  <c r="N3737" i="6"/>
  <c r="H525" i="14"/>
  <c r="O3737" i="6" s="1"/>
  <c r="N3738" i="6"/>
  <c r="N3739" i="6"/>
  <c r="N3740" i="6"/>
  <c r="N3741" i="6"/>
  <c r="N3742" i="6"/>
  <c r="N3744" i="6"/>
  <c r="N3745" i="6"/>
  <c r="N3746" i="6"/>
  <c r="O3746" i="6"/>
  <c r="N3747" i="6"/>
  <c r="O3747" i="6"/>
  <c r="N3748" i="6"/>
  <c r="O3748" i="6"/>
  <c r="N3749" i="6"/>
  <c r="O3749" i="6"/>
  <c r="N3750" i="6"/>
  <c r="O3750" i="6"/>
  <c r="N3751" i="6"/>
  <c r="O3751" i="6"/>
  <c r="N3752" i="6"/>
  <c r="O3752" i="6"/>
  <c r="N3753" i="6"/>
  <c r="O3753" i="6"/>
  <c r="N3754" i="6"/>
  <c r="O3754" i="6"/>
  <c r="N3755" i="6"/>
  <c r="O3755" i="6"/>
  <c r="N3756" i="6"/>
  <c r="O3756" i="6"/>
  <c r="N3757" i="6"/>
  <c r="O3757" i="6"/>
  <c r="H527" i="14"/>
  <c r="O3764" i="6" s="1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P3773" i="6" s="1"/>
  <c r="N3774" i="6"/>
  <c r="P3774" i="6" s="1"/>
  <c r="U3774" i="6" s="1"/>
  <c r="V3774" i="6" s="1"/>
  <c r="N3775" i="6"/>
  <c r="P3775" i="6" s="1"/>
  <c r="U3775" i="6" s="1"/>
  <c r="P3776" i="6"/>
  <c r="U3776" i="6" s="1"/>
  <c r="N3777" i="6"/>
  <c r="P3777" i="6" s="1"/>
  <c r="U3777" i="6" s="1"/>
  <c r="P3778" i="6"/>
  <c r="P3779" i="6"/>
  <c r="N3780" i="6"/>
  <c r="P3780" i="6" s="1"/>
  <c r="N3781" i="6"/>
  <c r="P3781" i="6" s="1"/>
  <c r="U3781" i="6" s="1"/>
  <c r="N3782" i="6"/>
  <c r="P3782" i="6" s="1"/>
  <c r="U3782" i="6" s="1"/>
  <c r="N3783" i="6"/>
  <c r="P3783" i="6" s="1"/>
  <c r="U3783" i="6" s="1"/>
  <c r="N3784" i="6"/>
  <c r="P3784" i="6" s="1"/>
  <c r="U3784" i="6" s="1"/>
  <c r="V3784" i="6" s="1"/>
  <c r="P3785" i="6"/>
  <c r="U3785" i="6" s="1"/>
  <c r="N3786" i="6"/>
  <c r="P3786" i="6" s="1"/>
  <c r="U3786" i="6" s="1"/>
  <c r="V3786" i="6" s="1"/>
  <c r="N3787" i="6"/>
  <c r="P3787" i="6" s="1"/>
  <c r="U3787" i="6" s="1"/>
  <c r="N3788" i="6"/>
  <c r="P3788" i="6" s="1"/>
  <c r="U3788" i="6" s="1"/>
  <c r="N3789" i="6"/>
  <c r="P3789" i="6" s="1"/>
  <c r="U3789" i="6" s="1"/>
  <c r="N3790" i="6"/>
  <c r="P3790" i="6" s="1"/>
  <c r="N3791" i="6"/>
  <c r="P3791" i="6" s="1"/>
  <c r="U3791" i="6" s="1"/>
  <c r="V3791" i="6" s="1"/>
  <c r="N3792" i="6"/>
  <c r="P3792" i="6" s="1"/>
  <c r="U3792" i="6" s="1"/>
  <c r="V3792" i="6" s="1"/>
  <c r="N3793" i="6"/>
  <c r="P3793" i="6" s="1"/>
  <c r="U3793" i="6" s="1"/>
  <c r="N3794" i="6"/>
  <c r="P3794" i="6" s="1"/>
  <c r="U3794" i="6" s="1"/>
  <c r="P3795" i="6"/>
  <c r="U3795" i="6" s="1"/>
  <c r="N3796" i="6"/>
  <c r="P3796" i="6" s="1"/>
  <c r="U3796" i="6" s="1"/>
  <c r="V3796" i="6" s="1"/>
  <c r="N3797" i="6"/>
  <c r="P3797" i="6" s="1"/>
  <c r="U3797" i="6" s="1"/>
  <c r="V3797" i="6" s="1"/>
  <c r="N3798" i="6"/>
  <c r="P3798" i="6" s="1"/>
  <c r="U3798" i="6" s="1"/>
  <c r="N3799" i="6"/>
  <c r="P3799" i="6" s="1"/>
  <c r="U3799" i="6" s="1"/>
  <c r="N3800" i="6"/>
  <c r="P3800" i="6" s="1"/>
  <c r="U3800" i="6" s="1"/>
  <c r="P3801" i="6"/>
  <c r="U3801" i="6" s="1"/>
  <c r="P3802" i="6"/>
  <c r="U3802" i="6" s="1"/>
  <c r="V3802" i="6" s="1"/>
  <c r="N3803" i="6"/>
  <c r="H538" i="14"/>
  <c r="O3807" i="6" s="1"/>
  <c r="P3807" i="6" s="1"/>
  <c r="U3807" i="6" s="1"/>
  <c r="N3804" i="6"/>
  <c r="N3805" i="6"/>
  <c r="N3806" i="6"/>
  <c r="N3808" i="6"/>
  <c r="N3809" i="6"/>
  <c r="N3810" i="6"/>
  <c r="N3811" i="6"/>
  <c r="N3812" i="6"/>
  <c r="N3813" i="6"/>
  <c r="N3814" i="6"/>
  <c r="N3815" i="6"/>
  <c r="N3816" i="6"/>
  <c r="N3817" i="6"/>
  <c r="O3817" i="6"/>
  <c r="N3818" i="6"/>
  <c r="O3818" i="6"/>
  <c r="N3819" i="6"/>
  <c r="O3819" i="6"/>
  <c r="N3820" i="6"/>
  <c r="O3820" i="6"/>
  <c r="N3821" i="6"/>
  <c r="O3821" i="6"/>
  <c r="N3822" i="6"/>
  <c r="O3822" i="6"/>
  <c r="N3823" i="6"/>
  <c r="O3823" i="6"/>
  <c r="N3824" i="6"/>
  <c r="O3824" i="6"/>
  <c r="N3825" i="6"/>
  <c r="O3825" i="6"/>
  <c r="N3826" i="6"/>
  <c r="O3826" i="6"/>
  <c r="N3827" i="6"/>
  <c r="H540" i="14"/>
  <c r="O3831" i="6" s="1"/>
  <c r="P3831" i="6" s="1"/>
  <c r="U3831" i="6" s="1"/>
  <c r="N3828" i="6"/>
  <c r="N3829" i="6"/>
  <c r="N3830" i="6"/>
  <c r="N3832" i="6"/>
  <c r="N3833" i="6"/>
  <c r="H541" i="14"/>
  <c r="O3834" i="6" s="1"/>
  <c r="N3834" i="6"/>
  <c r="N3835" i="6"/>
  <c r="N3836" i="6"/>
  <c r="N3838" i="6"/>
  <c r="N3839" i="6"/>
  <c r="N3840" i="6"/>
  <c r="N3841" i="6"/>
  <c r="N3842" i="6"/>
  <c r="N3843" i="6"/>
  <c r="H542" i="14"/>
  <c r="O3852" i="6" s="1"/>
  <c r="N3844" i="6"/>
  <c r="N3845" i="6"/>
  <c r="N3846" i="6"/>
  <c r="N3847" i="6"/>
  <c r="N3849" i="6"/>
  <c r="N3850" i="6"/>
  <c r="N3851" i="6"/>
  <c r="N3852" i="6"/>
  <c r="N3853" i="6"/>
  <c r="N3854" i="6"/>
  <c r="P3854" i="6" s="1"/>
  <c r="U3854" i="6" s="1"/>
  <c r="V3854" i="6" s="1"/>
  <c r="N3855" i="6"/>
  <c r="P3855" i="6" s="1"/>
  <c r="U3855" i="6" s="1"/>
  <c r="O3856" i="6"/>
  <c r="P3856" i="6" s="1"/>
  <c r="U3856" i="6" s="1"/>
  <c r="N3857" i="6"/>
  <c r="P3857" i="6" s="1"/>
  <c r="U3857" i="6" s="1"/>
  <c r="H544" i="14"/>
  <c r="O3858" i="6" s="1"/>
  <c r="P3858" i="6" s="1"/>
  <c r="U3858" i="6" s="1"/>
  <c r="N3859" i="6"/>
  <c r="N3860" i="6"/>
  <c r="N3861" i="6"/>
  <c r="N3862" i="6"/>
  <c r="N3863" i="6"/>
  <c r="N3864" i="6"/>
  <c r="N3865" i="6"/>
  <c r="N3866" i="6"/>
  <c r="N3867" i="6"/>
  <c r="N3868" i="6"/>
  <c r="H545" i="14"/>
  <c r="O3870" i="6" s="1"/>
  <c r="N3869" i="6"/>
  <c r="N3870" i="6"/>
  <c r="N3871" i="6"/>
  <c r="N3872" i="6"/>
  <c r="N3874" i="6"/>
  <c r="N3875" i="6"/>
  <c r="H546" i="14"/>
  <c r="O3876" i="6" s="1"/>
  <c r="P3876" i="6" s="1"/>
  <c r="U3876" i="6" s="1"/>
  <c r="N3877" i="6"/>
  <c r="N3878" i="6"/>
  <c r="N3879" i="6"/>
  <c r="N3880" i="6"/>
  <c r="N3881" i="6"/>
  <c r="O3881" i="6"/>
  <c r="N3882" i="6"/>
  <c r="N3883" i="6"/>
  <c r="N3884" i="6"/>
  <c r="N3885" i="6"/>
  <c r="N3886" i="6"/>
  <c r="N3887" i="6"/>
  <c r="N3888" i="6"/>
  <c r="N3889" i="6"/>
  <c r="H547" i="14"/>
  <c r="O3898" i="6" s="1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H548" i="14"/>
  <c r="O3907" i="6" s="1"/>
  <c r="N3904" i="6"/>
  <c r="N3905" i="6"/>
  <c r="N3907" i="6"/>
  <c r="N3908" i="6"/>
  <c r="N3909" i="6"/>
  <c r="N3910" i="6"/>
  <c r="N3911" i="6"/>
  <c r="N3912" i="6"/>
  <c r="N3913" i="6"/>
  <c r="N3914" i="6"/>
  <c r="N3915" i="6"/>
  <c r="N3916" i="6"/>
  <c r="N3917" i="6"/>
  <c r="H549" i="14"/>
  <c r="O3918" i="6" s="1"/>
  <c r="P3918" i="6" s="1"/>
  <c r="U3918" i="6" s="1"/>
  <c r="V3918" i="6" s="1"/>
  <c r="N3919" i="6"/>
  <c r="N3920" i="6"/>
  <c r="N3921" i="6"/>
  <c r="N3922" i="6"/>
  <c r="N3923" i="6"/>
  <c r="N3924" i="6"/>
  <c r="N3925" i="6"/>
  <c r="N3926" i="6"/>
  <c r="N3927" i="6"/>
  <c r="N3928" i="6"/>
  <c r="N3929" i="6"/>
  <c r="P3930" i="6"/>
  <c r="U3930" i="6" s="1"/>
  <c r="V3930" i="6" s="1"/>
  <c r="N3931" i="6"/>
  <c r="P3931" i="6" s="1"/>
  <c r="U3931" i="6" s="1"/>
  <c r="V3931" i="6" s="1"/>
  <c r="N3932" i="6"/>
  <c r="O3932" i="6"/>
  <c r="N3933" i="6"/>
  <c r="P3933" i="6" s="1"/>
  <c r="U3933" i="6" s="1"/>
  <c r="N3934" i="6"/>
  <c r="P3934" i="6" s="1"/>
  <c r="U3934" i="6" s="1"/>
  <c r="V3934" i="6" s="1"/>
  <c r="N3935" i="6"/>
  <c r="O3935" i="6"/>
  <c r="N3936" i="6"/>
  <c r="P3936" i="6" s="1"/>
  <c r="U3936" i="6" s="1"/>
  <c r="N3937" i="6"/>
  <c r="P3937" i="6" s="1"/>
  <c r="U3937" i="6" s="1"/>
  <c r="N3938" i="6"/>
  <c r="O3938" i="6"/>
  <c r="N3939" i="6"/>
  <c r="P3939" i="6" s="1"/>
  <c r="U3939" i="6" s="1"/>
  <c r="V3939" i="6" s="1"/>
  <c r="N3940" i="6"/>
  <c r="P3940" i="6" s="1"/>
  <c r="U3940" i="6" s="1"/>
  <c r="V3940" i="6" s="1"/>
  <c r="N3941" i="6"/>
  <c r="O3941" i="6"/>
  <c r="N3942" i="6"/>
  <c r="P3942" i="6" s="1"/>
  <c r="U3942" i="6" s="1"/>
  <c r="P3943" i="6"/>
  <c r="U3943" i="6" s="1"/>
  <c r="N3944" i="6"/>
  <c r="P3944" i="6" s="1"/>
  <c r="U3944" i="6" s="1"/>
  <c r="V3944" i="6" s="1"/>
  <c r="P3945" i="6"/>
  <c r="U3945" i="6" s="1"/>
  <c r="V3945" i="6" s="1"/>
  <c r="N3946" i="6"/>
  <c r="P3946" i="6" s="1"/>
  <c r="U3946" i="6" s="1"/>
  <c r="V3946" i="6" s="1"/>
  <c r="O3947" i="6"/>
  <c r="P3947" i="6" s="1"/>
  <c r="U3947" i="6" s="1"/>
  <c r="N3948" i="6"/>
  <c r="O3948" i="6"/>
  <c r="N3949" i="6"/>
  <c r="O3949" i="6"/>
  <c r="N3950" i="6"/>
  <c r="O3950" i="6"/>
  <c r="N3951" i="6"/>
  <c r="O3951" i="6"/>
  <c r="N3952" i="6"/>
  <c r="P3952" i="6" s="1"/>
  <c r="U3952" i="6" s="1"/>
  <c r="N3953" i="6"/>
  <c r="P3953" i="6" s="1"/>
  <c r="U3953" i="6" s="1"/>
  <c r="N3954" i="6"/>
  <c r="O3954" i="6"/>
  <c r="N3955" i="6"/>
  <c r="O3955" i="6"/>
  <c r="N3956" i="6"/>
  <c r="O3956" i="6"/>
  <c r="P3957" i="6"/>
  <c r="U3957" i="6" s="1"/>
  <c r="N3958" i="6"/>
  <c r="O3958" i="6"/>
  <c r="N3959" i="6"/>
  <c r="O3959" i="6"/>
  <c r="N3960" i="6"/>
  <c r="P3960" i="6" s="1"/>
  <c r="U3960" i="6" s="1"/>
  <c r="N3961" i="6"/>
  <c r="O3961" i="6"/>
  <c r="P3962" i="6"/>
  <c r="U3962" i="6" s="1"/>
  <c r="N3963" i="6"/>
  <c r="P3963" i="6" s="1"/>
  <c r="N3964" i="6"/>
  <c r="P3964" i="6" s="1"/>
  <c r="U3964" i="6" s="1"/>
  <c r="V3964" i="6" s="1"/>
  <c r="N3965" i="6"/>
  <c r="P3965" i="6" s="1"/>
  <c r="N3966" i="6"/>
  <c r="P3966" i="6" s="1"/>
  <c r="U3966" i="6" s="1"/>
  <c r="N3967" i="6"/>
  <c r="P3967" i="6" s="1"/>
  <c r="U3967" i="6" s="1"/>
  <c r="N3968" i="6"/>
  <c r="P3968" i="6" s="1"/>
  <c r="U3968" i="6" s="1"/>
  <c r="N3969" i="6"/>
  <c r="H559" i="14"/>
  <c r="O3976" i="6" s="1"/>
  <c r="P3976" i="6" s="1"/>
  <c r="U3976" i="6" s="1"/>
  <c r="N3970" i="6"/>
  <c r="N3971" i="6"/>
  <c r="N3972" i="6"/>
  <c r="N3973" i="6"/>
  <c r="N3974" i="6"/>
  <c r="N3975" i="6"/>
  <c r="N3977" i="6"/>
  <c r="N3978" i="6"/>
  <c r="N3979" i="6"/>
  <c r="N3980" i="6"/>
  <c r="N3981" i="6"/>
  <c r="H560" i="14"/>
  <c r="O3982" i="6" s="1"/>
  <c r="P3982" i="6" s="1"/>
  <c r="U3982" i="6" s="1"/>
  <c r="V3982" i="6" s="1"/>
  <c r="N3983" i="6"/>
  <c r="N3984" i="6"/>
  <c r="N3985" i="6"/>
  <c r="N3986" i="6"/>
  <c r="N3987" i="6"/>
  <c r="N3988" i="6"/>
  <c r="N3989" i="6"/>
  <c r="H561" i="14"/>
  <c r="O3989" i="6" s="1"/>
  <c r="N3990" i="6"/>
  <c r="N3991" i="6"/>
  <c r="N3992" i="6"/>
  <c r="N3993" i="6"/>
  <c r="N3994" i="6"/>
  <c r="N3995" i="6"/>
  <c r="N3997" i="6"/>
  <c r="N3998" i="6"/>
  <c r="N3999" i="6"/>
  <c r="N4000" i="6"/>
  <c r="N4001" i="6"/>
  <c r="H562" i="14"/>
  <c r="O4006" i="6" s="1"/>
  <c r="N4002" i="6"/>
  <c r="N4003" i="6"/>
  <c r="N4004" i="6"/>
  <c r="N4006" i="6"/>
  <c r="N4007" i="6"/>
  <c r="N4008" i="6"/>
  <c r="N4009" i="6"/>
  <c r="N4010" i="6"/>
  <c r="O4011" i="6"/>
  <c r="P4011" i="6" s="1"/>
  <c r="U4011" i="6" s="1"/>
  <c r="N4012" i="6"/>
  <c r="O4012" i="6"/>
  <c r="N4013" i="6"/>
  <c r="P4013" i="6" s="1"/>
  <c r="U4013" i="6" s="1"/>
  <c r="N4014" i="6"/>
  <c r="O4014" i="6"/>
  <c r="N4015" i="6"/>
  <c r="O4015" i="6"/>
  <c r="N4016" i="6"/>
  <c r="O4016" i="6"/>
  <c r="N4017" i="6"/>
  <c r="O4017" i="6"/>
  <c r="N4018" i="6"/>
  <c r="O4018" i="6"/>
  <c r="N4019" i="6"/>
  <c r="P4019" i="6" s="1"/>
  <c r="U4019" i="6" s="1"/>
  <c r="N4020" i="6"/>
  <c r="O4020" i="6"/>
  <c r="N4021" i="6"/>
  <c r="P4021" i="6" s="1"/>
  <c r="U4021" i="6" s="1"/>
  <c r="V4021" i="6" s="1"/>
  <c r="N4022" i="6"/>
  <c r="P4022" i="6" s="1"/>
  <c r="U4022" i="6" s="1"/>
  <c r="V4022" i="6" s="1"/>
  <c r="N4023" i="6"/>
  <c r="P4023" i="6" s="1"/>
  <c r="U4023" i="6" s="1"/>
  <c r="V4023" i="6" s="1"/>
  <c r="P4024" i="6"/>
  <c r="U4024" i="6" s="1"/>
  <c r="N4025" i="6"/>
  <c r="P4025" i="6" s="1"/>
  <c r="U4025" i="6" s="1"/>
  <c r="N4026" i="6"/>
  <c r="O4026" i="6"/>
  <c r="N4027" i="6"/>
  <c r="P4027" i="6" s="1"/>
  <c r="U4027" i="6" s="1"/>
  <c r="N4028" i="6"/>
  <c r="P4028" i="6" s="1"/>
  <c r="U4028" i="6" s="1"/>
  <c r="V4028" i="6" s="1"/>
  <c r="N4029" i="6"/>
  <c r="O4029" i="6"/>
  <c r="P4030" i="6"/>
  <c r="U4030" i="6" s="1"/>
  <c r="V4030" i="6" s="1"/>
  <c r="N4031" i="6"/>
  <c r="P4031" i="6" s="1"/>
  <c r="U4031" i="6" s="1"/>
  <c r="N4032" i="6"/>
  <c r="P4032" i="6" s="1"/>
  <c r="U4032" i="6" s="1"/>
  <c r="N4033" i="6"/>
  <c r="O4033" i="6"/>
  <c r="N4034" i="6"/>
  <c r="P4034" i="6" s="1"/>
  <c r="U4034" i="6" s="1"/>
  <c r="N4035" i="6"/>
  <c r="P4035" i="6" s="1"/>
  <c r="U4035" i="6" s="1"/>
  <c r="N4036" i="6"/>
  <c r="P4036" i="6" s="1"/>
  <c r="U4036" i="6" s="1"/>
  <c r="V4036" i="6" s="1"/>
  <c r="N4037" i="6"/>
  <c r="O4037" i="6"/>
  <c r="N4038" i="6"/>
  <c r="P4038" i="6" s="1"/>
  <c r="U4038" i="6" s="1"/>
  <c r="N4039" i="6"/>
  <c r="P4039" i="6" s="1"/>
  <c r="U4039" i="6" s="1"/>
  <c r="N4040" i="6"/>
  <c r="P4040" i="6" s="1"/>
  <c r="U4040" i="6" s="1"/>
  <c r="N4041" i="6"/>
  <c r="P4041" i="6" s="1"/>
  <c r="U4041" i="6" s="1"/>
  <c r="N4042" i="6"/>
  <c r="P4042" i="6" s="1"/>
  <c r="U4042" i="6" s="1"/>
  <c r="O4043" i="6"/>
  <c r="P4043" i="6" s="1"/>
  <c r="U4043" i="6" s="1"/>
  <c r="V4043" i="6" s="1"/>
  <c r="N4044" i="6"/>
  <c r="P4044" i="6" s="1"/>
  <c r="U4044" i="6" s="1"/>
  <c r="N4045" i="6"/>
  <c r="P4045" i="6" s="1"/>
  <c r="U4045" i="6" s="1"/>
  <c r="P4046" i="6"/>
  <c r="U4046" i="6" s="1"/>
  <c r="N4047" i="6"/>
  <c r="P4047" i="6" s="1"/>
  <c r="U4047" i="6" s="1"/>
  <c r="N4048" i="6"/>
  <c r="P4048" i="6" s="1"/>
  <c r="U4048" i="6" s="1"/>
  <c r="N4049" i="6"/>
  <c r="P4049" i="6" s="1"/>
  <c r="U4049" i="6" s="1"/>
  <c r="V4049" i="6" s="1"/>
  <c r="N4050" i="6"/>
  <c r="P4050" i="6" s="1"/>
  <c r="U4050" i="6" s="1"/>
  <c r="N4051" i="6"/>
  <c r="P4051" i="6" s="1"/>
  <c r="U4051" i="6" s="1"/>
  <c r="N4052" i="6"/>
  <c r="P4052" i="6" s="1"/>
  <c r="U4052" i="6" s="1"/>
  <c r="P4053" i="6"/>
  <c r="U4053" i="6" s="1"/>
  <c r="N4054" i="6"/>
  <c r="H569" i="14"/>
  <c r="O4054" i="6" s="1"/>
  <c r="N4055" i="6"/>
  <c r="N4056" i="6"/>
  <c r="N4058" i="6"/>
  <c r="N4059" i="6"/>
  <c r="N4060" i="6"/>
  <c r="N4061" i="6"/>
  <c r="N4062" i="6"/>
  <c r="H570" i="14"/>
  <c r="O4062" i="6" s="1"/>
  <c r="N4063" i="6"/>
  <c r="N4064" i="6"/>
  <c r="N4065" i="6"/>
  <c r="N4066" i="6"/>
  <c r="N4067" i="6"/>
  <c r="O4067" i="6"/>
  <c r="N4068" i="6"/>
  <c r="N4069" i="6"/>
  <c r="N4070" i="6"/>
  <c r="N4071" i="6"/>
  <c r="N4072" i="6"/>
  <c r="N4073" i="6"/>
  <c r="N4074" i="6"/>
  <c r="H571" i="14"/>
  <c r="O4075" i="6" s="1"/>
  <c r="N4075" i="6"/>
  <c r="N4076" i="6"/>
  <c r="N4078" i="6"/>
  <c r="N4079" i="6"/>
  <c r="N4080" i="6"/>
  <c r="N4081" i="6"/>
  <c r="H572" i="14"/>
  <c r="O4081" i="6" s="1"/>
  <c r="N4082" i="6"/>
  <c r="N4083" i="6"/>
  <c r="N4085" i="6"/>
  <c r="N4086" i="6"/>
  <c r="N4087" i="6"/>
  <c r="N4088" i="6"/>
  <c r="N4089" i="6"/>
  <c r="N4090" i="6"/>
  <c r="N4091" i="6"/>
  <c r="P4091" i="6" s="1"/>
  <c r="U4091" i="6" s="1"/>
  <c r="P4092" i="6"/>
  <c r="U4092" i="6" s="1"/>
  <c r="N4093" i="6"/>
  <c r="P4093" i="6" s="1"/>
  <c r="U4093" i="6" s="1"/>
  <c r="N4094" i="6"/>
  <c r="P4094" i="6" s="1"/>
  <c r="U4094" i="6" s="1"/>
  <c r="V4094" i="6" s="1"/>
  <c r="P4095" i="6"/>
  <c r="U4095" i="6" s="1"/>
  <c r="V4095" i="6" s="1"/>
  <c r="N4096" i="6"/>
  <c r="P4096" i="6" s="1"/>
  <c r="P4097" i="6"/>
  <c r="U4097" i="6" s="1"/>
  <c r="P4098" i="6"/>
  <c r="U4098" i="6" s="1"/>
  <c r="N4099" i="6"/>
  <c r="P4099" i="6" s="1"/>
  <c r="U4099" i="6" s="1"/>
  <c r="N4100" i="6"/>
  <c r="P4100" i="6" s="1"/>
  <c r="U4100" i="6" s="1"/>
  <c r="N4101" i="6"/>
  <c r="P4101" i="6" s="1"/>
  <c r="U4101" i="6" s="1"/>
  <c r="V4101" i="6" s="1"/>
  <c r="P4102" i="6"/>
  <c r="U4102" i="6" s="1"/>
  <c r="P4103" i="6"/>
  <c r="U4103" i="6" s="1"/>
  <c r="P4104" i="6"/>
  <c r="U4104" i="6" s="1"/>
  <c r="P4105" i="6"/>
  <c r="U4105" i="6" s="1"/>
  <c r="P4106" i="6"/>
  <c r="U4106" i="6" s="1"/>
  <c r="N4107" i="6"/>
  <c r="P4107" i="6" s="1"/>
  <c r="U4107" i="6" s="1"/>
  <c r="V4107" i="6" s="1"/>
  <c r="N4108" i="6"/>
  <c r="P4108" i="6" s="1"/>
  <c r="U4108" i="6" s="1"/>
  <c r="V4108" i="6" s="1"/>
  <c r="N4109" i="6"/>
  <c r="P4109" i="6" s="1"/>
  <c r="U4109" i="6" s="1"/>
  <c r="N4110" i="6"/>
  <c r="P4110" i="6" s="1"/>
  <c r="U4110" i="6" s="1"/>
  <c r="N4111" i="6"/>
  <c r="P4111" i="6" s="1"/>
  <c r="U4111" i="6" s="1"/>
  <c r="N4112" i="6"/>
  <c r="H584" i="14"/>
  <c r="O4114" i="6" s="1"/>
  <c r="N4113" i="6"/>
  <c r="N4114" i="6"/>
  <c r="N4115" i="6"/>
  <c r="N4116" i="6"/>
  <c r="N4117" i="6"/>
  <c r="N4118" i="6"/>
  <c r="N4119" i="6"/>
  <c r="N4121" i="6"/>
  <c r="N4122" i="6"/>
  <c r="N4123" i="6"/>
  <c r="N4124" i="6"/>
  <c r="N4125" i="6"/>
  <c r="H585" i="14"/>
  <c r="O4126" i="6" s="1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9" i="6"/>
  <c r="H586" i="14"/>
  <c r="O4144" i="6" s="1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H587" i="14"/>
  <c r="O4156" i="6" s="1"/>
  <c r="N4155" i="6"/>
  <c r="N4156" i="6"/>
  <c r="N4157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4" i="6"/>
  <c r="N4176" i="6"/>
  <c r="N4177" i="6"/>
  <c r="N4178" i="6"/>
  <c r="N4179" i="6"/>
  <c r="H589" i="14"/>
  <c r="O4179" i="6" s="1"/>
  <c r="N4180" i="6"/>
  <c r="N4181" i="6"/>
  <c r="N4182" i="6"/>
  <c r="N4183" i="6"/>
  <c r="N4184" i="6"/>
  <c r="N4185" i="6"/>
  <c r="N4186" i="6"/>
  <c r="N4187" i="6"/>
  <c r="N4188" i="6"/>
  <c r="N4189" i="6"/>
  <c r="N4190" i="6"/>
  <c r="H590" i="14"/>
  <c r="O4191" i="6" s="1"/>
  <c r="P4191" i="6" s="1"/>
  <c r="U4191" i="6" s="1"/>
  <c r="N4192" i="6"/>
  <c r="N4193" i="6"/>
  <c r="N4194" i="6"/>
  <c r="N4195" i="6"/>
  <c r="N4196" i="6"/>
  <c r="N4197" i="6"/>
  <c r="N4198" i="6"/>
  <c r="N4199" i="6"/>
  <c r="N4200" i="6"/>
  <c r="H591" i="14"/>
  <c r="O4202" i="6" s="1"/>
  <c r="N4201" i="6"/>
  <c r="N4202" i="6"/>
  <c r="N4203" i="6"/>
  <c r="N4204" i="6"/>
  <c r="N4205" i="6"/>
  <c r="N4207" i="6"/>
  <c r="N4208" i="6"/>
  <c r="N4209" i="6"/>
  <c r="N4210" i="6"/>
  <c r="P4211" i="6"/>
  <c r="U4211" i="6" s="1"/>
  <c r="V4211" i="6" s="1"/>
  <c r="N4212" i="6"/>
  <c r="P4212" i="6" s="1"/>
  <c r="U4212" i="6" s="1"/>
  <c r="N4213" i="6"/>
  <c r="P4213" i="6" s="1"/>
  <c r="U4213" i="6" s="1"/>
  <c r="N4214" i="6"/>
  <c r="P4214" i="6" s="1"/>
  <c r="U4214" i="6" s="1"/>
  <c r="V4214" i="6" s="1"/>
  <c r="N4215" i="6"/>
  <c r="O4215" i="6"/>
  <c r="N4216" i="6"/>
  <c r="P4216" i="6" s="1"/>
  <c r="U4216" i="6" s="1"/>
  <c r="P4217" i="6"/>
  <c r="U4217" i="6" s="1"/>
  <c r="N4218" i="6"/>
  <c r="O4218" i="6"/>
  <c r="N4219" i="6"/>
  <c r="P4219" i="6" s="1"/>
  <c r="U4219" i="6" s="1"/>
  <c r="V4219" i="6" s="1"/>
  <c r="P4220" i="6"/>
  <c r="U4220" i="6" s="1"/>
  <c r="N4221" i="6"/>
  <c r="H595" i="14"/>
  <c r="O4223" i="6" s="1"/>
  <c r="N4222" i="6"/>
  <c r="N4223" i="6"/>
  <c r="N4224" i="6"/>
  <c r="N4225" i="6"/>
  <c r="N4226" i="6"/>
  <c r="N4227" i="6"/>
  <c r="N4228" i="6"/>
  <c r="N4229" i="6"/>
  <c r="N4230" i="6"/>
  <c r="N4231" i="6"/>
  <c r="N4232" i="6"/>
  <c r="N4234" i="6"/>
  <c r="H596" i="14"/>
  <c r="O4244" i="6" s="1"/>
  <c r="N4235" i="6"/>
  <c r="N4236" i="6"/>
  <c r="N4237" i="6"/>
  <c r="N4238" i="6"/>
  <c r="N4239" i="6"/>
  <c r="N4240" i="6"/>
  <c r="N4241" i="6"/>
  <c r="N4242" i="6"/>
  <c r="N4244" i="6"/>
  <c r="N4245" i="6"/>
  <c r="N4246" i="6"/>
  <c r="N4247" i="6"/>
  <c r="N4248" i="6"/>
  <c r="N4249" i="6"/>
  <c r="N4250" i="6"/>
  <c r="H597" i="14"/>
  <c r="O4251" i="6" s="1"/>
  <c r="P4251" i="6" s="1"/>
  <c r="U4251" i="6" s="1"/>
  <c r="N4252" i="6"/>
  <c r="N4253" i="6"/>
  <c r="N4254" i="6"/>
  <c r="N4255" i="6"/>
  <c r="N4256" i="6"/>
  <c r="O4256" i="6"/>
  <c r="N4257" i="6"/>
  <c r="N4258" i="6"/>
  <c r="N4259" i="6"/>
  <c r="N4260" i="6"/>
  <c r="N4261" i="6"/>
  <c r="N4262" i="6"/>
  <c r="N4263" i="6"/>
  <c r="H598" i="14"/>
  <c r="O4264" i="6" s="1"/>
  <c r="N4264" i="6"/>
  <c r="N4265" i="6"/>
  <c r="N4267" i="6"/>
  <c r="N4268" i="6"/>
  <c r="N4269" i="6"/>
  <c r="N4270" i="6"/>
  <c r="N4271" i="6"/>
  <c r="N4272" i="6"/>
  <c r="N4273" i="6"/>
  <c r="N4274" i="6"/>
  <c r="N4275" i="6"/>
  <c r="N4276" i="6"/>
  <c r="H599" i="14"/>
  <c r="O4277" i="6" s="1"/>
  <c r="P4277" i="6" s="1"/>
  <c r="U4277" i="6" s="1"/>
  <c r="N4278" i="6"/>
  <c r="N4279" i="6"/>
  <c r="N4280" i="6"/>
  <c r="N4281" i="6"/>
  <c r="N4282" i="6"/>
  <c r="N4283" i="6"/>
  <c r="N4284" i="6"/>
  <c r="N4285" i="6"/>
  <c r="N4286" i="6"/>
  <c r="N4287" i="6"/>
  <c r="H600" i="14"/>
  <c r="O4289" i="6" s="1"/>
  <c r="N4289" i="6"/>
  <c r="N4290" i="6"/>
  <c r="N4291" i="6"/>
  <c r="N4292" i="6"/>
  <c r="N4293" i="6"/>
  <c r="N4294" i="6"/>
  <c r="N4295" i="6"/>
  <c r="N4296" i="6"/>
  <c r="N4297" i="6"/>
  <c r="O4297" i="6"/>
  <c r="N4298" i="6"/>
  <c r="P4298" i="6" s="1"/>
  <c r="U4298" i="6" s="1"/>
  <c r="V4298" i="6" s="1"/>
  <c r="N4299" i="6"/>
  <c r="O4299" i="6"/>
  <c r="N4300" i="6"/>
  <c r="O4300" i="6"/>
  <c r="N4301" i="6"/>
  <c r="O4301" i="6"/>
  <c r="N4302" i="6"/>
  <c r="O4302" i="6"/>
  <c r="N4303" i="6"/>
  <c r="O4303" i="6"/>
  <c r="N4304" i="6"/>
  <c r="P4304" i="6" s="1"/>
  <c r="U4304" i="6" s="1"/>
  <c r="O4305" i="6"/>
  <c r="P4305" i="6" s="1"/>
  <c r="U4305" i="6" s="1"/>
  <c r="V4305" i="6" s="1"/>
  <c r="N4306" i="6"/>
  <c r="O4306" i="6"/>
  <c r="N4307" i="6"/>
  <c r="O4307" i="6"/>
  <c r="N4308" i="6"/>
  <c r="P4308" i="6" s="1"/>
  <c r="U4308" i="6" s="1"/>
  <c r="N4309" i="6"/>
  <c r="O4309" i="6"/>
  <c r="N4310" i="6"/>
  <c r="O4310" i="6"/>
  <c r="N4311" i="6"/>
  <c r="O4311" i="6"/>
  <c r="N4312" i="6"/>
  <c r="H602" i="14"/>
  <c r="O4314" i="6" s="1"/>
  <c r="N4313" i="6"/>
  <c r="N4314" i="6"/>
  <c r="N4315" i="6"/>
  <c r="N4316" i="6"/>
  <c r="N4317" i="6"/>
  <c r="N4318" i="6"/>
  <c r="N4319" i="6"/>
  <c r="N4320" i="6"/>
  <c r="N4321" i="6"/>
  <c r="N4322" i="6"/>
  <c r="N4323" i="6"/>
  <c r="O4323" i="6"/>
  <c r="N4324" i="6"/>
  <c r="O4324" i="6"/>
  <c r="O4325" i="6"/>
  <c r="P4325" i="6" s="1"/>
  <c r="U4325" i="6" s="1"/>
  <c r="N4326" i="6"/>
  <c r="O4326" i="6"/>
  <c r="N4327" i="6"/>
  <c r="O4327" i="6"/>
  <c r="N4328" i="6"/>
  <c r="O4328" i="6"/>
  <c r="N4329" i="6"/>
  <c r="O4329" i="6"/>
  <c r="N4330" i="6"/>
  <c r="O4330" i="6"/>
  <c r="N4331" i="6"/>
  <c r="O4331" i="6"/>
  <c r="N4332" i="6"/>
  <c r="O4332" i="6"/>
  <c r="N4333" i="6"/>
  <c r="O4333" i="6"/>
  <c r="N4334" i="6"/>
  <c r="O4334" i="6"/>
  <c r="N4335" i="6"/>
  <c r="O4335" i="6"/>
  <c r="N4336" i="6"/>
  <c r="O4336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N4344" i="6"/>
  <c r="H605" i="14"/>
  <c r="O4344" i="6" s="1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O4356" i="6"/>
  <c r="O4357" i="6"/>
  <c r="P4357" i="6" s="1"/>
  <c r="U4357" i="6" s="1"/>
  <c r="V4357" i="6" s="1"/>
  <c r="N4358" i="6"/>
  <c r="P4358" i="6" s="1"/>
  <c r="U4358" i="6" s="1"/>
  <c r="N4359" i="6"/>
  <c r="O4359" i="6"/>
  <c r="N4360" i="6"/>
  <c r="P4360" i="6" s="1"/>
  <c r="U4360" i="6" s="1"/>
  <c r="V4360" i="6" s="1"/>
  <c r="N4361" i="6"/>
  <c r="P4361" i="6" s="1"/>
  <c r="U4361" i="6" s="1"/>
  <c r="N4362" i="6"/>
  <c r="O4362" i="6"/>
  <c r="N4363" i="6"/>
  <c r="P4363" i="6" s="1"/>
  <c r="U4363" i="6" s="1"/>
  <c r="V4363" i="6" s="1"/>
  <c r="N4364" i="6"/>
  <c r="O4364" i="6"/>
  <c r="N4365" i="6"/>
  <c r="P4365" i="6" s="1"/>
  <c r="U4365" i="6" s="1"/>
  <c r="N4366" i="6"/>
  <c r="O4366" i="6"/>
  <c r="P4367" i="6"/>
  <c r="U4367" i="6" s="1"/>
  <c r="N4368" i="6"/>
  <c r="P4368" i="6" s="1"/>
  <c r="U4368" i="6" s="1"/>
  <c r="N4369" i="6"/>
  <c r="P4369" i="6" s="1"/>
  <c r="U4369" i="6" s="1"/>
  <c r="P4370" i="6"/>
  <c r="U4370" i="6" s="1"/>
  <c r="V4370" i="6" s="1"/>
  <c r="P4371" i="6"/>
  <c r="U4371" i="6" s="1"/>
  <c r="N4372" i="6"/>
  <c r="P4372" i="6" s="1"/>
  <c r="U4372" i="6" s="1"/>
  <c r="P4373" i="6"/>
  <c r="U4373" i="6" s="1"/>
  <c r="P4374" i="6"/>
  <c r="U4374" i="6" s="1"/>
  <c r="N4375" i="6"/>
  <c r="P4375" i="6" s="1"/>
  <c r="U4375" i="6" s="1"/>
  <c r="N4376" i="6"/>
  <c r="O4376" i="6"/>
  <c r="N4377" i="6"/>
  <c r="O4377" i="6"/>
  <c r="N4378" i="6"/>
  <c r="O4378" i="6"/>
  <c r="N4379" i="6"/>
  <c r="O4379" i="6"/>
  <c r="N4380" i="6"/>
  <c r="O4380" i="6"/>
  <c r="N4381" i="6"/>
  <c r="O4381" i="6"/>
  <c r="N4382" i="6"/>
  <c r="O4382" i="6"/>
  <c r="N4383" i="6"/>
  <c r="O4383" i="6"/>
  <c r="N4384" i="6"/>
  <c r="O4384" i="6"/>
  <c r="N4385" i="6"/>
  <c r="H613" i="14"/>
  <c r="O4386" i="6" s="1"/>
  <c r="N4386" i="6"/>
  <c r="N4387" i="6"/>
  <c r="N4388" i="6"/>
  <c r="N4389" i="6"/>
  <c r="N4390" i="6"/>
  <c r="N4391" i="6"/>
  <c r="N4393" i="6"/>
  <c r="N4394" i="6"/>
  <c r="H614" i="14"/>
  <c r="O4396" i="6" s="1"/>
  <c r="N4396" i="6"/>
  <c r="N4397" i="6"/>
  <c r="N4398" i="6"/>
  <c r="N4399" i="6"/>
  <c r="N4400" i="6"/>
  <c r="N4401" i="6"/>
  <c r="N4402" i="6"/>
  <c r="N4403" i="6"/>
  <c r="N4404" i="6"/>
  <c r="H615" i="14"/>
  <c r="O4405" i="6" s="1"/>
  <c r="P4405" i="6" s="1"/>
  <c r="U4405" i="6" s="1"/>
  <c r="V4405" i="6" s="1"/>
  <c r="N4406" i="6"/>
  <c r="N4407" i="6"/>
  <c r="N4408" i="6"/>
  <c r="N4409" i="6"/>
  <c r="N4410" i="6"/>
  <c r="N4411" i="6"/>
  <c r="N4412" i="6"/>
  <c r="N4413" i="6"/>
  <c r="H616" i="14"/>
  <c r="O4414" i="6" s="1"/>
  <c r="P4414" i="6" s="1"/>
  <c r="U4414" i="6" s="1"/>
  <c r="V4414" i="6" s="1"/>
  <c r="N4415" i="6"/>
  <c r="N4416" i="6"/>
  <c r="N4417" i="6"/>
  <c r="N4418" i="6"/>
  <c r="N4419" i="6"/>
  <c r="N4420" i="6"/>
  <c r="N4421" i="6"/>
  <c r="H617" i="14"/>
  <c r="O4423" i="6" s="1"/>
  <c r="N4423" i="6"/>
  <c r="N4424" i="6"/>
  <c r="N4425" i="6"/>
  <c r="N4426" i="6"/>
  <c r="N4427" i="6"/>
  <c r="N4428" i="6"/>
  <c r="P4429" i="6"/>
  <c r="U4429" i="6" s="1"/>
  <c r="P4430" i="6"/>
  <c r="U4430" i="6" s="1"/>
  <c r="V4430" i="6" s="1"/>
  <c r="N4431" i="6"/>
  <c r="P4431" i="6" s="1"/>
  <c r="U4431" i="6" s="1"/>
  <c r="V4431" i="6" s="1"/>
  <c r="N4432" i="6"/>
  <c r="O4432" i="6"/>
  <c r="N4433" i="6"/>
  <c r="O4433" i="6"/>
  <c r="N4434" i="6"/>
  <c r="O4434" i="6"/>
  <c r="N4435" i="6"/>
  <c r="O4435" i="6"/>
  <c r="N4436" i="6"/>
  <c r="O4436" i="6"/>
  <c r="N4437" i="6"/>
  <c r="O4437" i="6"/>
  <c r="N4438" i="6"/>
  <c r="O4438" i="6"/>
  <c r="N4439" i="6"/>
  <c r="O4439" i="6"/>
  <c r="N4440" i="6"/>
  <c r="O4440" i="6"/>
  <c r="N4441" i="6"/>
  <c r="O4441" i="6"/>
  <c r="N4442" i="6"/>
  <c r="O4442" i="6"/>
  <c r="N4443" i="6"/>
  <c r="O4443" i="6"/>
  <c r="N4444" i="6"/>
  <c r="O4444" i="6"/>
  <c r="N4445" i="6"/>
  <c r="O4445" i="6"/>
  <c r="N4446" i="6"/>
  <c r="O4446" i="6"/>
  <c r="N4447" i="6"/>
  <c r="O4447" i="6"/>
  <c r="N4448" i="6"/>
  <c r="O4448" i="6"/>
  <c r="H622" i="14"/>
  <c r="O4451" i="6" s="1"/>
  <c r="N4450" i="6"/>
  <c r="N4451" i="6"/>
  <c r="N4452" i="6"/>
  <c r="N4453" i="6"/>
  <c r="H623" i="14"/>
  <c r="O4457" i="6" s="1"/>
  <c r="N4455" i="6"/>
  <c r="N4456" i="6"/>
  <c r="N4457" i="6"/>
  <c r="N4458" i="6"/>
  <c r="N4459" i="6"/>
  <c r="N4460" i="6"/>
  <c r="N4461" i="6"/>
  <c r="N4462" i="6"/>
  <c r="O4462" i="6"/>
  <c r="N4463" i="6"/>
  <c r="O4463" i="6"/>
  <c r="N4464" i="6"/>
  <c r="O4464" i="6"/>
  <c r="N4465" i="6"/>
  <c r="O4465" i="6"/>
  <c r="N4466" i="6"/>
  <c r="O4466" i="6"/>
  <c r="N4467" i="6"/>
  <c r="O4467" i="6"/>
  <c r="N4468" i="6"/>
  <c r="O4468" i="6"/>
  <c r="N4469" i="6"/>
  <c r="O4469" i="6"/>
  <c r="N4470" i="6"/>
  <c r="O4470" i="6"/>
  <c r="H625" i="14"/>
  <c r="O4471" i="6" s="1"/>
  <c r="P4471" i="6" s="1"/>
  <c r="U4471" i="6" s="1"/>
  <c r="N4472" i="6"/>
  <c r="N4473" i="6"/>
  <c r="N4474" i="6"/>
  <c r="N4475" i="6"/>
  <c r="N4476" i="6"/>
  <c r="N4477" i="6"/>
  <c r="N4478" i="6"/>
  <c r="N4479" i="6"/>
  <c r="N4480" i="6"/>
  <c r="N4481" i="6"/>
  <c r="N4482" i="6"/>
  <c r="O4482" i="6"/>
  <c r="N4483" i="6"/>
  <c r="O4483" i="6"/>
  <c r="N4484" i="6"/>
  <c r="O4484" i="6"/>
  <c r="N4485" i="6"/>
  <c r="O4485" i="6"/>
  <c r="N4486" i="6"/>
  <c r="O4486" i="6"/>
  <c r="N4487" i="6"/>
  <c r="O4487" i="6"/>
  <c r="N4488" i="6"/>
  <c r="O4488" i="6"/>
  <c r="N4489" i="6"/>
  <c r="P4489" i="6" s="1"/>
  <c r="N4490" i="6"/>
  <c r="P4490" i="6" s="1"/>
  <c r="U4490" i="6" s="1"/>
  <c r="P4491" i="6"/>
  <c r="U4491" i="6" s="1"/>
  <c r="V4491" i="6" s="1"/>
  <c r="P4492" i="6"/>
  <c r="U4492" i="6" s="1"/>
  <c r="V4492" i="6" s="1"/>
  <c r="N4493" i="6"/>
  <c r="P4493" i="6" s="1"/>
  <c r="U4493" i="6" s="1"/>
  <c r="P4494" i="6"/>
  <c r="N4495" i="6"/>
  <c r="P4495" i="6" s="1"/>
  <c r="U4495" i="6" s="1"/>
  <c r="V4495" i="6" s="1"/>
  <c r="N4496" i="6"/>
  <c r="H630" i="14"/>
  <c r="O4497" i="6" s="1"/>
  <c r="N4497" i="6"/>
  <c r="N4498" i="6"/>
  <c r="N4499" i="6"/>
  <c r="N4500" i="6"/>
  <c r="N4501" i="6"/>
  <c r="N4502" i="6"/>
  <c r="N4503" i="6"/>
  <c r="N4504" i="6"/>
  <c r="N4505" i="6"/>
  <c r="N4506" i="6"/>
  <c r="N4507" i="6"/>
  <c r="N4508" i="6"/>
  <c r="N4509" i="6"/>
  <c r="N4510" i="6"/>
  <c r="H631" i="14"/>
  <c r="O4515" i="6" s="1"/>
  <c r="N4511" i="6"/>
  <c r="N4513" i="6"/>
  <c r="N4514" i="6"/>
  <c r="N4515" i="6"/>
  <c r="H632" i="14"/>
  <c r="O4517" i="6" s="1"/>
  <c r="N4517" i="6"/>
  <c r="N4518" i="6"/>
  <c r="N4519" i="6"/>
  <c r="N4520" i="6"/>
  <c r="N4521" i="6"/>
  <c r="N4522" i="6"/>
  <c r="N4523" i="6"/>
  <c r="H633" i="14"/>
  <c r="O4525" i="6" s="1"/>
  <c r="N4524" i="6"/>
  <c r="N4525" i="6"/>
  <c r="N4526" i="6"/>
  <c r="N4527" i="6"/>
  <c r="N4528" i="6"/>
  <c r="N4529" i="6"/>
  <c r="N4530" i="6"/>
  <c r="N4532" i="6"/>
  <c r="P4533" i="6"/>
  <c r="U4533" i="6" s="1"/>
  <c r="V4533" i="6" s="1"/>
  <c r="N4534" i="6"/>
  <c r="P4534" i="6" s="1"/>
  <c r="U4534" i="6" s="1"/>
  <c r="V4534" i="6" s="1"/>
  <c r="N4535" i="6"/>
  <c r="P4535" i="6" s="1"/>
  <c r="U4535" i="6" s="1"/>
  <c r="N4536" i="6"/>
  <c r="P4536" i="6" s="1"/>
  <c r="U4536" i="6" s="1"/>
  <c r="V4536" i="6" s="1"/>
  <c r="N4537" i="6"/>
  <c r="P4537" i="6" s="1"/>
  <c r="U4537" i="6" s="1"/>
  <c r="V4537" i="6" s="1"/>
  <c r="N4538" i="6"/>
  <c r="P4538" i="6" s="1"/>
  <c r="U4538" i="6" s="1"/>
  <c r="V4538" i="6" s="1"/>
  <c r="N4539" i="6"/>
  <c r="O4539" i="6"/>
  <c r="N4540" i="6"/>
  <c r="P4540" i="6" s="1"/>
  <c r="U4540" i="6" s="1"/>
  <c r="V4540" i="6" s="1"/>
  <c r="N4541" i="6"/>
  <c r="P4541" i="6" s="1"/>
  <c r="U4541" i="6" s="1"/>
  <c r="V4541" i="6" s="1"/>
  <c r="N4542" i="6"/>
  <c r="O4542" i="6"/>
  <c r="N4543" i="6"/>
  <c r="P4543" i="6" s="1"/>
  <c r="U4543" i="6" s="1"/>
  <c r="N4544" i="6"/>
  <c r="P4544" i="6" s="1"/>
  <c r="U4544" i="6" s="1"/>
  <c r="P4545" i="6"/>
  <c r="U4545" i="6" s="1"/>
  <c r="V4545" i="6" s="1"/>
  <c r="N4546" i="6"/>
  <c r="P4546" i="6" s="1"/>
  <c r="U4546" i="6" s="1"/>
  <c r="N4547" i="6"/>
  <c r="P4547" i="6" s="1"/>
  <c r="U4547" i="6" s="1"/>
  <c r="N4548" i="6"/>
  <c r="P4548" i="6" s="1"/>
  <c r="U4548" i="6" s="1"/>
  <c r="V4548" i="6" s="1"/>
  <c r="N4549" i="6"/>
  <c r="P4549" i="6" s="1"/>
  <c r="U4549" i="6" s="1"/>
  <c r="V4549" i="6" s="1"/>
  <c r="N4550" i="6"/>
  <c r="P4550" i="6" s="1"/>
  <c r="U4550" i="6" s="1"/>
  <c r="V4550" i="6" s="1"/>
  <c r="N4551" i="6"/>
  <c r="O4551" i="6"/>
  <c r="N4552" i="6"/>
  <c r="P4552" i="6" s="1"/>
  <c r="U4552" i="6" s="1"/>
  <c r="V4552" i="6" s="1"/>
  <c r="N4553" i="6"/>
  <c r="P4553" i="6" s="1"/>
  <c r="U4553" i="6" s="1"/>
  <c r="V4553" i="6" s="1"/>
  <c r="N4554" i="6"/>
  <c r="O4554" i="6"/>
  <c r="N4555" i="6"/>
  <c r="O4555" i="6"/>
  <c r="N4556" i="6"/>
  <c r="O4556" i="6"/>
  <c r="N4557" i="6"/>
  <c r="P4557" i="6" s="1"/>
  <c r="U4557" i="6" s="1"/>
  <c r="N4558" i="6"/>
  <c r="P4558" i="6" s="1"/>
  <c r="U4558" i="6" s="1"/>
  <c r="V4558" i="6" s="1"/>
  <c r="N4559" i="6"/>
  <c r="P4559" i="6" s="1"/>
  <c r="U4559" i="6" s="1"/>
  <c r="N4560" i="6"/>
  <c r="P4560" i="6" s="1"/>
  <c r="U4560" i="6" s="1"/>
  <c r="V4560" i="6" s="1"/>
  <c r="N4561" i="6"/>
  <c r="O4561" i="6"/>
  <c r="N4562" i="6"/>
  <c r="O4562" i="6"/>
  <c r="N4563" i="6"/>
  <c r="O4563" i="6"/>
  <c r="N4564" i="6"/>
  <c r="O4564" i="6"/>
  <c r="N4565" i="6"/>
  <c r="P4565" i="6" s="1"/>
  <c r="U4565" i="6" s="1"/>
  <c r="V4565" i="6" s="1"/>
  <c r="N4566" i="6"/>
  <c r="O4566" i="6"/>
  <c r="N4567" i="6"/>
  <c r="P4567" i="6" s="1"/>
  <c r="U4567" i="6" s="1"/>
  <c r="V4567" i="6" s="1"/>
  <c r="N4568" i="6"/>
  <c r="O4568" i="6"/>
  <c r="N4569" i="6"/>
  <c r="O4569" i="6"/>
  <c r="N4570" i="6"/>
  <c r="O4570" i="6"/>
  <c r="N4571" i="6"/>
  <c r="P4571" i="6" s="1"/>
  <c r="U4571" i="6" s="1"/>
  <c r="V4571" i="6" s="1"/>
  <c r="O4572" i="6"/>
  <c r="P4572" i="6" s="1"/>
  <c r="U4572" i="6" s="1"/>
  <c r="V4572" i="6" s="1"/>
  <c r="N4573" i="6"/>
  <c r="P4573" i="6" s="1"/>
  <c r="U4573" i="6" s="1"/>
  <c r="N4574" i="6"/>
  <c r="P4574" i="6" s="1"/>
  <c r="U4574" i="6" s="1"/>
  <c r="V4574" i="6" s="1"/>
  <c r="N4575" i="6"/>
  <c r="O4575" i="6"/>
  <c r="N4576" i="6"/>
  <c r="O4576" i="6"/>
  <c r="N4577" i="6"/>
  <c r="O4577" i="6"/>
  <c r="N4578" i="6"/>
  <c r="P4578" i="6" s="1"/>
  <c r="U4578" i="6" s="1"/>
  <c r="N4579" i="6"/>
  <c r="P4579" i="6" s="1"/>
  <c r="U4579" i="6" s="1"/>
  <c r="V4579" i="6" s="1"/>
  <c r="N4580" i="6"/>
  <c r="P4580" i="6" s="1"/>
  <c r="U4580" i="6" s="1"/>
  <c r="V4580" i="6" s="1"/>
  <c r="N4581" i="6"/>
  <c r="P4581" i="6" s="1"/>
  <c r="U4581" i="6" s="1"/>
  <c r="N4582" i="6"/>
  <c r="P4582" i="6" s="1"/>
  <c r="U4582" i="6" s="1"/>
  <c r="N4583" i="6"/>
  <c r="P4583" i="6" s="1"/>
  <c r="U4583" i="6" s="1"/>
  <c r="V4583" i="6" s="1"/>
  <c r="P4584" i="6"/>
  <c r="U4584" i="6" s="1"/>
  <c r="V4584" i="6" s="1"/>
  <c r="N4585" i="6"/>
  <c r="P4585" i="6" s="1"/>
  <c r="U4585" i="6" s="1"/>
  <c r="N4586" i="6"/>
  <c r="P4586" i="6" s="1"/>
  <c r="U4586" i="6" s="1"/>
  <c r="V4586" i="6" s="1"/>
  <c r="N4587" i="6"/>
  <c r="P4587" i="6" s="1"/>
  <c r="U4587" i="6" s="1"/>
  <c r="V4587" i="6" s="1"/>
  <c r="N4588" i="6"/>
  <c r="O4588" i="6"/>
  <c r="N4606" i="6"/>
  <c r="O4606" i="6"/>
  <c r="N4607" i="6"/>
  <c r="O4607" i="6"/>
  <c r="O4608" i="6"/>
  <c r="P4608" i="6" s="1"/>
  <c r="U4608" i="6" s="1"/>
  <c r="N4609" i="6"/>
  <c r="O4609" i="6"/>
  <c r="N4610" i="6"/>
  <c r="O4610" i="6"/>
  <c r="N4611" i="6"/>
  <c r="O4611" i="6"/>
  <c r="N4612" i="6"/>
  <c r="O4612" i="6"/>
  <c r="N4613" i="6"/>
  <c r="O4613" i="6"/>
  <c r="N4614" i="6"/>
  <c r="O4614" i="6"/>
  <c r="O4615" i="6"/>
  <c r="P4615" i="6" s="1"/>
  <c r="U4615" i="6" s="1"/>
  <c r="N4616" i="6"/>
  <c r="O4616" i="6"/>
  <c r="N4617" i="6"/>
  <c r="P4617" i="6" s="1"/>
  <c r="U4617" i="6" s="1"/>
  <c r="N4618" i="6"/>
  <c r="O4618" i="6"/>
  <c r="N4619" i="6"/>
  <c r="O4619" i="6"/>
  <c r="N4620" i="6"/>
  <c r="P4620" i="6" s="1"/>
  <c r="U4620" i="6" s="1"/>
  <c r="V4620" i="6" s="1"/>
  <c r="N4621" i="6"/>
  <c r="O4621" i="6"/>
  <c r="N4622" i="6"/>
  <c r="O4622" i="6"/>
  <c r="N4623" i="6"/>
  <c r="P4623" i="6" s="1"/>
  <c r="U4623" i="6" s="1"/>
  <c r="N4624" i="6"/>
  <c r="P4624" i="6" s="1"/>
  <c r="U4624" i="6" s="1"/>
  <c r="V4624" i="6" s="1"/>
  <c r="N4625" i="6"/>
  <c r="P4625" i="6" s="1"/>
  <c r="U4625" i="6" s="1"/>
  <c r="V4625" i="6" s="1"/>
  <c r="N4626" i="6"/>
  <c r="O4626" i="6"/>
  <c r="N4627" i="6"/>
  <c r="P4627" i="6" s="1"/>
  <c r="U4627" i="6" s="1"/>
  <c r="P4628" i="6"/>
  <c r="U4628" i="6" s="1"/>
  <c r="N4629" i="6"/>
  <c r="P4629" i="6" s="1"/>
  <c r="U4629" i="6" s="1"/>
  <c r="N4630" i="6"/>
  <c r="P4630" i="6" s="1"/>
  <c r="U4630" i="6" s="1"/>
  <c r="V4630" i="6" s="1"/>
  <c r="N4631" i="6"/>
  <c r="P4631" i="6" s="1"/>
  <c r="U4631" i="6" s="1"/>
  <c r="N4632" i="6"/>
  <c r="P4632" i="6" s="1"/>
  <c r="U4632" i="6" s="1"/>
  <c r="V4632" i="6" s="1"/>
  <c r="N4633" i="6"/>
  <c r="P4633" i="6" s="1"/>
  <c r="U4633" i="6" s="1"/>
  <c r="V4633" i="6" s="1"/>
  <c r="N4634" i="6"/>
  <c r="P4634" i="6" s="1"/>
  <c r="U4634" i="6" s="1"/>
  <c r="V4634" i="6" s="1"/>
  <c r="N4635" i="6"/>
  <c r="P4635" i="6" s="1"/>
  <c r="U4635" i="6" s="1"/>
  <c r="N4636" i="6"/>
  <c r="O4636" i="6"/>
  <c r="N4637" i="6"/>
  <c r="P4637" i="6" s="1"/>
  <c r="U4637" i="6" s="1"/>
  <c r="V4637" i="6" s="1"/>
  <c r="N4638" i="6"/>
  <c r="P4638" i="6" s="1"/>
  <c r="U4638" i="6" s="1"/>
  <c r="N4639" i="6"/>
  <c r="O4639" i="6"/>
  <c r="N4640" i="6"/>
  <c r="O4640" i="6"/>
  <c r="N4641" i="6"/>
  <c r="O4641" i="6"/>
  <c r="N4642" i="6"/>
  <c r="O4642" i="6"/>
  <c r="N4643" i="6"/>
  <c r="O4643" i="6"/>
  <c r="N4644" i="6"/>
  <c r="O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O4651" i="6"/>
  <c r="P4651" i="6" s="1"/>
  <c r="U4651" i="6" s="1"/>
  <c r="V4651" i="6" s="1"/>
  <c r="N4652" i="6"/>
  <c r="O4652" i="6"/>
  <c r="N4653" i="6"/>
  <c r="O4653" i="6"/>
  <c r="N4654" i="6"/>
  <c r="O4654" i="6"/>
  <c r="N4655" i="6"/>
  <c r="O4655" i="6"/>
  <c r="N4656" i="6"/>
  <c r="O4656" i="6"/>
  <c r="N4657" i="6"/>
  <c r="O4657" i="6"/>
  <c r="N4658" i="6"/>
  <c r="O4658" i="6"/>
  <c r="N4659" i="6"/>
  <c r="O4659" i="6"/>
  <c r="N4660" i="6"/>
  <c r="P4660" i="6" s="1"/>
  <c r="U4660" i="6" s="1"/>
  <c r="N4661" i="6"/>
  <c r="O4661" i="6"/>
  <c r="N4662" i="6"/>
  <c r="O4662" i="6"/>
  <c r="N4663" i="6"/>
  <c r="O4663" i="6"/>
  <c r="N4664" i="6"/>
  <c r="O4664" i="6"/>
  <c r="N4665" i="6"/>
  <c r="P4665" i="6" s="1"/>
  <c r="U4665" i="6" s="1"/>
  <c r="V4665" i="6" s="1"/>
  <c r="N4666" i="6"/>
  <c r="P4666" i="6" s="1"/>
  <c r="U4666" i="6" s="1"/>
  <c r="V4666" i="6" s="1"/>
  <c r="N4667" i="6"/>
  <c r="O4667" i="6"/>
  <c r="N4668" i="6"/>
  <c r="P4668" i="6" s="1"/>
  <c r="U4668" i="6" s="1"/>
  <c r="V4668" i="6" s="1"/>
  <c r="O4669" i="6"/>
  <c r="P4669" i="6" s="1"/>
  <c r="U4669" i="6" s="1"/>
  <c r="P4670" i="6"/>
  <c r="U4670" i="6" s="1"/>
  <c r="N4671" i="6"/>
  <c r="O4671" i="6"/>
  <c r="N4672" i="6"/>
  <c r="P4672" i="6" s="1"/>
  <c r="U4672" i="6" s="1"/>
  <c r="V4672" i="6" s="1"/>
  <c r="N4673" i="6"/>
  <c r="O4673" i="6"/>
  <c r="N4674" i="6"/>
  <c r="O4674" i="6"/>
  <c r="N4675" i="6"/>
  <c r="O4675" i="6"/>
  <c r="N4676" i="6"/>
  <c r="O4676" i="6"/>
  <c r="N4677" i="6"/>
  <c r="O4677" i="6"/>
  <c r="N4678" i="6"/>
  <c r="P4678" i="6" s="1"/>
  <c r="U4678" i="6" s="1"/>
  <c r="V4678" i="6" s="1"/>
  <c r="N4679" i="6"/>
  <c r="P4679" i="6" s="1"/>
  <c r="U4679" i="6" s="1"/>
  <c r="V4679" i="6" s="1"/>
  <c r="N4680" i="6"/>
  <c r="P4680" i="6" s="1"/>
  <c r="U4680" i="6" s="1"/>
  <c r="V4680" i="6" s="1"/>
  <c r="N4681" i="6"/>
  <c r="P4681" i="6" s="1"/>
  <c r="U4681" i="6" s="1"/>
  <c r="V4681" i="6" s="1"/>
  <c r="N4682" i="6"/>
  <c r="P4682" i="6" s="1"/>
  <c r="U4682" i="6" s="1"/>
  <c r="V4682" i="6" s="1"/>
  <c r="P4683" i="6"/>
  <c r="U4683" i="6" s="1"/>
  <c r="N4684" i="6"/>
  <c r="O4684" i="6"/>
  <c r="N4685" i="6"/>
  <c r="P4685" i="6" s="1"/>
  <c r="U4685" i="6" s="1"/>
  <c r="V4685" i="6" s="1"/>
  <c r="O4686" i="6"/>
  <c r="P4686" i="6" s="1"/>
  <c r="U4686" i="6" s="1"/>
  <c r="V4686" i="6" s="1"/>
  <c r="N4687" i="6"/>
  <c r="O4687" i="6"/>
  <c r="N4688" i="6"/>
  <c r="O4688" i="6"/>
  <c r="N4689" i="6"/>
  <c r="O4689" i="6"/>
  <c r="N4690" i="6"/>
  <c r="P4690" i="6" s="1"/>
  <c r="U4690" i="6" s="1"/>
  <c r="N4691" i="6"/>
  <c r="P4691" i="6" s="1"/>
  <c r="U4691" i="6" s="1"/>
  <c r="V4691" i="6" s="1"/>
  <c r="N4692" i="6"/>
  <c r="O4692" i="6"/>
  <c r="N4693" i="6"/>
  <c r="P4693" i="6" s="1"/>
  <c r="U4693" i="6" s="1"/>
  <c r="V4693" i="6" s="1"/>
  <c r="N4694" i="6"/>
  <c r="O4694" i="6"/>
  <c r="N4695" i="6"/>
  <c r="O4695" i="6"/>
  <c r="N4696" i="6"/>
  <c r="O4696" i="6"/>
  <c r="N4697" i="6"/>
  <c r="P4697" i="6" s="1"/>
  <c r="U4697" i="6" s="1"/>
  <c r="V4697" i="6" s="1"/>
  <c r="N4698" i="6"/>
  <c r="O4698" i="6"/>
  <c r="N4699" i="6"/>
  <c r="P4699" i="6" s="1"/>
  <c r="U4699" i="6" s="1"/>
  <c r="N4700" i="6"/>
  <c r="P4700" i="6" s="1"/>
  <c r="U4700" i="6" s="1"/>
  <c r="V4700" i="6" s="1"/>
  <c r="N4701" i="6"/>
  <c r="P4701" i="6" s="1"/>
  <c r="U4701" i="6" s="1"/>
  <c r="V4701" i="6" s="1"/>
  <c r="N4702" i="6"/>
  <c r="P4702" i="6" s="1"/>
  <c r="U4702" i="6" s="1"/>
  <c r="N4703" i="6"/>
  <c r="O4703" i="6"/>
  <c r="N4704" i="6"/>
  <c r="O4704" i="6"/>
  <c r="N4705" i="6"/>
  <c r="P4705" i="6" s="1"/>
  <c r="U4705" i="6" s="1"/>
  <c r="N4706" i="6"/>
  <c r="P4706" i="6" s="1"/>
  <c r="N4707" i="6"/>
  <c r="P4707" i="6" s="1"/>
  <c r="U4707" i="6" s="1"/>
  <c r="V4707" i="6" s="1"/>
  <c r="N4708" i="6"/>
  <c r="P4708" i="6" s="1"/>
  <c r="U4708" i="6" s="1"/>
  <c r="V4708" i="6" s="1"/>
  <c r="P4709" i="6"/>
  <c r="N4710" i="6"/>
  <c r="O4710" i="6"/>
  <c r="N4711" i="6"/>
  <c r="O4711" i="6"/>
  <c r="N4712" i="6"/>
  <c r="O4712" i="6"/>
  <c r="N4713" i="6"/>
  <c r="O4713" i="6"/>
  <c r="N4714" i="6"/>
  <c r="O4714" i="6"/>
  <c r="N4715" i="6"/>
  <c r="O4715" i="6"/>
  <c r="N4716" i="6"/>
  <c r="O4716" i="6"/>
  <c r="N4717" i="6"/>
  <c r="O4717" i="6"/>
  <c r="N4718" i="6"/>
  <c r="P4718" i="6" s="1"/>
  <c r="U4718" i="6" s="1"/>
  <c r="V4718" i="6" s="1"/>
  <c r="N4719" i="6"/>
  <c r="P4719" i="6" s="1"/>
  <c r="U4719" i="6" s="1"/>
  <c r="N4720" i="6"/>
  <c r="P4720" i="6" s="1"/>
  <c r="U4720" i="6" s="1"/>
  <c r="V4720" i="6" s="1"/>
  <c r="O4721" i="6"/>
  <c r="P4721" i="6" s="1"/>
  <c r="U4721" i="6" s="1"/>
  <c r="V4721" i="6" s="1"/>
  <c r="N4722" i="6"/>
  <c r="O4722" i="6"/>
  <c r="N4723" i="6"/>
  <c r="O4723" i="6"/>
  <c r="N4724" i="6"/>
  <c r="O4724" i="6"/>
  <c r="N4725" i="6"/>
  <c r="O4725" i="6"/>
  <c r="N4726" i="6"/>
  <c r="O4726" i="6"/>
  <c r="N4727" i="6"/>
  <c r="O4727" i="6"/>
  <c r="P4728" i="6"/>
  <c r="U4728" i="6" s="1"/>
  <c r="V4728" i="6" s="1"/>
  <c r="N4729" i="6"/>
  <c r="P4729" i="6" s="1"/>
  <c r="U4729" i="6" s="1"/>
  <c r="V4729" i="6" s="1"/>
  <c r="N4730" i="6"/>
  <c r="P4730" i="6" s="1"/>
  <c r="U4730" i="6" s="1"/>
  <c r="V4730" i="6" s="1"/>
  <c r="N4731" i="6"/>
  <c r="P4731" i="6" s="1"/>
  <c r="U4731" i="6" s="1"/>
  <c r="V4731" i="6" s="1"/>
  <c r="N4732" i="6"/>
  <c r="P4732" i="6" s="1"/>
  <c r="U4732" i="6" s="1"/>
  <c r="V4732" i="6" s="1"/>
  <c r="N4733" i="6"/>
  <c r="P4733" i="6" s="1"/>
  <c r="U4733" i="6" s="1"/>
  <c r="N4734" i="6"/>
  <c r="P4734" i="6" s="1"/>
  <c r="U4734" i="6" s="1"/>
  <c r="V4734" i="6" s="1"/>
  <c r="N4735" i="6"/>
  <c r="O4735" i="6"/>
  <c r="N4736" i="6"/>
  <c r="P4736" i="6" s="1"/>
  <c r="U4736" i="6" s="1"/>
  <c r="V4736" i="6" s="1"/>
  <c r="N4737" i="6"/>
  <c r="O4737" i="6"/>
  <c r="N4738" i="6"/>
  <c r="P4738" i="6" s="1"/>
  <c r="U4738" i="6" s="1"/>
  <c r="N4739" i="6"/>
  <c r="P4739" i="6" s="1"/>
  <c r="U4739" i="6" s="1"/>
  <c r="O4740" i="6"/>
  <c r="P4740" i="6" s="1"/>
  <c r="U4740" i="6" s="1"/>
  <c r="V4740" i="6" s="1"/>
  <c r="N4741" i="6"/>
  <c r="O4741" i="6"/>
  <c r="N4742" i="6"/>
  <c r="O4742" i="6"/>
  <c r="N4743" i="6"/>
  <c r="O4743" i="6"/>
  <c r="N4744" i="6"/>
  <c r="O4744" i="6"/>
  <c r="N4745" i="6"/>
  <c r="P4745" i="6" s="1"/>
  <c r="U4745" i="6" s="1"/>
  <c r="V4745" i="6" s="1"/>
  <c r="N4746" i="6"/>
  <c r="O4746" i="6"/>
  <c r="N4747" i="6"/>
  <c r="P4747" i="6" s="1"/>
  <c r="U4747" i="6" s="1"/>
  <c r="V4747" i="6" s="1"/>
  <c r="N4748" i="6"/>
  <c r="O4748" i="6"/>
  <c r="N4749" i="6"/>
  <c r="O4749" i="6"/>
  <c r="N4750" i="6"/>
  <c r="P4750" i="6" s="1"/>
  <c r="U4750" i="6" s="1"/>
  <c r="V4750" i="6" s="1"/>
  <c r="P4751" i="6"/>
  <c r="U4751" i="6" s="1"/>
  <c r="V4751" i="6" s="1"/>
  <c r="N4752" i="6"/>
  <c r="P4752" i="6" s="1"/>
  <c r="P4753" i="6"/>
  <c r="P4754" i="6"/>
  <c r="N4755" i="6"/>
  <c r="P4755" i="6" s="1"/>
  <c r="U4755" i="6" s="1"/>
  <c r="V4755" i="6" s="1"/>
  <c r="N4756" i="6"/>
  <c r="O4756" i="6"/>
  <c r="N4757" i="6"/>
  <c r="O4757" i="6"/>
  <c r="N4758" i="6"/>
  <c r="O4758" i="6"/>
  <c r="N4759" i="6"/>
  <c r="O4759" i="6"/>
  <c r="O4760" i="6"/>
  <c r="P4760" i="6" s="1"/>
  <c r="U4760" i="6" s="1"/>
  <c r="V4760" i="6" s="1"/>
  <c r="N4761" i="6"/>
  <c r="O4761" i="6"/>
  <c r="N4762" i="6"/>
  <c r="O4762" i="6"/>
  <c r="N4763" i="6"/>
  <c r="O4763" i="6"/>
  <c r="N4764" i="6"/>
  <c r="P4764" i="6" s="1"/>
  <c r="U4764" i="6" s="1"/>
  <c r="N4765" i="6"/>
  <c r="O4765" i="6"/>
  <c r="N4766" i="6"/>
  <c r="P4766" i="6" s="1"/>
  <c r="U4766" i="6" s="1"/>
  <c r="V4766" i="6" s="1"/>
  <c r="N4767" i="6"/>
  <c r="O4767" i="6"/>
  <c r="N4768" i="6"/>
  <c r="O4768" i="6"/>
  <c r="N4769" i="6"/>
  <c r="P4769" i="6" s="1"/>
  <c r="U4769" i="6" s="1"/>
  <c r="V4769" i="6" s="1"/>
  <c r="P4770" i="6"/>
  <c r="U4770" i="6" s="1"/>
  <c r="N4771" i="6"/>
  <c r="O4771" i="6"/>
  <c r="N4772" i="6"/>
  <c r="O4772" i="6"/>
  <c r="N4773" i="6"/>
  <c r="O4773" i="6"/>
  <c r="N4774" i="6"/>
  <c r="O4774" i="6"/>
  <c r="N4775" i="6"/>
  <c r="P4775" i="6" s="1"/>
  <c r="U4775" i="6" s="1"/>
  <c r="V4775" i="6" s="1"/>
  <c r="O4776" i="6"/>
  <c r="P4776" i="6" s="1"/>
  <c r="U4776" i="6" s="1"/>
  <c r="V4776" i="6" s="1"/>
  <c r="N4777" i="6"/>
  <c r="O4777" i="6"/>
  <c r="N4778" i="6"/>
  <c r="O4778" i="6"/>
  <c r="N4779" i="6"/>
  <c r="O4779" i="6"/>
  <c r="N4780" i="6"/>
  <c r="O4780" i="6"/>
  <c r="N4781" i="6"/>
  <c r="O4781" i="6"/>
  <c r="N4782" i="6"/>
  <c r="O4782" i="6"/>
  <c r="N4783" i="6"/>
  <c r="O4783" i="6"/>
  <c r="N4784" i="6"/>
  <c r="O4784" i="6"/>
  <c r="O4785" i="6"/>
  <c r="P4785" i="6" s="1"/>
  <c r="U4785" i="6" s="1"/>
  <c r="V4785" i="6" s="1"/>
  <c r="N4786" i="6"/>
  <c r="P4786" i="6" s="1"/>
  <c r="U4786" i="6" s="1"/>
  <c r="V4786" i="6" s="1"/>
  <c r="N4787" i="6"/>
  <c r="O4787" i="6"/>
  <c r="N4788" i="6"/>
  <c r="O4788" i="6"/>
  <c r="N4789" i="6"/>
  <c r="O4789" i="6"/>
  <c r="N4790" i="6"/>
  <c r="O4790" i="6"/>
  <c r="N4791" i="6"/>
  <c r="O4791" i="6"/>
  <c r="N4792" i="6"/>
  <c r="O4792" i="6"/>
  <c r="N4793" i="6"/>
  <c r="O4793" i="6"/>
  <c r="N4794" i="6"/>
  <c r="O4794" i="6"/>
  <c r="N4795" i="6"/>
  <c r="O4795" i="6"/>
  <c r="N4796" i="6"/>
  <c r="O4796" i="6"/>
  <c r="N4797" i="6"/>
  <c r="P4797" i="6" s="1"/>
  <c r="U4797" i="6" s="1"/>
  <c r="V4797" i="6" s="1"/>
  <c r="N4798" i="6"/>
  <c r="O4798" i="6"/>
  <c r="N4799" i="6"/>
  <c r="P4799" i="6" s="1"/>
  <c r="U4799" i="6" s="1"/>
  <c r="V4799" i="6" s="1"/>
  <c r="N4800" i="6"/>
  <c r="P4800" i="6" s="1"/>
  <c r="U4800" i="6" s="1"/>
  <c r="N4801" i="6"/>
  <c r="P4801" i="6" s="1"/>
  <c r="U4801" i="6" s="1"/>
  <c r="V4801" i="6" s="1"/>
  <c r="N4802" i="6"/>
  <c r="O4802" i="6"/>
  <c r="N4803" i="6"/>
  <c r="O4803" i="6"/>
  <c r="P4804" i="6"/>
  <c r="U4804" i="6" s="1"/>
  <c r="V4804" i="6" s="1"/>
  <c r="N4805" i="6"/>
  <c r="O4805" i="6"/>
  <c r="P4806" i="6"/>
  <c r="U4806" i="6" s="1"/>
  <c r="N4807" i="6"/>
  <c r="O4807" i="6"/>
  <c r="N4808" i="6"/>
  <c r="P4808" i="6" s="1"/>
  <c r="U4808" i="6" s="1"/>
  <c r="V4808" i="6" s="1"/>
  <c r="N4809" i="6"/>
  <c r="O4809" i="6"/>
  <c r="N4810" i="6"/>
  <c r="P4810" i="6" s="1"/>
  <c r="U4810" i="6" s="1"/>
  <c r="V4810" i="6" s="1"/>
  <c r="N4811" i="6"/>
  <c r="P4811" i="6" s="1"/>
  <c r="U4811" i="6" s="1"/>
  <c r="V4811" i="6" s="1"/>
  <c r="N4812" i="6"/>
  <c r="O4812" i="6"/>
  <c r="N4813" i="6"/>
  <c r="P4813" i="6" s="1"/>
  <c r="U4813" i="6" s="1"/>
  <c r="V4813" i="6" s="1"/>
  <c r="N4814" i="6"/>
  <c r="O4814" i="6"/>
  <c r="N4815" i="6"/>
  <c r="O4815" i="6"/>
  <c r="N4816" i="6"/>
  <c r="P4816" i="6" s="1"/>
  <c r="U4816" i="6" s="1"/>
  <c r="V4816" i="6" s="1"/>
  <c r="N4817" i="6"/>
  <c r="O4817" i="6"/>
  <c r="N4818" i="6"/>
  <c r="O4818" i="6"/>
  <c r="N4819" i="6"/>
  <c r="O4819" i="6"/>
  <c r="N4820" i="6"/>
  <c r="O4820" i="6"/>
  <c r="N4821" i="6"/>
  <c r="P4821" i="6" s="1"/>
  <c r="U4821" i="6" s="1"/>
  <c r="N4822" i="6"/>
  <c r="P4822" i="6" s="1"/>
  <c r="U4822" i="6" s="1"/>
  <c r="V4822" i="6" s="1"/>
  <c r="N4823" i="6"/>
  <c r="P4823" i="6" s="1"/>
  <c r="U4823" i="6" s="1"/>
  <c r="N4824" i="6"/>
  <c r="O4824" i="6"/>
  <c r="N4825" i="6"/>
  <c r="P4825" i="6" s="1"/>
  <c r="U4825" i="6" s="1"/>
  <c r="N4826" i="6"/>
  <c r="P4826" i="6" s="1"/>
  <c r="U4826" i="6" s="1"/>
  <c r="V4826" i="6" s="1"/>
  <c r="N4827" i="6"/>
  <c r="P4827" i="6" s="1"/>
  <c r="U4827" i="6" s="1"/>
  <c r="J668" i="14"/>
  <c r="N4830" i="6" s="1"/>
  <c r="P4830" i="6" s="1"/>
  <c r="U4830" i="6" s="1"/>
  <c r="V4830" i="6" s="1"/>
  <c r="N4838" i="6"/>
  <c r="P4838" i="6" s="1"/>
  <c r="U4838" i="6" s="1"/>
  <c r="V4838" i="6" s="1"/>
  <c r="N4839" i="6"/>
  <c r="O4839" i="6"/>
  <c r="P4840" i="6"/>
  <c r="U4840" i="6" s="1"/>
  <c r="V4840" i="6" s="1"/>
  <c r="N4841" i="6"/>
  <c r="O4841" i="6"/>
  <c r="N4842" i="6"/>
  <c r="P4842" i="6" s="1"/>
  <c r="U4842" i="6" s="1"/>
  <c r="N4843" i="6"/>
  <c r="P4843" i="6" s="1"/>
  <c r="U4843" i="6" s="1"/>
  <c r="N4844" i="6"/>
  <c r="P4844" i="6" s="1"/>
  <c r="U4844" i="6" s="1"/>
  <c r="N4845" i="6"/>
  <c r="P4845" i="6" s="1"/>
  <c r="U4845" i="6" s="1"/>
  <c r="V4845" i="6" s="1"/>
  <c r="N4846" i="6"/>
  <c r="O4846" i="6"/>
  <c r="N4847" i="6"/>
  <c r="O4847" i="6"/>
  <c r="N4848" i="6"/>
  <c r="P4848" i="6" s="1"/>
  <c r="U4848" i="6" s="1"/>
  <c r="V4848" i="6" s="1"/>
  <c r="N4849" i="6"/>
  <c r="P4849" i="6" s="1"/>
  <c r="U4849" i="6" s="1"/>
  <c r="V4849" i="6" s="1"/>
  <c r="N4850" i="6"/>
  <c r="O4850" i="6"/>
  <c r="P4851" i="6"/>
  <c r="U4851" i="6" s="1"/>
  <c r="V4851" i="6" s="1"/>
  <c r="N4852" i="6"/>
  <c r="P4852" i="6" s="1"/>
  <c r="U4852" i="6" s="1"/>
  <c r="V4852" i="6" s="1"/>
  <c r="N4853" i="6"/>
  <c r="O4853" i="6"/>
  <c r="N4854" i="6"/>
  <c r="P4854" i="6" s="1"/>
  <c r="U4854" i="6" s="1"/>
  <c r="N4855" i="6"/>
  <c r="P4855" i="6" s="1"/>
  <c r="U4855" i="6" s="1"/>
  <c r="N4856" i="6"/>
  <c r="O4856" i="6"/>
  <c r="N4857" i="6"/>
  <c r="O4857" i="6"/>
  <c r="N4858" i="6"/>
  <c r="O4858" i="6"/>
  <c r="N4859" i="6"/>
  <c r="O4859" i="6"/>
  <c r="N4860" i="6"/>
  <c r="P4860" i="6" s="1"/>
  <c r="U4860" i="6" s="1"/>
  <c r="V4860" i="6" s="1"/>
  <c r="N4861" i="6"/>
  <c r="O4861" i="6"/>
  <c r="N4862" i="6"/>
  <c r="O4862" i="6"/>
  <c r="N4863" i="6"/>
  <c r="P4863" i="6" s="1"/>
  <c r="U4863" i="6" s="1"/>
  <c r="N4864" i="6"/>
  <c r="O4864" i="6"/>
  <c r="P4865" i="6"/>
  <c r="U4865" i="6" s="1"/>
  <c r="V4865" i="6" s="1"/>
  <c r="N4866" i="6"/>
  <c r="P4866" i="6" s="1"/>
  <c r="U4866" i="6" s="1"/>
  <c r="V4866" i="6" s="1"/>
  <c r="N4867" i="6"/>
  <c r="O4867" i="6"/>
  <c r="N4868" i="6"/>
  <c r="O4868" i="6"/>
  <c r="N4869" i="6"/>
  <c r="O4869" i="6"/>
  <c r="N4870" i="6"/>
  <c r="O4870" i="6"/>
  <c r="O4871" i="6"/>
  <c r="P4871" i="6" s="1"/>
  <c r="U4871" i="6" s="1"/>
  <c r="V4871" i="6" s="1"/>
  <c r="N4872" i="6"/>
  <c r="O4872" i="6"/>
  <c r="N4873" i="6"/>
  <c r="P4873" i="6" s="1"/>
  <c r="U4873" i="6" s="1"/>
  <c r="V4873" i="6" s="1"/>
  <c r="N4874" i="6"/>
  <c r="O4874" i="6"/>
  <c r="N4875" i="6"/>
  <c r="O4875" i="6"/>
  <c r="N4876" i="6"/>
  <c r="P4876" i="6" s="1"/>
  <c r="U4876" i="6" s="1"/>
  <c r="V4876" i="6" s="1"/>
  <c r="N4877" i="6"/>
  <c r="O4877" i="6"/>
  <c r="N4878" i="6"/>
  <c r="O4878" i="6"/>
  <c r="N4879" i="6"/>
  <c r="P4879" i="6" s="1"/>
  <c r="U4879" i="6" s="1"/>
  <c r="V4879" i="6" s="1"/>
  <c r="N4880" i="6"/>
  <c r="P4880" i="6" s="1"/>
  <c r="U4880" i="6" s="1"/>
  <c r="V4880" i="6" s="1"/>
  <c r="N4881" i="6"/>
  <c r="P4881" i="6" s="1"/>
  <c r="U4881" i="6" s="1"/>
  <c r="V4881" i="6" s="1"/>
  <c r="P4882" i="6"/>
  <c r="U4882" i="6" s="1"/>
  <c r="V4882" i="6" s="1"/>
  <c r="N4883" i="6"/>
  <c r="P4883" i="6" s="1"/>
  <c r="U4883" i="6" s="1"/>
  <c r="V4883" i="6" s="1"/>
  <c r="N4884" i="6"/>
  <c r="P4884" i="6" s="1"/>
  <c r="U4884" i="6" s="1"/>
  <c r="V4884" i="6" s="1"/>
  <c r="N4885" i="6"/>
  <c r="O4885" i="6"/>
  <c r="N4886" i="6"/>
  <c r="P4886" i="6" s="1"/>
  <c r="U4886" i="6" s="1"/>
  <c r="N4887" i="6"/>
  <c r="P4887" i="6" s="1"/>
  <c r="U4887" i="6" s="1"/>
  <c r="V4887" i="6" s="1"/>
  <c r="N4888" i="6"/>
  <c r="P4888" i="6" s="1"/>
  <c r="U4888" i="6" s="1"/>
  <c r="V4888" i="6" s="1"/>
  <c r="N4889" i="6"/>
  <c r="P4889" i="6" s="1"/>
  <c r="U4889" i="6" s="1"/>
  <c r="V4889" i="6" s="1"/>
  <c r="N4890" i="6"/>
  <c r="O4890" i="6"/>
  <c r="P4891" i="6"/>
  <c r="U4891" i="6" s="1"/>
  <c r="V4891" i="6" s="1"/>
  <c r="N4892" i="6"/>
  <c r="P4892" i="6" s="1"/>
  <c r="U4892" i="6" s="1"/>
  <c r="N4893" i="6"/>
  <c r="P4893" i="6" s="1"/>
  <c r="U4893" i="6" s="1"/>
  <c r="V4893" i="6" s="1"/>
  <c r="N4894" i="6"/>
  <c r="O4894" i="6"/>
  <c r="N4895" i="6"/>
  <c r="P4895" i="6" s="1"/>
  <c r="U4895" i="6" s="1"/>
  <c r="V4895" i="6" s="1"/>
  <c r="N4896" i="6"/>
  <c r="O4896" i="6"/>
  <c r="N4897" i="6"/>
  <c r="O4897" i="6"/>
  <c r="N4898" i="6"/>
  <c r="O4898" i="6"/>
  <c r="N4899" i="6"/>
  <c r="P4899" i="6" s="1"/>
  <c r="U4899" i="6" s="1"/>
  <c r="V4899" i="6" s="1"/>
  <c r="P4900" i="6"/>
  <c r="U4900" i="6" s="1"/>
  <c r="N4901" i="6"/>
  <c r="P4901" i="6" s="1"/>
  <c r="U4901" i="6" s="1"/>
  <c r="V4901" i="6" s="1"/>
  <c r="N4902" i="6"/>
  <c r="P4902" i="6" s="1"/>
  <c r="U4902" i="6" s="1"/>
  <c r="V4902" i="6" s="1"/>
  <c r="N4903" i="6"/>
  <c r="P4903" i="6" s="1"/>
  <c r="U4903" i="6" s="1"/>
  <c r="N4904" i="6"/>
  <c r="P4904" i="6" s="1"/>
  <c r="U4904" i="6" s="1"/>
  <c r="V4904" i="6" s="1"/>
  <c r="N4905" i="6"/>
  <c r="P4905" i="6" s="1"/>
  <c r="U4905" i="6" s="1"/>
  <c r="N4906" i="6"/>
  <c r="P4906" i="6" s="1"/>
  <c r="U4906" i="6" s="1"/>
  <c r="N4907" i="6"/>
  <c r="P4907" i="6" s="1"/>
  <c r="U4907" i="6" s="1"/>
  <c r="V4907" i="6" s="1"/>
  <c r="N4908" i="6"/>
  <c r="P4908" i="6" s="1"/>
  <c r="U4908" i="6" s="1"/>
  <c r="N4909" i="6"/>
  <c r="O4909" i="6"/>
  <c r="N4910" i="6"/>
  <c r="O4910" i="6"/>
  <c r="O4911" i="6"/>
  <c r="P4911" i="6" s="1"/>
  <c r="U4911" i="6" s="1"/>
  <c r="V4911" i="6" s="1"/>
  <c r="N4912" i="6"/>
  <c r="P4912" i="6" s="1"/>
  <c r="U4912" i="6" s="1"/>
  <c r="N4913" i="6"/>
  <c r="P4913" i="6" s="1"/>
  <c r="U4913" i="6" s="1"/>
  <c r="V4913" i="6" s="1"/>
  <c r="N4914" i="6"/>
  <c r="P4914" i="6" s="1"/>
  <c r="U4914" i="6" s="1"/>
  <c r="N4915" i="6"/>
  <c r="O4915" i="6"/>
  <c r="N4916" i="6"/>
  <c r="P4916" i="6" s="1"/>
  <c r="U4916" i="6" s="1"/>
  <c r="V4916" i="6" s="1"/>
  <c r="N4917" i="6"/>
  <c r="P4917" i="6" s="1"/>
  <c r="U4917" i="6" s="1"/>
  <c r="V4917" i="6" s="1"/>
  <c r="N4918" i="6"/>
  <c r="P4918" i="6" s="1"/>
  <c r="U4918" i="6" s="1"/>
  <c r="V4918" i="6" s="1"/>
  <c r="N4919" i="6"/>
  <c r="O4919" i="6"/>
  <c r="N4920" i="6"/>
  <c r="O4920" i="6"/>
  <c r="N4921" i="6"/>
  <c r="P4921" i="6" s="1"/>
  <c r="U4921" i="6" s="1"/>
  <c r="N4922" i="6"/>
  <c r="P4922" i="6" s="1"/>
  <c r="U4922" i="6" s="1"/>
  <c r="V4922" i="6" s="1"/>
  <c r="N4923" i="6"/>
  <c r="O4923" i="6"/>
  <c r="O4924" i="6"/>
  <c r="P4924" i="6" s="1"/>
  <c r="U4924" i="6" s="1"/>
  <c r="N4925" i="6"/>
  <c r="P4925" i="6" s="1"/>
  <c r="U4925" i="6" s="1"/>
  <c r="V4925" i="6" s="1"/>
  <c r="N4926" i="6"/>
  <c r="O4926" i="6"/>
  <c r="N4927" i="6"/>
  <c r="P4927" i="6" s="1"/>
  <c r="U4927" i="6" s="1"/>
  <c r="V4927" i="6" s="1"/>
  <c r="N4928" i="6"/>
  <c r="O4928" i="6"/>
  <c r="N4929" i="6"/>
  <c r="P4929" i="6" s="1"/>
  <c r="U4929" i="6" s="1"/>
  <c r="V4929" i="6" s="1"/>
  <c r="N4930" i="6"/>
  <c r="P4930" i="6" s="1"/>
  <c r="U4930" i="6" s="1"/>
  <c r="V4930" i="6" s="1"/>
  <c r="N4931" i="6"/>
  <c r="P4931" i="6" s="1"/>
  <c r="U4931" i="6" s="1"/>
  <c r="V4931" i="6" s="1"/>
  <c r="N4932" i="6"/>
  <c r="P4932" i="6" s="1"/>
  <c r="U4932" i="6" s="1"/>
  <c r="V4932" i="6" s="1"/>
  <c r="P4933" i="6"/>
  <c r="U4933" i="6" s="1"/>
  <c r="V4933" i="6" s="1"/>
  <c r="N4934" i="6"/>
  <c r="O4934" i="6"/>
  <c r="N4935" i="6"/>
  <c r="P4935" i="6" s="1"/>
  <c r="U4935" i="6" s="1"/>
  <c r="V4935" i="6" s="1"/>
  <c r="N4936" i="6"/>
  <c r="P4936" i="6" s="1"/>
  <c r="U4936" i="6" s="1"/>
  <c r="N4937" i="6"/>
  <c r="O4937" i="6"/>
  <c r="N4938" i="6"/>
  <c r="P4938" i="6" s="1"/>
  <c r="U4938" i="6" s="1"/>
  <c r="V4938" i="6" s="1"/>
  <c r="P4939" i="6"/>
  <c r="U4939" i="6" s="1"/>
  <c r="V4939" i="6" s="1"/>
  <c r="N4940" i="6"/>
  <c r="P4940" i="6" s="1"/>
  <c r="U4940" i="6" s="1"/>
  <c r="V4940" i="6" s="1"/>
  <c r="N4941" i="6"/>
  <c r="O4941" i="6"/>
  <c r="N4942" i="6"/>
  <c r="O4942" i="6"/>
  <c r="N4943" i="6"/>
  <c r="O4943" i="6"/>
  <c r="N4944" i="6"/>
  <c r="O4944" i="6"/>
  <c r="N4945" i="6"/>
  <c r="O4945" i="6"/>
  <c r="N4946" i="6"/>
  <c r="O4946" i="6"/>
  <c r="N4947" i="6"/>
  <c r="O4947" i="6"/>
  <c r="N4948" i="6"/>
  <c r="O4948" i="6"/>
  <c r="N4949" i="6"/>
  <c r="O4949" i="6"/>
  <c r="N4950" i="6"/>
  <c r="P4950" i="6" s="1"/>
  <c r="U4950" i="6" s="1"/>
  <c r="V4950" i="6" s="1"/>
  <c r="N4951" i="6"/>
  <c r="O4951" i="6"/>
  <c r="N4952" i="6"/>
  <c r="O4952" i="6"/>
  <c r="N4953" i="6"/>
  <c r="O4953" i="6"/>
  <c r="N4954" i="6"/>
  <c r="P4954" i="6" s="1"/>
  <c r="U4954" i="6" s="1"/>
  <c r="V4954" i="6" s="1"/>
  <c r="N4955" i="6"/>
  <c r="O4955" i="6"/>
  <c r="P4956" i="6"/>
  <c r="U4956" i="6" s="1"/>
  <c r="N4957" i="6"/>
  <c r="P4957" i="6" s="1"/>
  <c r="U4957" i="6" s="1"/>
  <c r="V4957" i="6" s="1"/>
  <c r="N4958" i="6"/>
  <c r="O4958" i="6"/>
  <c r="P4959" i="6"/>
  <c r="U4959" i="6" s="1"/>
  <c r="V4959" i="6" s="1"/>
  <c r="N4960" i="6"/>
  <c r="P4960" i="6" s="1"/>
  <c r="U4960" i="6" s="1"/>
  <c r="N4961" i="6"/>
  <c r="O4961" i="6"/>
  <c r="N4962" i="6"/>
  <c r="P4962" i="6" s="1"/>
  <c r="U4962" i="6" s="1"/>
  <c r="V4962" i="6" s="1"/>
  <c r="N4963" i="6"/>
  <c r="O4963" i="6"/>
  <c r="N4964" i="6"/>
  <c r="O4964" i="6"/>
  <c r="N4965" i="6"/>
  <c r="O4965" i="6"/>
  <c r="N4966" i="6"/>
  <c r="O4966" i="6"/>
  <c r="O4967" i="6"/>
  <c r="P4967" i="6" s="1"/>
  <c r="U4967" i="6" s="1"/>
  <c r="V4967" i="6" s="1"/>
  <c r="N4968" i="6"/>
  <c r="P4968" i="6" s="1"/>
  <c r="U4968" i="6" s="1"/>
  <c r="V4968" i="6" s="1"/>
  <c r="N4969" i="6"/>
  <c r="O4969" i="6"/>
  <c r="N4970" i="6"/>
  <c r="P4970" i="6" s="1"/>
  <c r="U4970" i="6" s="1"/>
  <c r="V4970" i="6" s="1"/>
  <c r="N4971" i="6"/>
  <c r="P4971" i="6" s="1"/>
  <c r="U4971" i="6" s="1"/>
  <c r="V4971" i="6" s="1"/>
  <c r="O4972" i="6"/>
  <c r="P4972" i="6" s="1"/>
  <c r="U4972" i="6" s="1"/>
  <c r="V4972" i="6" s="1"/>
  <c r="N4973" i="6"/>
  <c r="O4973" i="6"/>
  <c r="N4974" i="6"/>
  <c r="O4974" i="6"/>
  <c r="N4975" i="6"/>
  <c r="P4975" i="6" s="1"/>
  <c r="U4975" i="6" s="1"/>
  <c r="V4975" i="6" s="1"/>
  <c r="N4976" i="6"/>
  <c r="P4976" i="6" s="1"/>
  <c r="U4976" i="6" s="1"/>
  <c r="N4977" i="6"/>
  <c r="O4977" i="6"/>
  <c r="N4978" i="6"/>
  <c r="O4978" i="6"/>
  <c r="N4979" i="6"/>
  <c r="P4979" i="6" s="1"/>
  <c r="U4979" i="6" s="1"/>
  <c r="V4979" i="6" s="1"/>
  <c r="N4980" i="6"/>
  <c r="P4980" i="6" s="1"/>
  <c r="U4980" i="6" s="1"/>
  <c r="N4981" i="6"/>
  <c r="O4981" i="6"/>
  <c r="O4982" i="6"/>
  <c r="P4982" i="6" s="1"/>
  <c r="U4982" i="6" s="1"/>
  <c r="N4983" i="6"/>
  <c r="P4983" i="6" s="1"/>
  <c r="U4983" i="6" s="1"/>
  <c r="V4983" i="6" s="1"/>
  <c r="N4984" i="6"/>
  <c r="O4984" i="6"/>
  <c r="N4985" i="6"/>
  <c r="O4985" i="6"/>
  <c r="N4986" i="6"/>
  <c r="O4986" i="6"/>
  <c r="N4987" i="6"/>
  <c r="O4987" i="6"/>
  <c r="N4988" i="6"/>
  <c r="O4988" i="6"/>
  <c r="N4989" i="6"/>
  <c r="O4989" i="6"/>
  <c r="N4990" i="6"/>
  <c r="P4990" i="6" s="1"/>
  <c r="U4990" i="6" s="1"/>
  <c r="V4990" i="6" s="1"/>
  <c r="O4991" i="6"/>
  <c r="P4991" i="6" s="1"/>
  <c r="U4991" i="6" s="1"/>
  <c r="V4991" i="6" s="1"/>
  <c r="N4992" i="6"/>
  <c r="O4992" i="6"/>
  <c r="N4993" i="6"/>
  <c r="O4993" i="6"/>
  <c r="N4994" i="6"/>
  <c r="O4994" i="6"/>
  <c r="N4995" i="6"/>
  <c r="P4995" i="6" s="1"/>
  <c r="U4995" i="6" s="1"/>
  <c r="V4995" i="6" s="1"/>
  <c r="N4996" i="6"/>
  <c r="P4996" i="6" s="1"/>
  <c r="U4996" i="6" s="1"/>
  <c r="V4996" i="6" s="1"/>
  <c r="N4997" i="6"/>
  <c r="O4997" i="6"/>
  <c r="N4998" i="6"/>
  <c r="O4998" i="6"/>
  <c r="N4999" i="6"/>
  <c r="O4999" i="6"/>
  <c r="N5000" i="6"/>
  <c r="O5000" i="6"/>
  <c r="N5002" i="6"/>
  <c r="O5002" i="6"/>
  <c r="O5003" i="6"/>
  <c r="P5003" i="6" s="1"/>
  <c r="U5003" i="6" s="1"/>
  <c r="V5003" i="6" s="1"/>
  <c r="N5004" i="6"/>
  <c r="O5004" i="6"/>
  <c r="N5005" i="6"/>
  <c r="O5005" i="6"/>
  <c r="N5006" i="6"/>
  <c r="O5006" i="6"/>
  <c r="N5007" i="6"/>
  <c r="O5007" i="6"/>
  <c r="N5008" i="6"/>
  <c r="O5008" i="6"/>
  <c r="N5009" i="6"/>
  <c r="O5009" i="6"/>
  <c r="N5010" i="6"/>
  <c r="P5010" i="6" s="1"/>
  <c r="U5010" i="6" s="1"/>
  <c r="V5010" i="6" s="1"/>
  <c r="N5011" i="6"/>
  <c r="O5011" i="6"/>
  <c r="N5012" i="6"/>
  <c r="P5012" i="6" s="1"/>
  <c r="U5012" i="6" s="1"/>
  <c r="V5012" i="6" s="1"/>
  <c r="O5013" i="6"/>
  <c r="P5013" i="6" s="1"/>
  <c r="U5013" i="6" s="1"/>
  <c r="V5013" i="6" s="1"/>
  <c r="N5014" i="6"/>
  <c r="P5014" i="6" s="1"/>
  <c r="U5014" i="6" s="1"/>
  <c r="V5014" i="6" s="1"/>
  <c r="N5015" i="6"/>
  <c r="P5015" i="6" s="1"/>
  <c r="U5015" i="6" s="1"/>
  <c r="V5015" i="6" s="1"/>
  <c r="N5016" i="6"/>
  <c r="O5016" i="6"/>
  <c r="N5017" i="6"/>
  <c r="P5017" i="6" s="1"/>
  <c r="U5017" i="6" s="1"/>
  <c r="V5017" i="6" s="1"/>
  <c r="N5018" i="6"/>
  <c r="P5018" i="6" s="1"/>
  <c r="U5018" i="6" s="1"/>
  <c r="N5019" i="6"/>
  <c r="O5019" i="6"/>
  <c r="O5020" i="6"/>
  <c r="P5020" i="6" s="1"/>
  <c r="U5020" i="6" s="1"/>
  <c r="N5021" i="6"/>
  <c r="O5021" i="6"/>
  <c r="N5022" i="6"/>
  <c r="P5022" i="6" s="1"/>
  <c r="U5022" i="6" s="1"/>
  <c r="V5022" i="6" s="1"/>
  <c r="N5023" i="6"/>
  <c r="O5023" i="6"/>
  <c r="N5024" i="6"/>
  <c r="P5024" i="6" s="1"/>
  <c r="U5024" i="6" s="1"/>
  <c r="V5024" i="6" s="1"/>
  <c r="N5025" i="6"/>
  <c r="P5025" i="6" s="1"/>
  <c r="U5025" i="6" s="1"/>
  <c r="V5025" i="6" s="1"/>
  <c r="N5026" i="6"/>
  <c r="O5026" i="6"/>
  <c r="N5027" i="6"/>
  <c r="O5027" i="6"/>
  <c r="N5028" i="6"/>
  <c r="O5028" i="6"/>
  <c r="N5029" i="6"/>
  <c r="P5029" i="6" s="1"/>
  <c r="U5029" i="6" s="1"/>
  <c r="V5029" i="6" s="1"/>
  <c r="N5030" i="6"/>
  <c r="O5030" i="6"/>
  <c r="N5031" i="6"/>
  <c r="P5031" i="6" s="1"/>
  <c r="U5031" i="6" s="1"/>
  <c r="V5031" i="6" s="1"/>
  <c r="O5032" i="6"/>
  <c r="P5032" i="6" s="1"/>
  <c r="U5032" i="6" s="1"/>
  <c r="V5032" i="6" s="1"/>
  <c r="N5033" i="6"/>
  <c r="O5033" i="6"/>
  <c r="N5034" i="6"/>
  <c r="O5034" i="6"/>
  <c r="N5035" i="6"/>
  <c r="O5035" i="6"/>
  <c r="N5036" i="6"/>
  <c r="O5036" i="6"/>
  <c r="N5037" i="6"/>
  <c r="O5037" i="6"/>
  <c r="N5038" i="6"/>
  <c r="O5038" i="6"/>
  <c r="N5039" i="6"/>
  <c r="P5039" i="6" s="1"/>
  <c r="U5039" i="6" s="1"/>
  <c r="V5039" i="6" s="1"/>
  <c r="N5040" i="6"/>
  <c r="O5040" i="6"/>
  <c r="N5041" i="6"/>
  <c r="P5041" i="6" s="1"/>
  <c r="U5041" i="6" s="1"/>
  <c r="V5041" i="6" s="1"/>
  <c r="N5042" i="6"/>
  <c r="P5042" i="6" s="1"/>
  <c r="U5042" i="6" s="1"/>
  <c r="V5042" i="6" s="1"/>
  <c r="N5043" i="6"/>
  <c r="O5043" i="6"/>
  <c r="P5044" i="6"/>
  <c r="U5044" i="6" s="1"/>
  <c r="V5044" i="6" s="1"/>
  <c r="N5045" i="6"/>
  <c r="P5045" i="6" s="1"/>
  <c r="U5045" i="6" s="1"/>
  <c r="V5045" i="6" s="1"/>
  <c r="N5046" i="6"/>
  <c r="O5046" i="6"/>
  <c r="N5047" i="6"/>
  <c r="P5047" i="6" s="1"/>
  <c r="U5047" i="6" s="1"/>
  <c r="O5048" i="6"/>
  <c r="P5048" i="6" s="1"/>
  <c r="U5048" i="6" s="1"/>
  <c r="V5048" i="6" s="1"/>
  <c r="N5049" i="6"/>
  <c r="P5049" i="6" s="1"/>
  <c r="U5049" i="6" s="1"/>
  <c r="V5049" i="6" s="1"/>
  <c r="N5050" i="6"/>
  <c r="P5050" i="6" s="1"/>
  <c r="U5050" i="6" s="1"/>
  <c r="V5050" i="6" s="1"/>
  <c r="N5051" i="6"/>
  <c r="O5051" i="6"/>
  <c r="N5052" i="6"/>
  <c r="O5052" i="6"/>
  <c r="N5053" i="6"/>
  <c r="O5053" i="6"/>
  <c r="N5054" i="6"/>
  <c r="O5054" i="6"/>
  <c r="N5055" i="6"/>
  <c r="O5055" i="6"/>
  <c r="N5056" i="6"/>
  <c r="O5056" i="6"/>
  <c r="N5057" i="6"/>
  <c r="P5057" i="6" s="1"/>
  <c r="U5057" i="6" s="1"/>
  <c r="V5057" i="6" s="1"/>
  <c r="P5058" i="6"/>
  <c r="U5058" i="6" s="1"/>
  <c r="V5058" i="6" s="1"/>
  <c r="N5059" i="6"/>
  <c r="P5059" i="6" s="1"/>
  <c r="U5059" i="6" s="1"/>
  <c r="V5059" i="6" s="1"/>
  <c r="N5060" i="6"/>
  <c r="P5060" i="6" s="1"/>
  <c r="U5060" i="6" s="1"/>
  <c r="V5060" i="6" s="1"/>
  <c r="N5061" i="6"/>
  <c r="P5061" i="6" s="1"/>
  <c r="U5061" i="6" s="1"/>
  <c r="V5061" i="6" s="1"/>
  <c r="N5062" i="6"/>
  <c r="P5062" i="6" s="1"/>
  <c r="U5062" i="6" s="1"/>
  <c r="V5062" i="6" s="1"/>
  <c r="N5063" i="6"/>
  <c r="P5063" i="6" s="1"/>
  <c r="U5063" i="6" s="1"/>
  <c r="V5063" i="6" s="1"/>
  <c r="N5065" i="6"/>
  <c r="O5065" i="6"/>
  <c r="N5066" i="6"/>
  <c r="O5066" i="6"/>
  <c r="N5067" i="6"/>
  <c r="O5067" i="6"/>
  <c r="P5068" i="6"/>
  <c r="U5068" i="6" s="1"/>
  <c r="V5068" i="6" s="1"/>
  <c r="N5069" i="6"/>
  <c r="P5069" i="6" s="1"/>
  <c r="U5069" i="6" s="1"/>
  <c r="V5069" i="6" s="1"/>
  <c r="P5070" i="6"/>
  <c r="U5070" i="6" s="1"/>
  <c r="O696" i="14" s="1"/>
  <c r="P5071" i="6"/>
  <c r="N5072" i="6"/>
  <c r="O5072" i="6"/>
  <c r="N5073" i="6"/>
  <c r="P5073" i="6" s="1"/>
  <c r="U5073" i="6" s="1"/>
  <c r="V5073" i="6" s="1"/>
  <c r="O5074" i="6"/>
  <c r="P5074" i="6" s="1"/>
  <c r="U5074" i="6" s="1"/>
  <c r="V5074" i="6" s="1"/>
  <c r="N5075" i="6"/>
  <c r="P5075" i="6" s="1"/>
  <c r="U5075" i="6" s="1"/>
  <c r="V5075" i="6" s="1"/>
  <c r="N5076" i="6"/>
  <c r="P5076" i="6" s="1"/>
  <c r="U5076" i="6" s="1"/>
  <c r="N5077" i="6"/>
  <c r="P5077" i="6" s="1"/>
  <c r="U5077" i="6" s="1"/>
  <c r="N5078" i="6"/>
  <c r="O5078" i="6"/>
  <c r="N5079" i="6"/>
  <c r="P5079" i="6" s="1"/>
  <c r="U5079" i="6" s="1"/>
  <c r="V5079" i="6" s="1"/>
  <c r="N5080" i="6"/>
  <c r="P5080" i="6" s="1"/>
  <c r="U5080" i="6" s="1"/>
  <c r="V5080" i="6" s="1"/>
  <c r="N5081" i="6"/>
  <c r="O5081" i="6"/>
  <c r="N5082" i="6"/>
  <c r="P5082" i="6" s="1"/>
  <c r="U5082" i="6" s="1"/>
  <c r="V5082" i="6" s="1"/>
  <c r="N5083" i="6"/>
  <c r="P5083" i="6" s="1"/>
  <c r="U5083" i="6" s="1"/>
  <c r="V5083" i="6" s="1"/>
  <c r="N5084" i="6"/>
  <c r="O5084" i="6"/>
  <c r="O5085" i="6"/>
  <c r="P5085" i="6" s="1"/>
  <c r="U5085" i="6" s="1"/>
  <c r="V5085" i="6" s="1"/>
  <c r="N5086" i="6"/>
  <c r="O5086" i="6"/>
  <c r="N5087" i="6"/>
  <c r="O5087" i="6"/>
  <c r="N5088" i="6"/>
  <c r="O5088" i="6"/>
  <c r="N5089" i="6"/>
  <c r="P5089" i="6" s="1"/>
  <c r="U5089" i="6" s="1"/>
  <c r="N5090" i="6"/>
  <c r="O5090" i="6"/>
  <c r="N5091" i="6"/>
  <c r="P5091" i="6" s="1"/>
  <c r="U5091" i="6" s="1"/>
  <c r="V5091" i="6" s="1"/>
  <c r="N5092" i="6"/>
  <c r="O5092" i="6"/>
  <c r="N5093" i="6"/>
  <c r="O5093" i="6"/>
  <c r="N5094" i="6"/>
  <c r="O5094" i="6"/>
  <c r="N5095" i="6"/>
  <c r="O5095" i="6"/>
  <c r="N5096" i="6"/>
  <c r="O5096" i="6"/>
  <c r="N5097" i="6"/>
  <c r="O5097" i="6"/>
  <c r="N5098" i="6"/>
  <c r="P5098" i="6" s="1"/>
  <c r="U5098" i="6" s="1"/>
  <c r="V5098" i="6" s="1"/>
  <c r="N5099" i="6"/>
  <c r="O5099" i="6"/>
  <c r="P5100" i="6"/>
  <c r="U5100" i="6" s="1"/>
  <c r="N5101" i="6"/>
  <c r="O5101" i="6"/>
  <c r="N5102" i="6"/>
  <c r="P5102" i="6" s="1"/>
  <c r="U5102" i="6" s="1"/>
  <c r="V5102" i="6" s="1"/>
  <c r="N5103" i="6"/>
  <c r="P5103" i="6" s="1"/>
  <c r="U5103" i="6" s="1"/>
  <c r="V5103" i="6" s="1"/>
  <c r="N5104" i="6"/>
  <c r="O5104" i="6"/>
  <c r="N5105" i="6"/>
  <c r="P5105" i="6" s="1"/>
  <c r="U5105" i="6" s="1"/>
  <c r="V5105" i="6" s="1"/>
  <c r="N5106" i="6"/>
  <c r="O5106" i="6"/>
  <c r="N5107" i="6"/>
  <c r="O5107" i="6"/>
  <c r="N5108" i="6"/>
  <c r="O5108" i="6"/>
  <c r="N5109" i="6"/>
  <c r="P5109" i="6" s="1"/>
  <c r="U5109" i="6" s="1"/>
  <c r="V5109" i="6" s="1"/>
  <c r="N5110" i="6"/>
  <c r="O5110" i="6"/>
  <c r="P5111" i="6"/>
  <c r="U5111" i="6" s="1"/>
  <c r="V5111" i="6" s="1"/>
  <c r="N5112" i="6"/>
  <c r="P5112" i="6" s="1"/>
  <c r="U5112" i="6" s="1"/>
  <c r="V5112" i="6" s="1"/>
  <c r="N5113" i="6"/>
  <c r="P5113" i="6" s="1"/>
  <c r="U5113" i="6" s="1"/>
  <c r="N5114" i="6"/>
  <c r="P5114" i="6" s="1"/>
  <c r="U5114" i="6" s="1"/>
  <c r="N5115" i="6"/>
  <c r="P5115" i="6" s="1"/>
  <c r="U5115" i="6" s="1"/>
  <c r="V5115" i="6" s="1"/>
  <c r="N5116" i="6"/>
  <c r="O5116" i="6"/>
  <c r="N5117" i="6"/>
  <c r="P5117" i="6" s="1"/>
  <c r="U5117" i="6" s="1"/>
  <c r="N5118" i="6"/>
  <c r="P5118" i="6" s="1"/>
  <c r="U5118" i="6" s="1"/>
  <c r="V5118" i="6" s="1"/>
  <c r="N5119" i="6"/>
  <c r="P5119" i="6" s="1"/>
  <c r="U5119" i="6" s="1"/>
  <c r="V5119" i="6" s="1"/>
  <c r="N5120" i="6"/>
  <c r="O5120" i="6"/>
  <c r="N5121" i="6"/>
  <c r="P5121" i="6" s="1"/>
  <c r="U5121" i="6" s="1"/>
  <c r="P5122" i="6"/>
  <c r="U5122" i="6" s="1"/>
  <c r="V5122" i="6" s="1"/>
  <c r="N5123" i="6"/>
  <c r="P5123" i="6" s="1"/>
  <c r="U5123" i="6" s="1"/>
  <c r="N5124" i="6"/>
  <c r="P5124" i="6" s="1"/>
  <c r="U5124" i="6" s="1"/>
  <c r="V5124" i="6" s="1"/>
  <c r="N5125" i="6"/>
  <c r="P5125" i="6" s="1"/>
  <c r="U5125" i="6" s="1"/>
  <c r="V5125" i="6" s="1"/>
  <c r="N5126" i="6"/>
  <c r="O5126" i="6"/>
  <c r="N5127" i="6"/>
  <c r="P5127" i="6" s="1"/>
  <c r="U5127" i="6" s="1"/>
  <c r="V5127" i="6" s="1"/>
  <c r="N5128" i="6"/>
  <c r="O5128" i="6"/>
  <c r="N5129" i="6"/>
  <c r="P5129" i="6" s="1"/>
  <c r="U5129" i="6" s="1"/>
  <c r="V5129" i="6" s="1"/>
  <c r="N5130" i="6"/>
  <c r="P5130" i="6" s="1"/>
  <c r="U5130" i="6" s="1"/>
  <c r="V5130" i="6" s="1"/>
  <c r="N5131" i="6"/>
  <c r="P5131" i="6" s="1"/>
  <c r="U5131" i="6" s="1"/>
  <c r="O5132" i="6"/>
  <c r="P5132" i="6" s="1"/>
  <c r="U5132" i="6" s="1"/>
  <c r="V5132" i="6" s="1"/>
  <c r="N5133" i="6"/>
  <c r="O5133" i="6"/>
  <c r="N5134" i="6"/>
  <c r="P5134" i="6" s="1"/>
  <c r="U5134" i="6" s="1"/>
  <c r="V5134" i="6" s="1"/>
  <c r="N5135" i="6"/>
  <c r="P5135" i="6" s="1"/>
  <c r="U5135" i="6" s="1"/>
  <c r="V5135" i="6" s="1"/>
  <c r="N5136" i="6"/>
  <c r="O5136" i="6"/>
  <c r="N5137" i="6"/>
  <c r="P5137" i="6" s="1"/>
  <c r="U5137" i="6" s="1"/>
  <c r="V5137" i="6" s="1"/>
  <c r="N5138" i="6"/>
  <c r="O5138" i="6"/>
  <c r="N5139" i="6"/>
  <c r="O5139" i="6"/>
  <c r="N5140" i="6"/>
  <c r="O5140" i="6"/>
  <c r="O5141" i="6"/>
  <c r="P5141" i="6" s="1"/>
  <c r="U5141" i="6" s="1"/>
  <c r="V5141" i="6" s="1"/>
  <c r="N5142" i="6"/>
  <c r="O5142" i="6"/>
  <c r="N5143" i="6"/>
  <c r="O5143" i="6"/>
  <c r="N5144" i="6"/>
  <c r="O5144" i="6"/>
  <c r="N5145" i="6"/>
  <c r="P5145" i="6" s="1"/>
  <c r="U5145" i="6" s="1"/>
  <c r="N5146" i="6"/>
  <c r="P5146" i="6" s="1"/>
  <c r="U5146" i="6" s="1"/>
  <c r="N5147" i="6"/>
  <c r="O5147" i="6"/>
  <c r="N5148" i="6"/>
  <c r="O5148" i="6"/>
  <c r="N5149" i="6"/>
  <c r="O5149" i="6"/>
  <c r="N5150" i="6"/>
  <c r="O5150" i="6"/>
  <c r="N5151" i="6"/>
  <c r="O5151" i="6"/>
  <c r="N5152" i="6"/>
  <c r="O5152" i="6"/>
  <c r="N5153" i="6"/>
  <c r="O5153" i="6"/>
  <c r="N5154" i="6"/>
  <c r="O5154" i="6"/>
  <c r="N5155" i="6"/>
  <c r="P5155" i="6" s="1"/>
  <c r="U5155" i="6" s="1"/>
  <c r="V5155" i="6" s="1"/>
  <c r="N5156" i="6"/>
  <c r="O5156" i="6"/>
  <c r="N5157" i="6"/>
  <c r="O5157" i="6"/>
  <c r="N5158" i="6"/>
  <c r="O5158" i="6"/>
  <c r="P5159" i="6"/>
  <c r="U5159" i="6" s="1"/>
  <c r="V5159" i="6" s="1"/>
  <c r="N5160" i="6"/>
  <c r="O5160" i="6"/>
  <c r="N5161" i="6"/>
  <c r="O5161" i="6"/>
  <c r="N5162" i="6"/>
  <c r="P5162" i="6" s="1"/>
  <c r="U5162" i="6" s="1"/>
  <c r="V5162" i="6" s="1"/>
  <c r="N5163" i="6"/>
  <c r="P5163" i="6" s="1"/>
  <c r="U5163" i="6" s="1"/>
  <c r="V5163" i="6" s="1"/>
  <c r="N5164" i="6"/>
  <c r="O5164" i="6"/>
  <c r="N5165" i="6"/>
  <c r="O5165" i="6"/>
  <c r="P5166" i="6"/>
  <c r="U5166" i="6" s="1"/>
  <c r="N5167" i="6"/>
  <c r="P5167" i="6" s="1"/>
  <c r="U5167" i="6" s="1"/>
  <c r="V5167" i="6" s="1"/>
  <c r="N5168" i="6"/>
  <c r="P5168" i="6" s="1"/>
  <c r="U5168" i="6" s="1"/>
  <c r="P5169" i="6"/>
  <c r="U5169" i="6" s="1"/>
  <c r="N5170" i="6"/>
  <c r="P5170" i="6" s="1"/>
  <c r="U5170" i="6" s="1"/>
  <c r="N5171" i="6"/>
  <c r="P5171" i="6" s="1"/>
  <c r="N5172" i="6"/>
  <c r="P5172" i="6" s="1"/>
  <c r="U5172" i="6" s="1"/>
  <c r="V5172" i="6" s="1"/>
  <c r="O5173" i="6"/>
  <c r="P5173" i="6" s="1"/>
  <c r="U5173" i="6" s="1"/>
  <c r="N5174" i="6"/>
  <c r="O5174" i="6"/>
  <c r="N5175" i="6"/>
  <c r="O5175" i="6"/>
  <c r="N5176" i="6"/>
  <c r="O5176" i="6"/>
  <c r="N5177" i="6"/>
  <c r="O5177" i="6"/>
  <c r="N5178" i="6"/>
  <c r="O5178" i="6"/>
  <c r="N5179" i="6"/>
  <c r="P5179" i="6" s="1"/>
  <c r="U5179" i="6" s="1"/>
  <c r="V5179" i="6" s="1"/>
  <c r="N5180" i="6"/>
  <c r="O5180" i="6"/>
  <c r="O5181" i="6"/>
  <c r="P5181" i="6" s="1"/>
  <c r="U5181" i="6" s="1"/>
  <c r="V5181" i="6" s="1"/>
  <c r="N5182" i="6"/>
  <c r="O5182" i="6"/>
  <c r="N5183" i="6"/>
  <c r="O5183" i="6"/>
  <c r="N5184" i="6"/>
  <c r="O5184" i="6"/>
  <c r="N5185" i="6"/>
  <c r="O5185" i="6"/>
  <c r="N5186" i="6"/>
  <c r="O5186" i="6"/>
  <c r="N5187" i="6"/>
  <c r="O5187" i="6"/>
  <c r="N5188" i="6"/>
  <c r="O5188" i="6"/>
  <c r="N5189" i="6"/>
  <c r="O5189" i="6"/>
  <c r="N5190" i="6"/>
  <c r="P5190" i="6" s="1"/>
  <c r="U5190" i="6" s="1"/>
  <c r="V5190" i="6" s="1"/>
  <c r="N5191" i="6"/>
  <c r="O5191" i="6"/>
  <c r="N5192" i="6"/>
  <c r="O5192" i="6"/>
  <c r="N5193" i="6"/>
  <c r="O5193" i="6"/>
  <c r="N5194" i="6"/>
  <c r="O5194" i="6"/>
  <c r="N5195" i="6"/>
  <c r="O5195" i="6"/>
  <c r="N5196" i="6"/>
  <c r="O5196" i="6"/>
  <c r="N5197" i="6"/>
  <c r="O5197" i="6"/>
  <c r="N5198" i="6"/>
  <c r="O5198" i="6"/>
  <c r="N5199" i="6"/>
  <c r="P5199" i="6" s="1"/>
  <c r="U5199" i="6" s="1"/>
  <c r="V5199" i="6" s="1"/>
  <c r="N5200" i="6"/>
  <c r="P5200" i="6" s="1"/>
  <c r="U5200" i="6" s="1"/>
  <c r="N5201" i="6"/>
  <c r="P5201" i="6" s="1"/>
  <c r="U5201" i="6" s="1"/>
  <c r="V5201" i="6" s="1"/>
  <c r="N5202" i="6"/>
  <c r="O5202" i="6"/>
  <c r="N5203" i="6"/>
  <c r="O5203" i="6"/>
  <c r="N5204" i="6"/>
  <c r="O5204" i="6"/>
  <c r="N5205" i="6"/>
  <c r="P5205" i="6" s="1"/>
  <c r="U5205" i="6" s="1"/>
  <c r="V5205" i="6" s="1"/>
  <c r="N5206" i="6"/>
  <c r="O5206" i="6"/>
  <c r="N5207" i="6"/>
  <c r="O5207" i="6"/>
  <c r="N5208" i="6"/>
  <c r="O5208" i="6"/>
  <c r="N5209" i="6"/>
  <c r="O5209" i="6"/>
  <c r="N5210" i="6"/>
  <c r="O5210" i="6"/>
  <c r="N5211" i="6"/>
  <c r="P5211" i="6" s="1"/>
  <c r="U5211" i="6" s="1"/>
  <c r="V5211" i="6" s="1"/>
  <c r="O5212" i="6"/>
  <c r="P5212" i="6" s="1"/>
  <c r="U5212" i="6" s="1"/>
  <c r="V5212" i="6" s="1"/>
  <c r="N5213" i="6"/>
  <c r="O5213" i="6"/>
  <c r="N5214" i="6"/>
  <c r="O5214" i="6"/>
  <c r="N5215" i="6"/>
  <c r="O5215" i="6"/>
  <c r="N5216" i="6"/>
  <c r="O5216" i="6"/>
  <c r="N5217" i="6"/>
  <c r="P5217" i="6" s="1"/>
  <c r="U5217" i="6" s="1"/>
  <c r="V5217" i="6" s="1"/>
  <c r="N5218" i="6"/>
  <c r="O5218" i="6"/>
  <c r="N5219" i="6"/>
  <c r="O5219" i="6"/>
  <c r="N5220" i="6"/>
  <c r="P5220" i="6" s="1"/>
  <c r="U5220" i="6" s="1"/>
  <c r="P5221" i="6"/>
  <c r="P5222" i="6"/>
  <c r="U5222" i="6" s="1"/>
  <c r="V5222" i="6" s="1"/>
  <c r="N5223" i="6"/>
  <c r="O5223" i="6"/>
  <c r="N5224" i="6"/>
  <c r="O5224" i="6"/>
  <c r="N5225" i="6"/>
  <c r="O5225" i="6"/>
  <c r="N5226" i="6"/>
  <c r="P5226" i="6" s="1"/>
  <c r="U5226" i="6" s="1"/>
  <c r="N5227" i="6"/>
  <c r="O5227" i="6"/>
  <c r="P5228" i="6"/>
  <c r="U5228" i="6" s="1"/>
  <c r="V5228" i="6" s="1"/>
  <c r="N5229" i="6"/>
  <c r="P5229" i="6" s="1"/>
  <c r="U5229" i="6" s="1"/>
  <c r="V5229" i="6" s="1"/>
  <c r="N5230" i="6"/>
  <c r="O5230" i="6"/>
  <c r="N5231" i="6"/>
  <c r="P5231" i="6" s="1"/>
  <c r="U5231" i="6" s="1"/>
  <c r="V5231" i="6" s="1"/>
  <c r="N5232" i="6"/>
  <c r="O5232" i="6"/>
  <c r="N5233" i="6"/>
  <c r="P5233" i="6" s="1"/>
  <c r="U5233" i="6" s="1"/>
  <c r="V5233" i="6" s="1"/>
  <c r="N5234" i="6"/>
  <c r="O5234" i="6"/>
  <c r="N5235" i="6"/>
  <c r="O5235" i="6"/>
  <c r="N5236" i="6"/>
  <c r="O5236" i="6"/>
  <c r="P5237" i="6"/>
  <c r="U5237" i="6" s="1"/>
  <c r="V5237" i="6" s="1"/>
  <c r="N5238" i="6"/>
  <c r="O5238" i="6"/>
  <c r="N5239" i="6"/>
  <c r="P5239" i="6" s="1"/>
  <c r="U5239" i="6" s="1"/>
  <c r="N5240" i="6"/>
  <c r="P5240" i="6" s="1"/>
  <c r="U5240" i="6" s="1"/>
  <c r="N5241" i="6"/>
  <c r="P5241" i="6" s="1"/>
  <c r="U5241" i="6" s="1"/>
  <c r="V5241" i="6" s="1"/>
  <c r="N5242" i="6"/>
  <c r="O5242" i="6"/>
  <c r="N5243" i="6"/>
  <c r="O5243" i="6"/>
  <c r="N5244" i="6"/>
  <c r="O5244" i="6"/>
  <c r="N5245" i="6"/>
  <c r="P5245" i="6" s="1"/>
  <c r="U5245" i="6" s="1"/>
  <c r="V5245" i="6" s="1"/>
  <c r="N5246" i="6"/>
  <c r="O5246" i="6"/>
  <c r="N5247" i="6"/>
  <c r="O5247" i="6"/>
  <c r="N5248" i="6"/>
  <c r="O5248" i="6"/>
  <c r="N5249" i="6"/>
  <c r="P5249" i="6" s="1"/>
  <c r="U5249" i="6" s="1"/>
  <c r="N5250" i="6"/>
  <c r="P5250" i="6" s="1"/>
  <c r="U5250" i="6" s="1"/>
  <c r="V5250" i="6" s="1"/>
  <c r="N5251" i="6"/>
  <c r="P5251" i="6" s="1"/>
  <c r="U5251" i="6" s="1"/>
  <c r="N5252" i="6"/>
  <c r="P5252" i="6" s="1"/>
  <c r="U5252" i="6" s="1"/>
  <c r="V5252" i="6" s="1"/>
  <c r="N5253" i="6"/>
  <c r="O5253" i="6"/>
  <c r="N5254" i="6"/>
  <c r="O5254" i="6"/>
  <c r="N5255" i="6"/>
  <c r="O5255" i="6"/>
  <c r="O5256" i="6"/>
  <c r="P5256" i="6" s="1"/>
  <c r="U5256" i="6" s="1"/>
  <c r="V5256" i="6" s="1"/>
  <c r="P5257" i="6"/>
  <c r="U5257" i="6" s="1"/>
  <c r="N5258" i="6"/>
  <c r="P5258" i="6" s="1"/>
  <c r="U5258" i="6" s="1"/>
  <c r="V5258" i="6" s="1"/>
  <c r="N5259" i="6"/>
  <c r="O5259" i="6"/>
  <c r="N5260" i="6"/>
  <c r="O5260" i="6"/>
  <c r="N5261" i="6"/>
  <c r="P5261" i="6" s="1"/>
  <c r="U5261" i="6" s="1"/>
  <c r="V5261" i="6" s="1"/>
  <c r="N5262" i="6"/>
  <c r="O5262" i="6"/>
  <c r="N5263" i="6"/>
  <c r="P5263" i="6" s="1"/>
  <c r="U5263" i="6" s="1"/>
  <c r="V5263" i="6" s="1"/>
  <c r="N5264" i="6"/>
  <c r="P5264" i="6" s="1"/>
  <c r="U5264" i="6" s="1"/>
  <c r="V5264" i="6" s="1"/>
  <c r="N5265" i="6"/>
  <c r="O5265" i="6"/>
  <c r="N5266" i="6"/>
  <c r="P5266" i="6" s="1"/>
  <c r="U5266" i="6" s="1"/>
  <c r="V5266" i="6" s="1"/>
  <c r="N5267" i="6"/>
  <c r="O5267" i="6"/>
  <c r="N5268" i="6"/>
  <c r="P5268" i="6" s="1"/>
  <c r="U5268" i="6" s="1"/>
  <c r="N5269" i="6"/>
  <c r="O5269" i="6"/>
  <c r="N5270" i="6"/>
  <c r="P5270" i="6" s="1"/>
  <c r="U5270" i="6" s="1"/>
  <c r="V5270" i="6" s="1"/>
  <c r="N5271" i="6"/>
  <c r="P5271" i="6" s="1"/>
  <c r="U5271" i="6" s="1"/>
  <c r="V5271" i="6" s="1"/>
  <c r="N5272" i="6"/>
  <c r="P5272" i="6" s="1"/>
  <c r="U5272" i="6" s="1"/>
  <c r="V5272" i="6" s="1"/>
  <c r="N5273" i="6"/>
  <c r="P5273" i="6" s="1"/>
  <c r="U5273" i="6" s="1"/>
  <c r="V5273" i="6" s="1"/>
  <c r="N5274" i="6"/>
  <c r="P5274" i="6" s="1"/>
  <c r="U5274" i="6" s="1"/>
  <c r="V5274" i="6" s="1"/>
  <c r="N5275" i="6"/>
  <c r="P5275" i="6" s="1"/>
  <c r="U5275" i="6" s="1"/>
  <c r="O5276" i="6"/>
  <c r="P5276" i="6" s="1"/>
  <c r="U5276" i="6" s="1"/>
  <c r="V5276" i="6" s="1"/>
  <c r="N5277" i="6"/>
  <c r="O5277" i="6"/>
  <c r="N5278" i="6"/>
  <c r="O5278" i="6"/>
  <c r="N5279" i="6"/>
  <c r="O5279" i="6"/>
  <c r="N5280" i="6"/>
  <c r="O5280" i="6"/>
  <c r="N5281" i="6"/>
  <c r="O5281" i="6"/>
  <c r="N5282" i="6"/>
  <c r="O5282" i="6"/>
  <c r="N5283" i="6"/>
  <c r="P5283" i="6" s="1"/>
  <c r="U5283" i="6" s="1"/>
  <c r="V5283" i="6" s="1"/>
  <c r="N5284" i="6"/>
  <c r="O5284" i="6"/>
  <c r="N5285" i="6"/>
  <c r="O5285" i="6"/>
  <c r="N5286" i="6"/>
  <c r="O5286" i="6"/>
  <c r="O5287" i="6"/>
  <c r="P5287" i="6" s="1"/>
  <c r="U5287" i="6" s="1"/>
  <c r="V5287" i="6" s="1"/>
  <c r="N5288" i="6"/>
  <c r="O5288" i="6"/>
  <c r="N5289" i="6"/>
  <c r="O5289" i="6"/>
  <c r="N5290" i="6"/>
  <c r="O5290" i="6"/>
  <c r="N5291" i="6"/>
  <c r="P5291" i="6" s="1"/>
  <c r="U5291" i="6" s="1"/>
  <c r="V5291" i="6" s="1"/>
  <c r="N5292" i="6"/>
  <c r="P5292" i="6" s="1"/>
  <c r="U5292" i="6" s="1"/>
  <c r="V5292" i="6" s="1"/>
  <c r="N5293" i="6"/>
  <c r="P5293" i="6" s="1"/>
  <c r="U5293" i="6" s="1"/>
  <c r="N5294" i="6"/>
  <c r="O5294" i="6"/>
  <c r="J724" i="14"/>
  <c r="O5298" i="6"/>
  <c r="O5299" i="6"/>
  <c r="O5300" i="6"/>
  <c r="O5303" i="6"/>
  <c r="N5306" i="6"/>
  <c r="O5306" i="6"/>
  <c r="N5307" i="6"/>
  <c r="O5307" i="6"/>
  <c r="N5308" i="6"/>
  <c r="P5308" i="6" s="1"/>
  <c r="U5308" i="6" s="1"/>
  <c r="V5308" i="6" s="1"/>
  <c r="N5309" i="6"/>
  <c r="O5309" i="6"/>
  <c r="N5310" i="6"/>
  <c r="O5310" i="6"/>
  <c r="O5311" i="6"/>
  <c r="P5311" i="6" s="1"/>
  <c r="U5311" i="6" s="1"/>
  <c r="N5312" i="6"/>
  <c r="P5312" i="6" s="1"/>
  <c r="U5312" i="6" s="1"/>
  <c r="V5312" i="6" s="1"/>
  <c r="N5313" i="6"/>
  <c r="O5313" i="6"/>
  <c r="N5314" i="6"/>
  <c r="O5314" i="6"/>
  <c r="N5315" i="6"/>
  <c r="P5315" i="6" s="1"/>
  <c r="U5315" i="6" s="1"/>
  <c r="V5315" i="6" s="1"/>
  <c r="N5316" i="6"/>
  <c r="O5316" i="6"/>
  <c r="N5317" i="6"/>
  <c r="O5317" i="6"/>
  <c r="N5318" i="6"/>
  <c r="O5318" i="6"/>
  <c r="N5319" i="6"/>
  <c r="O5319" i="6"/>
  <c r="N5320" i="6"/>
  <c r="O5320" i="6"/>
  <c r="N5321" i="6"/>
  <c r="P5321" i="6" s="1"/>
  <c r="U5321" i="6" s="1"/>
  <c r="N5322" i="6"/>
  <c r="P5322" i="6" s="1"/>
  <c r="U5322" i="6" s="1"/>
  <c r="V5322" i="6" s="1"/>
  <c r="N5323" i="6"/>
  <c r="P5323" i="6" s="1"/>
  <c r="U5323" i="6" s="1"/>
  <c r="V5323" i="6" s="1"/>
  <c r="N5324" i="6"/>
  <c r="P5324" i="6" s="1"/>
  <c r="U5324" i="6" s="1"/>
  <c r="V5324" i="6" s="1"/>
  <c r="N5325" i="6"/>
  <c r="P5325" i="6" s="1"/>
  <c r="U5325" i="6" s="1"/>
  <c r="V5325" i="6" s="1"/>
  <c r="N5326" i="6"/>
  <c r="O5326" i="6"/>
  <c r="N5327" i="6"/>
  <c r="P5327" i="6" s="1"/>
  <c r="U5327" i="6" s="1"/>
  <c r="V5327" i="6" s="1"/>
  <c r="N5328" i="6"/>
  <c r="P5328" i="6" s="1"/>
  <c r="U5328" i="6" s="1"/>
  <c r="V5328" i="6" s="1"/>
  <c r="N5329" i="6"/>
  <c r="P5329" i="6" s="1"/>
  <c r="U5329" i="6" s="1"/>
  <c r="V5329" i="6" s="1"/>
  <c r="N5330" i="6"/>
  <c r="P5330" i="6" s="1"/>
  <c r="U5330" i="6" s="1"/>
  <c r="V5330" i="6" s="1"/>
  <c r="N5331" i="6"/>
  <c r="P5331" i="6" s="1"/>
  <c r="U5331" i="6" s="1"/>
  <c r="N5332" i="6"/>
  <c r="P5332" i="6" s="1"/>
  <c r="U5332" i="6" s="1"/>
  <c r="N5333" i="6"/>
  <c r="P5333" i="6" s="1"/>
  <c r="U5333" i="6" s="1"/>
  <c r="V5333" i="6" s="1"/>
  <c r="N5334" i="6"/>
  <c r="P5334" i="6" s="1"/>
  <c r="U5334" i="6" s="1"/>
  <c r="V5334" i="6" s="1"/>
  <c r="N5335" i="6"/>
  <c r="O5335" i="6"/>
  <c r="N5336" i="6"/>
  <c r="P5336" i="6" s="1"/>
  <c r="U5336" i="6" s="1"/>
  <c r="V5336" i="6" s="1"/>
  <c r="N5337" i="6"/>
  <c r="P5337" i="6" s="1"/>
  <c r="U5337" i="6" s="1"/>
  <c r="V5337" i="6" s="1"/>
  <c r="N5338" i="6"/>
  <c r="P5338" i="6" s="1"/>
  <c r="U5338" i="6" s="1"/>
  <c r="V5338" i="6" s="1"/>
  <c r="P5339" i="6"/>
  <c r="U5339" i="6" s="1"/>
  <c r="O730" i="14" s="1"/>
  <c r="N5340" i="6"/>
  <c r="O5340" i="6"/>
  <c r="N5341" i="6"/>
  <c r="O5341" i="6"/>
  <c r="N5342" i="6"/>
  <c r="O5342" i="6"/>
  <c r="N5343" i="6"/>
  <c r="O5343" i="6"/>
  <c r="N5344" i="6"/>
  <c r="O5344" i="6"/>
  <c r="N5345" i="6"/>
  <c r="O5345" i="6"/>
  <c r="N5346" i="6"/>
  <c r="O5346" i="6"/>
  <c r="N5347" i="6"/>
  <c r="O5347" i="6"/>
  <c r="N5348" i="6"/>
  <c r="P5348" i="6" s="1"/>
  <c r="U5348" i="6" s="1"/>
  <c r="V5348" i="6" s="1"/>
  <c r="N5349" i="6"/>
  <c r="O5349" i="6"/>
  <c r="N5350" i="6"/>
  <c r="P5350" i="6" s="1"/>
  <c r="U5350" i="6" s="1"/>
  <c r="V5350" i="6" s="1"/>
  <c r="N5351" i="6"/>
  <c r="O5351" i="6"/>
  <c r="N5352" i="6"/>
  <c r="O5352" i="6"/>
  <c r="P5353" i="6"/>
  <c r="N5354" i="6"/>
  <c r="P5354" i="6" s="1"/>
  <c r="U5354" i="6" s="1"/>
  <c r="V5354" i="6" s="1"/>
  <c r="N5355" i="6"/>
  <c r="O5355" i="6"/>
  <c r="N5356" i="6"/>
  <c r="O5356" i="6"/>
  <c r="N5357" i="6"/>
  <c r="O5357" i="6"/>
  <c r="N5358" i="6"/>
  <c r="O5358" i="6"/>
  <c r="N5359" i="6"/>
  <c r="P5359" i="6" s="1"/>
  <c r="U5359" i="6" s="1"/>
  <c r="N5360" i="6"/>
  <c r="P5360" i="6" s="1"/>
  <c r="U5360" i="6" s="1"/>
  <c r="V5360" i="6" s="1"/>
  <c r="N5361" i="6"/>
  <c r="O5361" i="6"/>
  <c r="N5362" i="6"/>
  <c r="O5362" i="6"/>
  <c r="N5363" i="6"/>
  <c r="O5363" i="6"/>
  <c r="N5364" i="6"/>
  <c r="O5364" i="6"/>
  <c r="O5365" i="6"/>
  <c r="P5365" i="6" s="1"/>
  <c r="U5365" i="6" s="1"/>
  <c r="V5365" i="6" s="1"/>
  <c r="N5366" i="6"/>
  <c r="O5366" i="6"/>
  <c r="N5368" i="6"/>
  <c r="P5368" i="6" s="1"/>
  <c r="U5368" i="6" s="1"/>
  <c r="V5368" i="6" s="1"/>
  <c r="N5369" i="6"/>
  <c r="P5369" i="6" s="1"/>
  <c r="U5369" i="6" s="1"/>
  <c r="V5369" i="6" s="1"/>
  <c r="N5370" i="6"/>
  <c r="O5370" i="6"/>
  <c r="N5371" i="6"/>
  <c r="P5371" i="6" s="1"/>
  <c r="N5372" i="6"/>
  <c r="P5372" i="6" s="1"/>
  <c r="U5372" i="6" s="1"/>
  <c r="V5372" i="6" s="1"/>
  <c r="N5373" i="6"/>
  <c r="O5373" i="6"/>
  <c r="N5374" i="6"/>
  <c r="O5374" i="6"/>
  <c r="N5375" i="6"/>
  <c r="O5375" i="6"/>
  <c r="N5376" i="6"/>
  <c r="O5376" i="6"/>
  <c r="N5377" i="6"/>
  <c r="O5377" i="6"/>
  <c r="P5378" i="6"/>
  <c r="U5378" i="6" s="1"/>
  <c r="V5378" i="6" s="1"/>
  <c r="N5379" i="6"/>
  <c r="O5379" i="6"/>
  <c r="N5380" i="6"/>
  <c r="O5380" i="6"/>
  <c r="N5381" i="6"/>
  <c r="O5381" i="6"/>
  <c r="N5382" i="6"/>
  <c r="O5382" i="6"/>
  <c r="N5383" i="6"/>
  <c r="O5383" i="6"/>
  <c r="N5384" i="6"/>
  <c r="O5384" i="6"/>
  <c r="P5385" i="6"/>
  <c r="U5385" i="6" s="1"/>
  <c r="V5385" i="6" s="1"/>
  <c r="N5386" i="6"/>
  <c r="O5386" i="6"/>
  <c r="N5387" i="6"/>
  <c r="O5387" i="6"/>
  <c r="N5388" i="6"/>
  <c r="O5388" i="6"/>
  <c r="N5389" i="6"/>
  <c r="O5389" i="6"/>
  <c r="N5390" i="6"/>
  <c r="O5390" i="6"/>
  <c r="N5391" i="6"/>
  <c r="O5391" i="6"/>
  <c r="O5392" i="6"/>
  <c r="P5392" i="6" s="1"/>
  <c r="U5392" i="6" s="1"/>
  <c r="V5392" i="6" s="1"/>
  <c r="N5393" i="6"/>
  <c r="O5393" i="6"/>
  <c r="N5394" i="6"/>
  <c r="O5394" i="6"/>
  <c r="N5395" i="6"/>
  <c r="O5395" i="6"/>
  <c r="N5396" i="6"/>
  <c r="O5396" i="6"/>
  <c r="N5397" i="6"/>
  <c r="O5397" i="6"/>
  <c r="N5398" i="6"/>
  <c r="O5398" i="6"/>
  <c r="N5399" i="6"/>
  <c r="O5399" i="6"/>
  <c r="N5400" i="6"/>
  <c r="O5400" i="6"/>
  <c r="N5401" i="6"/>
  <c r="O5401" i="6"/>
  <c r="N5402" i="6"/>
  <c r="O5402" i="6"/>
  <c r="N5403" i="6"/>
  <c r="O5403" i="6"/>
  <c r="N5404" i="6"/>
  <c r="O5404" i="6"/>
  <c r="N5405" i="6"/>
  <c r="O5405" i="6"/>
  <c r="N5406" i="6"/>
  <c r="O5406" i="6"/>
  <c r="N5407" i="6"/>
  <c r="O5407" i="6"/>
  <c r="N5408" i="6"/>
  <c r="O5408" i="6"/>
  <c r="N5409" i="6"/>
  <c r="O5409" i="6"/>
  <c r="N5410" i="6"/>
  <c r="O5410" i="6"/>
  <c r="P5411" i="6"/>
  <c r="P5412" i="6"/>
  <c r="P5413" i="6"/>
  <c r="N5414" i="6"/>
  <c r="O5414" i="6"/>
  <c r="N5415" i="6"/>
  <c r="O5415" i="6"/>
  <c r="N5416" i="6"/>
  <c r="O5416" i="6"/>
  <c r="N5417" i="6"/>
  <c r="P5417" i="6" s="1"/>
  <c r="U5417" i="6" s="1"/>
  <c r="V5417" i="6" s="1"/>
  <c r="N5418" i="6"/>
  <c r="O5418" i="6"/>
  <c r="N5419" i="6"/>
  <c r="O5419" i="6"/>
  <c r="N5420" i="6"/>
  <c r="P5420" i="6" s="1"/>
  <c r="U5420" i="6" s="1"/>
  <c r="V5420" i="6" s="1"/>
  <c r="N5421" i="6"/>
  <c r="O5421" i="6"/>
  <c r="N5422" i="6"/>
  <c r="O5422" i="6"/>
  <c r="N5423" i="6"/>
  <c r="P5423" i="6" s="1"/>
  <c r="U5423" i="6" s="1"/>
  <c r="V5423" i="6" s="1"/>
  <c r="N5424" i="6"/>
  <c r="O5424" i="6"/>
  <c r="N5425" i="6"/>
  <c r="O5425" i="6"/>
  <c r="P5426" i="6"/>
  <c r="U5426" i="6" s="1"/>
  <c r="V5426" i="6" s="1"/>
  <c r="N5427" i="6"/>
  <c r="O5427" i="6"/>
  <c r="N5428" i="6"/>
  <c r="O5428" i="6"/>
  <c r="N5429" i="6"/>
  <c r="P5429" i="6" s="1"/>
  <c r="U5429" i="6" s="1"/>
  <c r="J745" i="14"/>
  <c r="N5442" i="6"/>
  <c r="P5442" i="6" s="1"/>
  <c r="U5442" i="6" s="1"/>
  <c r="V5442" i="6" s="1"/>
  <c r="N5443" i="6"/>
  <c r="O5443" i="6"/>
  <c r="N5444" i="6"/>
  <c r="O5444" i="6"/>
  <c r="N5445" i="6"/>
  <c r="P5445" i="6" s="1"/>
  <c r="U5445" i="6" s="1"/>
  <c r="V5445" i="6" s="1"/>
  <c r="N5446" i="6"/>
  <c r="P5446" i="6" s="1"/>
  <c r="U5446" i="6" s="1"/>
  <c r="N5447" i="6"/>
  <c r="P5447" i="6" s="1"/>
  <c r="U5447" i="6" s="1"/>
  <c r="N5448" i="6"/>
  <c r="O5448" i="6"/>
  <c r="N5449" i="6"/>
  <c r="O5449" i="6"/>
  <c r="N5450" i="6"/>
  <c r="O5450" i="6"/>
  <c r="N5451" i="6"/>
  <c r="P5451" i="6" s="1"/>
  <c r="U5451" i="6" s="1"/>
  <c r="V5451" i="6" s="1"/>
  <c r="N5452" i="6"/>
  <c r="O5452" i="6"/>
  <c r="N5453" i="6"/>
  <c r="O5453" i="6"/>
  <c r="N5454" i="6"/>
  <c r="O5454" i="6"/>
  <c r="N5455" i="6"/>
  <c r="O5455" i="6"/>
  <c r="N5456" i="6"/>
  <c r="O5456" i="6"/>
  <c r="N5457" i="6"/>
  <c r="O5457" i="6"/>
  <c r="N5458" i="6"/>
  <c r="O5458" i="6"/>
  <c r="P5459" i="6"/>
  <c r="U5459" i="6" s="1"/>
  <c r="O748" i="14" s="1"/>
  <c r="P5460" i="6"/>
  <c r="N5461" i="6"/>
  <c r="P5461" i="6" s="1"/>
  <c r="U5461" i="6" s="1"/>
  <c r="V5461" i="6" s="1"/>
  <c r="N5462" i="6"/>
  <c r="O5462" i="6"/>
  <c r="N5463" i="6"/>
  <c r="O5463" i="6"/>
  <c r="P5464" i="6"/>
  <c r="U5464" i="6" s="1"/>
  <c r="V5464" i="6" s="1"/>
  <c r="N5465" i="6"/>
  <c r="P5465" i="6" s="1"/>
  <c r="U5465" i="6" s="1"/>
  <c r="V5465" i="6" s="1"/>
  <c r="N5466" i="6"/>
  <c r="P5466" i="6" s="1"/>
  <c r="U5466" i="6" s="1"/>
  <c r="V5466" i="6" s="1"/>
  <c r="N5467" i="6"/>
  <c r="O5467" i="6"/>
  <c r="N5468" i="6"/>
  <c r="O5468" i="6"/>
  <c r="N5469" i="6"/>
  <c r="O5469" i="6"/>
  <c r="N5470" i="6"/>
  <c r="P5470" i="6" s="1"/>
  <c r="U5470" i="6" s="1"/>
  <c r="N5471" i="6"/>
  <c r="O5471" i="6"/>
  <c r="N5472" i="6"/>
  <c r="O5472" i="6"/>
  <c r="N5473" i="6"/>
  <c r="O5473" i="6"/>
  <c r="N5474" i="6"/>
  <c r="O5474" i="6"/>
  <c r="N5475" i="6"/>
  <c r="P5475" i="6" s="1"/>
  <c r="U5475" i="6" s="1"/>
  <c r="V5475" i="6" s="1"/>
  <c r="N5476" i="6"/>
  <c r="O5476" i="6"/>
  <c r="O5477" i="6"/>
  <c r="P5477" i="6" s="1"/>
  <c r="U5477" i="6" s="1"/>
  <c r="V5477" i="6" s="1"/>
  <c r="N5478" i="6"/>
  <c r="O5478" i="6"/>
  <c r="N5479" i="6"/>
  <c r="O5479" i="6"/>
  <c r="P5480" i="6"/>
  <c r="U5480" i="6" s="1"/>
  <c r="V5480" i="6" s="1"/>
  <c r="N5481" i="6"/>
  <c r="P5481" i="6" s="1"/>
  <c r="U5481" i="6" s="1"/>
  <c r="N5482" i="6"/>
  <c r="P5482" i="6" s="1"/>
  <c r="U5482" i="6" s="1"/>
  <c r="N5483" i="6"/>
  <c r="P5483" i="6" s="1"/>
  <c r="U5483" i="6" s="1"/>
  <c r="V5483" i="6" s="1"/>
  <c r="N5484" i="6"/>
  <c r="P5484" i="6" s="1"/>
  <c r="N5485" i="6"/>
  <c r="P5485" i="6" s="1"/>
  <c r="U5485" i="6" s="1"/>
  <c r="N5486" i="6"/>
  <c r="P5486" i="6" s="1"/>
  <c r="U5486" i="6" s="1"/>
  <c r="V5486" i="6" s="1"/>
  <c r="N5487" i="6"/>
  <c r="P5487" i="6" s="1"/>
  <c r="U5487" i="6" s="1"/>
  <c r="V5487" i="6" s="1"/>
  <c r="N5488" i="6"/>
  <c r="P5488" i="6" s="1"/>
  <c r="U5488" i="6" s="1"/>
  <c r="V5488" i="6" s="1"/>
  <c r="N5489" i="6"/>
  <c r="P5489" i="6" s="1"/>
  <c r="U5489" i="6" s="1"/>
  <c r="V5489" i="6" s="1"/>
  <c r="N5490" i="6"/>
  <c r="P5490" i="6" s="1"/>
  <c r="U5490" i="6" s="1"/>
  <c r="V5490" i="6" s="1"/>
  <c r="N5491" i="6"/>
  <c r="P5491" i="6" s="1"/>
  <c r="N5492" i="6"/>
  <c r="P5492" i="6" s="1"/>
  <c r="U5492" i="6" s="1"/>
  <c r="V5492" i="6" s="1"/>
  <c r="N5493" i="6"/>
  <c r="P5493" i="6" s="1"/>
  <c r="U5493" i="6" s="1"/>
  <c r="N5494" i="6"/>
  <c r="P5494" i="6" s="1"/>
  <c r="U5494" i="6" s="1"/>
  <c r="V5494" i="6" s="1"/>
  <c r="N5495" i="6"/>
  <c r="P5495" i="6" s="1"/>
  <c r="U5495" i="6" s="1"/>
  <c r="V5495" i="6" s="1"/>
  <c r="N5496" i="6"/>
  <c r="P5496" i="6" s="1"/>
  <c r="U5496" i="6" s="1"/>
  <c r="V5496" i="6" s="1"/>
  <c r="N5497" i="6"/>
  <c r="P5497" i="6" s="1"/>
  <c r="U5497" i="6" s="1"/>
  <c r="V5497" i="6" s="1"/>
  <c r="N5498" i="6"/>
  <c r="P5498" i="6" s="1"/>
  <c r="U5498" i="6" s="1"/>
  <c r="V5498" i="6" s="1"/>
  <c r="N5499" i="6"/>
  <c r="P5499" i="6" s="1"/>
  <c r="U5499" i="6" s="1"/>
  <c r="V5499" i="6" s="1"/>
  <c r="N5500" i="6"/>
  <c r="P5500" i="6" s="1"/>
  <c r="U5500" i="6" s="1"/>
  <c r="V5500" i="6" s="1"/>
  <c r="J755" i="14"/>
  <c r="N5502" i="6" s="1"/>
  <c r="P5502" i="6" s="1"/>
  <c r="U5502" i="6" s="1"/>
  <c r="V5502" i="6" s="1"/>
  <c r="J756" i="14"/>
  <c r="N5518" i="6"/>
  <c r="O5518" i="6"/>
  <c r="N5519" i="6"/>
  <c r="P5519" i="6" s="1"/>
  <c r="U5519" i="6" s="1"/>
  <c r="N5520" i="6"/>
  <c r="O5520" i="6"/>
  <c r="N5521" i="6"/>
  <c r="O5521" i="6"/>
  <c r="N5522" i="6"/>
  <c r="O5522" i="6"/>
  <c r="N5523" i="6"/>
  <c r="O5523" i="6"/>
  <c r="N5524" i="6"/>
  <c r="P5524" i="6" s="1"/>
  <c r="U5524" i="6" s="1"/>
  <c r="V5524" i="6" s="1"/>
  <c r="N5525" i="6"/>
  <c r="P5525" i="6" s="1"/>
  <c r="U5525" i="6" s="1"/>
  <c r="N5526" i="6"/>
  <c r="P5526" i="6" s="1"/>
  <c r="U5526" i="6" s="1"/>
  <c r="N5527" i="6"/>
  <c r="P5527" i="6" s="1"/>
  <c r="U5527" i="6" s="1"/>
  <c r="N5528" i="6"/>
  <c r="P5528" i="6" s="1"/>
  <c r="U5528" i="6" s="1"/>
  <c r="V5528" i="6" s="1"/>
  <c r="N5529" i="6"/>
  <c r="P5529" i="6" s="1"/>
  <c r="U5529" i="6" s="1"/>
  <c r="N5530" i="6"/>
  <c r="P5530" i="6" s="1"/>
  <c r="U5530" i="6" s="1"/>
  <c r="V5530" i="6" s="1"/>
  <c r="N5532" i="6"/>
  <c r="P5532" i="6" s="1"/>
  <c r="U5532" i="6" s="1"/>
  <c r="N5533" i="6"/>
  <c r="P5533" i="6" s="1"/>
  <c r="U5533" i="6" s="1"/>
  <c r="V5533" i="6" s="1"/>
  <c r="N5534" i="6"/>
  <c r="P5534" i="6" s="1"/>
  <c r="U5534" i="6" s="1"/>
  <c r="V5534" i="6" s="1"/>
  <c r="N5535" i="6"/>
  <c r="P5535" i="6" s="1"/>
  <c r="U5535" i="6" s="1"/>
  <c r="N5536" i="6"/>
  <c r="P5536" i="6" s="1"/>
  <c r="U5536" i="6" s="1"/>
  <c r="N5537" i="6"/>
  <c r="P5537" i="6" s="1"/>
  <c r="U5537" i="6" s="1"/>
  <c r="P5538" i="6"/>
  <c r="U5538" i="6" s="1"/>
  <c r="P5539" i="6"/>
  <c r="U5539" i="6" s="1"/>
  <c r="O760" i="14" s="1"/>
  <c r="P5540" i="6"/>
  <c r="U5540" i="6" s="1"/>
  <c r="O761" i="14" s="1"/>
  <c r="P5541" i="6"/>
  <c r="U5541" i="6" s="1"/>
  <c r="P5542" i="6"/>
  <c r="N5543" i="6"/>
  <c r="P5543" i="6" s="1"/>
  <c r="U5543" i="6" s="1"/>
  <c r="V5543" i="6" s="1"/>
  <c r="P5544" i="6"/>
  <c r="U5544" i="6" s="1"/>
  <c r="V5544" i="6" s="1"/>
  <c r="J765" i="14"/>
  <c r="N5545" i="6" s="1"/>
  <c r="P5545" i="6" s="1"/>
  <c r="U5545" i="6" s="1"/>
  <c r="J766" i="14"/>
  <c r="N5558" i="6" s="1"/>
  <c r="P5558" i="6" s="1"/>
  <c r="U5558" i="6" s="1"/>
  <c r="V5558" i="6" s="1"/>
  <c r="J767" i="14"/>
  <c r="N5570" i="6" s="1"/>
  <c r="P5570" i="6" s="1"/>
  <c r="U5570" i="6" s="1"/>
  <c r="V5570" i="6" s="1"/>
  <c r="P5581" i="6"/>
  <c r="P5582" i="6"/>
  <c r="U5582" i="6" s="1"/>
  <c r="V5582" i="6" s="1"/>
  <c r="N5583" i="6"/>
  <c r="P5583" i="6" s="1"/>
  <c r="N5584" i="6"/>
  <c r="P5584" i="6" s="1"/>
  <c r="N5585" i="6"/>
  <c r="P5585" i="6" s="1"/>
  <c r="U5585" i="6" s="1"/>
  <c r="V5585" i="6" s="1"/>
  <c r="N5586" i="6"/>
  <c r="P5586" i="6" s="1"/>
  <c r="U5586" i="6" s="1"/>
  <c r="V5586" i="6" s="1"/>
  <c r="N5587" i="6"/>
  <c r="P5587" i="6" s="1"/>
  <c r="U5587" i="6" s="1"/>
  <c r="V5587" i="6" s="1"/>
  <c r="N5588" i="6"/>
  <c r="P5588" i="6" s="1"/>
  <c r="U5588" i="6" s="1"/>
  <c r="V5588" i="6" s="1"/>
  <c r="N5589" i="6"/>
  <c r="P5589" i="6" s="1"/>
  <c r="U5589" i="6" s="1"/>
  <c r="V5589" i="6" s="1"/>
  <c r="N5590" i="6"/>
  <c r="P5590" i="6" s="1"/>
  <c r="U5590" i="6" s="1"/>
  <c r="N5591" i="6"/>
  <c r="P5591" i="6" s="1"/>
  <c r="U5591" i="6" s="1"/>
  <c r="V5591" i="6" s="1"/>
  <c r="N5592" i="6"/>
  <c r="P5592" i="6" s="1"/>
  <c r="U5592" i="6" s="1"/>
  <c r="V5592" i="6" s="1"/>
  <c r="N5593" i="6"/>
  <c r="P5593" i="6" s="1"/>
  <c r="U5593" i="6" s="1"/>
  <c r="V5593" i="6" s="1"/>
  <c r="N5594" i="6"/>
  <c r="P5594" i="6" s="1"/>
  <c r="U5594" i="6" s="1"/>
  <c r="P5595" i="6"/>
  <c r="U5595" i="6" s="1"/>
  <c r="N5596" i="6"/>
  <c r="P5596" i="6" s="1"/>
  <c r="U5596" i="6" s="1"/>
  <c r="V5596" i="6" s="1"/>
  <c r="N5597" i="6"/>
  <c r="P5597" i="6" s="1"/>
  <c r="U5597" i="6" s="1"/>
  <c r="V5597" i="6" s="1"/>
  <c r="P5598" i="6"/>
  <c r="U5598" i="6" s="1"/>
  <c r="V5598" i="6" s="1"/>
  <c r="N5599" i="6"/>
  <c r="P5599" i="6" s="1"/>
  <c r="U5599" i="6" s="1"/>
  <c r="V5599" i="6" s="1"/>
  <c r="N5600" i="6"/>
  <c r="P5600" i="6" s="1"/>
  <c r="U5600" i="6" s="1"/>
  <c r="N5601" i="6"/>
  <c r="P5601" i="6" s="1"/>
  <c r="U5601" i="6" s="1"/>
  <c r="N5602" i="6"/>
  <c r="P5602" i="6" s="1"/>
  <c r="U5602" i="6" s="1"/>
  <c r="N5603" i="6"/>
  <c r="P5603" i="6" s="1"/>
  <c r="U5603" i="6" s="1"/>
  <c r="V5603" i="6" s="1"/>
  <c r="N5604" i="6"/>
  <c r="P5604" i="6" s="1"/>
  <c r="N5605" i="6"/>
  <c r="P5605" i="6" s="1"/>
  <c r="U5605" i="6" s="1"/>
  <c r="N5606" i="6"/>
  <c r="P5606" i="6" s="1"/>
  <c r="U5606" i="6" s="1"/>
  <c r="N5607" i="6"/>
  <c r="P5607" i="6" s="1"/>
  <c r="U5607" i="6" s="1"/>
  <c r="N5608" i="6"/>
  <c r="P5608" i="6" s="1"/>
  <c r="U5608" i="6" s="1"/>
  <c r="N5609" i="6"/>
  <c r="P5609" i="6" s="1"/>
  <c r="U5609" i="6" s="1"/>
  <c r="N5610" i="6"/>
  <c r="P5610" i="6" s="1"/>
  <c r="U5610" i="6" s="1"/>
  <c r="V5610" i="6" s="1"/>
  <c r="N5611" i="6"/>
  <c r="P5611" i="6" s="1"/>
  <c r="U5611" i="6" s="1"/>
  <c r="N5612" i="6"/>
  <c r="P5612" i="6" s="1"/>
  <c r="U5612" i="6" s="1"/>
  <c r="N5613" i="6"/>
  <c r="P5613" i="6" s="1"/>
  <c r="U5613" i="6" s="1"/>
  <c r="P5614" i="6"/>
  <c r="N5615" i="6"/>
  <c r="P5615" i="6" s="1"/>
  <c r="U5615" i="6" s="1"/>
  <c r="V5615" i="6" s="1"/>
  <c r="N5616" i="6"/>
  <c r="P5616" i="6" s="1"/>
  <c r="U5616" i="6" s="1"/>
  <c r="V5616" i="6" s="1"/>
  <c r="N5617" i="6"/>
  <c r="P5617" i="6" s="1"/>
  <c r="U5617" i="6" s="1"/>
  <c r="V5617" i="6" s="1"/>
  <c r="N5618" i="6"/>
  <c r="P5618" i="6" s="1"/>
  <c r="U5618" i="6" s="1"/>
  <c r="N5619" i="6"/>
  <c r="P5619" i="6" s="1"/>
  <c r="U5619" i="6" s="1"/>
  <c r="N5621" i="6"/>
  <c r="P5621" i="6" s="1"/>
  <c r="U5621" i="6" s="1"/>
  <c r="N5622" i="6"/>
  <c r="P5622" i="6" s="1"/>
  <c r="U5622" i="6" s="1"/>
  <c r="N5624" i="6"/>
  <c r="P5624" i="6" s="1"/>
  <c r="U5624" i="6" s="1"/>
  <c r="N5625" i="6"/>
  <c r="P5625" i="6" s="1"/>
  <c r="U5625" i="6" s="1"/>
  <c r="V5625" i="6" s="1"/>
  <c r="N5626" i="6"/>
  <c r="P5626" i="6" s="1"/>
  <c r="U5626" i="6" s="1"/>
  <c r="N5627" i="6"/>
  <c r="P5627" i="6" s="1"/>
  <c r="U5627" i="6" s="1"/>
  <c r="N5628" i="6"/>
  <c r="P5628" i="6" s="1"/>
  <c r="U5628" i="6" s="1"/>
  <c r="V5628" i="6" s="1"/>
  <c r="N5629" i="6"/>
  <c r="P5629" i="6" s="1"/>
  <c r="U5629" i="6" s="1"/>
  <c r="V5629" i="6" s="1"/>
  <c r="N5630" i="6"/>
  <c r="P5630" i="6" s="1"/>
  <c r="U5630" i="6" s="1"/>
  <c r="V5630" i="6" s="1"/>
  <c r="N5632" i="6"/>
  <c r="P5632" i="6" s="1"/>
  <c r="U5632" i="6" s="1"/>
  <c r="V5632" i="6" s="1"/>
  <c r="N5633" i="6"/>
  <c r="P5633" i="6" s="1"/>
  <c r="U5633" i="6" s="1"/>
  <c r="V5633" i="6" s="1"/>
  <c r="N5634" i="6"/>
  <c r="P5634" i="6" s="1"/>
  <c r="U5634" i="6" s="1"/>
  <c r="V5634" i="6" s="1"/>
  <c r="N5635" i="6"/>
  <c r="P5635" i="6" s="1"/>
  <c r="U5635" i="6" s="1"/>
  <c r="N5636" i="6"/>
  <c r="P5636" i="6" s="1"/>
  <c r="U5636" i="6" s="1"/>
  <c r="V5636" i="6" s="1"/>
  <c r="N5637" i="6"/>
  <c r="P5637" i="6" s="1"/>
  <c r="U5637" i="6" s="1"/>
  <c r="N5638" i="6"/>
  <c r="P5638" i="6" s="1"/>
  <c r="U5638" i="6" s="1"/>
  <c r="V5638" i="6" s="1"/>
  <c r="N5639" i="6"/>
  <c r="P5639" i="6" s="1"/>
  <c r="U5639" i="6" s="1"/>
  <c r="N5640" i="6"/>
  <c r="P5640" i="6" s="1"/>
  <c r="N5641" i="6"/>
  <c r="P5641" i="6" s="1"/>
  <c r="U5641" i="6" s="1"/>
  <c r="N5643" i="6"/>
  <c r="P5643" i="6" s="1"/>
  <c r="U5643" i="6" s="1"/>
  <c r="V5643" i="6" s="1"/>
  <c r="N5645" i="6"/>
  <c r="P5645" i="6" s="1"/>
  <c r="U5645" i="6" s="1"/>
  <c r="V5645" i="6" s="1"/>
  <c r="N5646" i="6"/>
  <c r="P5646" i="6" s="1"/>
  <c r="U5646" i="6" s="1"/>
  <c r="N5647" i="6"/>
  <c r="P5647" i="6" s="1"/>
  <c r="U5647" i="6" s="1"/>
  <c r="N5648" i="6"/>
  <c r="P5648" i="6" s="1"/>
  <c r="U5648" i="6" s="1"/>
  <c r="N5649" i="6"/>
  <c r="P5649" i="6" s="1"/>
  <c r="N5650" i="6"/>
  <c r="P5650" i="6" s="1"/>
  <c r="U5650" i="6" s="1"/>
  <c r="N5651" i="6"/>
  <c r="P5651" i="6" s="1"/>
  <c r="U5651" i="6" s="1"/>
  <c r="N5652" i="6"/>
  <c r="P5652" i="6" s="1"/>
  <c r="U5652" i="6" s="1"/>
  <c r="V5652" i="6" s="1"/>
  <c r="N5653" i="6"/>
  <c r="P5653" i="6" s="1"/>
  <c r="U5653" i="6" s="1"/>
  <c r="V5653" i="6" s="1"/>
  <c r="P5654" i="6"/>
  <c r="P5655" i="6"/>
  <c r="P5657" i="6"/>
  <c r="U5657" i="6" s="1"/>
  <c r="O782" i="14" s="1"/>
  <c r="P5658" i="6"/>
  <c r="U5658" i="6" s="1"/>
  <c r="J786" i="14"/>
  <c r="N5662" i="6" s="1"/>
  <c r="P5662" i="6" s="1"/>
  <c r="U5662" i="6" s="1"/>
  <c r="O786" i="14" s="1"/>
  <c r="J790" i="14"/>
  <c r="N5692" i="6" s="1"/>
  <c r="P5692" i="6" s="1"/>
  <c r="U5692" i="6" s="1"/>
  <c r="N5714" i="6"/>
  <c r="P5714" i="6" s="1"/>
  <c r="U5714" i="6" s="1"/>
  <c r="N5715" i="6"/>
  <c r="P5715" i="6" s="1"/>
  <c r="U5715" i="6" s="1"/>
  <c r="N5716" i="6"/>
  <c r="P5716" i="6" s="1"/>
  <c r="U5716" i="6" s="1"/>
  <c r="N5717" i="6"/>
  <c r="P5717" i="6" s="1"/>
  <c r="U5717" i="6" s="1"/>
  <c r="N5718" i="6"/>
  <c r="P5718" i="6" s="1"/>
  <c r="U5718" i="6" s="1"/>
  <c r="N5719" i="6"/>
  <c r="P5719" i="6" s="1"/>
  <c r="U5719" i="6" s="1"/>
  <c r="N5720" i="6"/>
  <c r="P5720" i="6" s="1"/>
  <c r="U5720" i="6" s="1"/>
  <c r="N5721" i="6"/>
  <c r="P5721" i="6" s="1"/>
  <c r="U5721" i="6" s="1"/>
  <c r="N5722" i="6"/>
  <c r="P5722" i="6" s="1"/>
  <c r="U5722" i="6" s="1"/>
  <c r="N5723" i="6"/>
  <c r="P5723" i="6" s="1"/>
  <c r="U5723" i="6" s="1"/>
  <c r="O793" i="14" s="1"/>
  <c r="N5724" i="6"/>
  <c r="P5724" i="6" s="1"/>
  <c r="U5724" i="6" s="1"/>
  <c r="N5725" i="6"/>
  <c r="P5725" i="6" s="1"/>
  <c r="U5725" i="6" s="1"/>
  <c r="N5726" i="6"/>
  <c r="P5726" i="6" s="1"/>
  <c r="U5726" i="6" s="1"/>
  <c r="N5727" i="6"/>
  <c r="P5727" i="6" s="1"/>
  <c r="U5727" i="6" s="1"/>
  <c r="N5728" i="6"/>
  <c r="P5728" i="6" s="1"/>
  <c r="U5728" i="6" s="1"/>
  <c r="N5729" i="6"/>
  <c r="P5729" i="6" s="1"/>
  <c r="U5729" i="6" s="1"/>
  <c r="N5730" i="6"/>
  <c r="P5730" i="6" s="1"/>
  <c r="U5730" i="6" s="1"/>
  <c r="N5731" i="6"/>
  <c r="P5731" i="6" s="1"/>
  <c r="U5731" i="6" s="1"/>
  <c r="N5732" i="6"/>
  <c r="P5732" i="6" s="1"/>
  <c r="U5732" i="6" s="1"/>
  <c r="N5733" i="6"/>
  <c r="P5733" i="6" s="1"/>
  <c r="U5733" i="6" s="1"/>
  <c r="N5734" i="6"/>
  <c r="P5734" i="6" s="1"/>
  <c r="U5734" i="6" s="1"/>
  <c r="N5735" i="6"/>
  <c r="P5735" i="6" s="1"/>
  <c r="U5735" i="6" s="1"/>
  <c r="N5736" i="6"/>
  <c r="P5736" i="6" s="1"/>
  <c r="U5736" i="6" s="1"/>
  <c r="N5737" i="6"/>
  <c r="P5737" i="6" s="1"/>
  <c r="U5737" i="6" s="1"/>
  <c r="N5738" i="6"/>
  <c r="P5738" i="6" s="1"/>
  <c r="U5738" i="6" s="1"/>
  <c r="N5739" i="6"/>
  <c r="P5739" i="6" s="1"/>
  <c r="U5739" i="6" s="1"/>
  <c r="N5740" i="6"/>
  <c r="P5740" i="6" s="1"/>
  <c r="N5741" i="6"/>
  <c r="P5741" i="6" s="1"/>
  <c r="U5741" i="6" s="1"/>
  <c r="P5784" i="6"/>
  <c r="U5784" i="6" s="1"/>
  <c r="P5785" i="6"/>
  <c r="U5785" i="6" s="1"/>
  <c r="P5786" i="6"/>
  <c r="U5786" i="6" s="1"/>
  <c r="P5787" i="6"/>
  <c r="U5787" i="6" s="1"/>
  <c r="P5788" i="6"/>
  <c r="U5788" i="6" s="1"/>
  <c r="P5789" i="6"/>
  <c r="U5789" i="6" s="1"/>
  <c r="P5790" i="6"/>
  <c r="U5790" i="6" s="1"/>
  <c r="P5791" i="6"/>
  <c r="U5791" i="6" s="1"/>
  <c r="P5792" i="6"/>
  <c r="U5792" i="6" s="1"/>
  <c r="P5793" i="6"/>
  <c r="U5793" i="6" s="1"/>
  <c r="P5794" i="6"/>
  <c r="U5794" i="6" s="1"/>
  <c r="P5795" i="6"/>
  <c r="U5795" i="6" s="1"/>
  <c r="P5796" i="6"/>
  <c r="U5796" i="6" s="1"/>
  <c r="P5797" i="6"/>
  <c r="U5797" i="6" s="1"/>
  <c r="P5798" i="6"/>
  <c r="U5798" i="6" s="1"/>
  <c r="P5799" i="6"/>
  <c r="U5799" i="6" s="1"/>
  <c r="P5800" i="6"/>
  <c r="U5800" i="6" s="1"/>
  <c r="P5801" i="6"/>
  <c r="U5801" i="6" s="1"/>
  <c r="P5802" i="6"/>
  <c r="U5802" i="6" s="1"/>
  <c r="P5803" i="6"/>
  <c r="U5803" i="6" s="1"/>
  <c r="P5804" i="6"/>
  <c r="U5804" i="6" s="1"/>
  <c r="P5805" i="6"/>
  <c r="U5805" i="6" s="1"/>
  <c r="P5806" i="6"/>
  <c r="U5806" i="6" s="1"/>
  <c r="P5807" i="6"/>
  <c r="U5807" i="6" s="1"/>
  <c r="P5808" i="6"/>
  <c r="U5808" i="6" s="1"/>
  <c r="P5809" i="6"/>
  <c r="U5809" i="6" s="1"/>
  <c r="P5810" i="6"/>
  <c r="U5810" i="6" s="1"/>
  <c r="P5811" i="6"/>
  <c r="U5811" i="6" s="1"/>
  <c r="P5812" i="6"/>
  <c r="U5812" i="6" s="1"/>
  <c r="P5813" i="6"/>
  <c r="U5813" i="6" s="1"/>
  <c r="P5814" i="6"/>
  <c r="U5814" i="6" s="1"/>
  <c r="P5815" i="6"/>
  <c r="U5815" i="6" s="1"/>
  <c r="P5816" i="6"/>
  <c r="U5816" i="6" s="1"/>
  <c r="P5817" i="6"/>
  <c r="U5817" i="6" s="1"/>
  <c r="P5818" i="6"/>
  <c r="U5818" i="6" s="1"/>
  <c r="P5819" i="6"/>
  <c r="U5819" i="6" s="1"/>
  <c r="P5820" i="6"/>
  <c r="U5820" i="6" s="1"/>
  <c r="P5821" i="6"/>
  <c r="U5821" i="6" s="1"/>
  <c r="P5822" i="6"/>
  <c r="U5822" i="6" s="1"/>
  <c r="P5823" i="6"/>
  <c r="U5823" i="6" s="1"/>
  <c r="P5824" i="6"/>
  <c r="U5824" i="6" s="1"/>
  <c r="P5825" i="6"/>
  <c r="U5825" i="6" s="1"/>
  <c r="P5826" i="6"/>
  <c r="U5826" i="6" s="1"/>
  <c r="P5827" i="6"/>
  <c r="U5827" i="6" s="1"/>
  <c r="P5828" i="6"/>
  <c r="U5828" i="6" s="1"/>
  <c r="P5829" i="6"/>
  <c r="U5829" i="6" s="1"/>
  <c r="P5830" i="6"/>
  <c r="U5830" i="6" s="1"/>
  <c r="P5831" i="6"/>
  <c r="U5831" i="6" s="1"/>
  <c r="P5832" i="6"/>
  <c r="U5832" i="6" s="1"/>
  <c r="P5833" i="6"/>
  <c r="U5833" i="6" s="1"/>
  <c r="P5834" i="6"/>
  <c r="U5834" i="6" s="1"/>
  <c r="P5835" i="6"/>
  <c r="U5835" i="6" s="1"/>
  <c r="P5836" i="6"/>
  <c r="U5836" i="6" s="1"/>
  <c r="P5837" i="6"/>
  <c r="U5837" i="6" s="1"/>
  <c r="P5838" i="6"/>
  <c r="U5838" i="6" s="1"/>
  <c r="P5839" i="6"/>
  <c r="U5839" i="6" s="1"/>
  <c r="P5840" i="6"/>
  <c r="U5840" i="6" s="1"/>
  <c r="P5841" i="6"/>
  <c r="U5841" i="6" s="1"/>
  <c r="P5842" i="6"/>
  <c r="U5842" i="6" s="1"/>
  <c r="P5843" i="6"/>
  <c r="U5843" i="6" s="1"/>
  <c r="P5844" i="6"/>
  <c r="U5844" i="6" s="1"/>
  <c r="P5845" i="6"/>
  <c r="U5845" i="6" s="1"/>
  <c r="P5846" i="6"/>
  <c r="U5846" i="6" s="1"/>
  <c r="P5847" i="6"/>
  <c r="U5847" i="6" s="1"/>
  <c r="P5848" i="6"/>
  <c r="U5848" i="6" s="1"/>
  <c r="P5849" i="6"/>
  <c r="U5849" i="6" s="1"/>
  <c r="P5850" i="6"/>
  <c r="U5850" i="6" s="1"/>
  <c r="P5851" i="6"/>
  <c r="U5851" i="6" s="1"/>
  <c r="P5852" i="6"/>
  <c r="U5852" i="6" s="1"/>
  <c r="P5853" i="6"/>
  <c r="U5853" i="6" s="1"/>
  <c r="P5854" i="6"/>
  <c r="U5854" i="6" s="1"/>
  <c r="P5855" i="6"/>
  <c r="U5855" i="6" s="1"/>
  <c r="P5856" i="6"/>
  <c r="U5856" i="6" s="1"/>
  <c r="P5857" i="6"/>
  <c r="U5857" i="6" s="1"/>
  <c r="P5858" i="6"/>
  <c r="U5858" i="6" s="1"/>
  <c r="P5859" i="6"/>
  <c r="U5859" i="6" s="1"/>
  <c r="P5860" i="6"/>
  <c r="U5860" i="6" s="1"/>
  <c r="P5861" i="6"/>
  <c r="U5861" i="6" s="1"/>
  <c r="P5862" i="6"/>
  <c r="U5862" i="6" s="1"/>
  <c r="P5863" i="6"/>
  <c r="U5863" i="6" s="1"/>
  <c r="P5864" i="6"/>
  <c r="U5864" i="6" s="1"/>
  <c r="P5865" i="6"/>
  <c r="U5865" i="6" s="1"/>
  <c r="P5866" i="6"/>
  <c r="U5866" i="6" s="1"/>
  <c r="P5867" i="6"/>
  <c r="U5867" i="6" s="1"/>
  <c r="P5868" i="6"/>
  <c r="U5868" i="6" s="1"/>
  <c r="P5869" i="6"/>
  <c r="U5869" i="6" s="1"/>
  <c r="P5870" i="6"/>
  <c r="U5870" i="6" s="1"/>
  <c r="P5871" i="6"/>
  <c r="U5871" i="6" s="1"/>
  <c r="P5872" i="6"/>
  <c r="U5872" i="6" s="1"/>
  <c r="P5873" i="6"/>
  <c r="U5873" i="6" s="1"/>
  <c r="P5874" i="6"/>
  <c r="U5874" i="6" s="1"/>
  <c r="P5875" i="6"/>
  <c r="U5875" i="6" s="1"/>
  <c r="P5876" i="6"/>
  <c r="U5876" i="6" s="1"/>
  <c r="P5877" i="6"/>
  <c r="U5877" i="6" s="1"/>
  <c r="P5878" i="6"/>
  <c r="U5878" i="6" s="1"/>
  <c r="P5879" i="6"/>
  <c r="U5879" i="6" s="1"/>
  <c r="P5880" i="6"/>
  <c r="U5880" i="6" s="1"/>
  <c r="P5881" i="6"/>
  <c r="U5881" i="6" s="1"/>
  <c r="P5882" i="6"/>
  <c r="U5882" i="6" s="1"/>
  <c r="P5883" i="6"/>
  <c r="U5883" i="6" s="1"/>
  <c r="P5884" i="6"/>
  <c r="U5884" i="6" s="1"/>
  <c r="P5885" i="6"/>
  <c r="U5885" i="6" s="1"/>
  <c r="P5886" i="6"/>
  <c r="U5886" i="6" s="1"/>
  <c r="P5887" i="6"/>
  <c r="U5887" i="6" s="1"/>
  <c r="P5888" i="6"/>
  <c r="U5888" i="6" s="1"/>
  <c r="P5889" i="6"/>
  <c r="U5889" i="6" s="1"/>
  <c r="P5890" i="6"/>
  <c r="U5890" i="6" s="1"/>
  <c r="P5891" i="6"/>
  <c r="U5891" i="6" s="1"/>
  <c r="P5892" i="6"/>
  <c r="U5892" i="6" s="1"/>
  <c r="P5893" i="6"/>
  <c r="U5893" i="6" s="1"/>
  <c r="P5894" i="6"/>
  <c r="U5894" i="6" s="1"/>
  <c r="P5895" i="6"/>
  <c r="U5895" i="6" s="1"/>
  <c r="P5896" i="6"/>
  <c r="U5896" i="6" s="1"/>
  <c r="P5897" i="6"/>
  <c r="U5897" i="6" s="1"/>
  <c r="P5898" i="6"/>
  <c r="U5898" i="6" s="1"/>
  <c r="P5899" i="6"/>
  <c r="U5899" i="6" s="1"/>
  <c r="P5900" i="6"/>
  <c r="U5900" i="6" s="1"/>
  <c r="P5901" i="6"/>
  <c r="U5901" i="6" s="1"/>
  <c r="P5902" i="6"/>
  <c r="U5902" i="6" s="1"/>
  <c r="N790" i="14"/>
  <c r="P790" i="14" s="1"/>
  <c r="N789" i="14"/>
  <c r="N788" i="14"/>
  <c r="N787" i="14"/>
  <c r="N786" i="14"/>
  <c r="N785" i="14"/>
  <c r="N784" i="14"/>
  <c r="N783" i="14"/>
  <c r="Q783" i="14"/>
  <c r="N782" i="14"/>
  <c r="N781" i="14"/>
  <c r="Q781" i="14"/>
  <c r="N780" i="14"/>
  <c r="N779" i="14"/>
  <c r="N778" i="14"/>
  <c r="V72" i="6"/>
  <c r="V129" i="6"/>
  <c r="V174" i="6"/>
  <c r="V175" i="6"/>
  <c r="V591" i="6"/>
  <c r="V724" i="6"/>
  <c r="V732" i="6"/>
  <c r="V748" i="6"/>
  <c r="V751" i="6"/>
  <c r="V754" i="6"/>
  <c r="V757" i="6"/>
  <c r="V865" i="6"/>
  <c r="V1060" i="6"/>
  <c r="V1063" i="6"/>
  <c r="O167" i="14"/>
  <c r="V1740" i="6"/>
  <c r="V2003" i="6"/>
  <c r="V2039" i="6"/>
  <c r="V2110" i="6"/>
  <c r="V2167" i="6"/>
  <c r="V2190" i="6"/>
  <c r="V2247" i="6"/>
  <c r="V2367" i="6"/>
  <c r="V2415" i="6"/>
  <c r="V2435" i="6"/>
  <c r="V2437" i="6"/>
  <c r="V2488" i="6"/>
  <c r="V3122" i="6"/>
  <c r="V3143" i="6"/>
  <c r="V3671" i="6"/>
  <c r="V3968" i="6"/>
  <c r="V4013" i="6"/>
  <c r="V4025" i="6"/>
  <c r="V4544" i="6"/>
  <c r="V4738" i="6"/>
  <c r="V4855" i="6"/>
  <c r="V4863" i="6"/>
  <c r="V4886" i="6"/>
  <c r="V4912" i="6"/>
  <c r="V4914" i="6"/>
  <c r="V4960" i="6"/>
  <c r="V5123" i="6"/>
  <c r="V5131" i="6"/>
  <c r="V5275" i="6"/>
  <c r="V5331" i="6"/>
  <c r="V5332" i="6"/>
  <c r="K757" i="14"/>
  <c r="N777" i="14"/>
  <c r="N776" i="14"/>
  <c r="N775" i="14"/>
  <c r="V16" i="6"/>
  <c r="V29" i="6"/>
  <c r="V70" i="6"/>
  <c r="V76" i="6"/>
  <c r="V114" i="6"/>
  <c r="V155" i="6"/>
  <c r="V159" i="6"/>
  <c r="V168" i="6"/>
  <c r="V171" i="6"/>
  <c r="V192" i="6"/>
  <c r="V208" i="6"/>
  <c r="V223" i="6"/>
  <c r="V239" i="6"/>
  <c r="V240" i="6"/>
  <c r="V264" i="6"/>
  <c r="V273" i="6"/>
  <c r="V274" i="6"/>
  <c r="V277" i="6"/>
  <c r="V280" i="6"/>
  <c r="V283" i="6"/>
  <c r="V286" i="6"/>
  <c r="V289" i="6"/>
  <c r="V296" i="6"/>
  <c r="V330" i="6"/>
  <c r="V394" i="6"/>
  <c r="V401" i="6"/>
  <c r="V477" i="6"/>
  <c r="V508" i="6"/>
  <c r="V550" i="6"/>
  <c r="V554" i="6"/>
  <c r="V597" i="6"/>
  <c r="V617" i="6"/>
  <c r="V706" i="6"/>
  <c r="V726" i="6"/>
  <c r="V730" i="6"/>
  <c r="V733" i="6"/>
  <c r="V818" i="6"/>
  <c r="V823" i="6"/>
  <c r="V827" i="6"/>
  <c r="V855" i="6"/>
  <c r="V870" i="6"/>
  <c r="V871" i="6"/>
  <c r="V939" i="6"/>
  <c r="V960" i="6"/>
  <c r="V992" i="6"/>
  <c r="V998" i="6"/>
  <c r="V1003" i="6"/>
  <c r="V1020" i="6"/>
  <c r="V1022" i="6"/>
  <c r="V1111" i="6"/>
  <c r="V1149" i="6"/>
  <c r="V1320" i="6"/>
  <c r="V1345" i="6"/>
  <c r="V1417" i="6"/>
  <c r="V1438" i="6"/>
  <c r="V1533" i="6"/>
  <c r="V1534" i="6"/>
  <c r="V1535" i="6"/>
  <c r="V1588" i="6"/>
  <c r="V1598" i="6"/>
  <c r="V1603" i="6"/>
  <c r="V1605" i="6"/>
  <c r="V1630" i="6"/>
  <c r="V1656" i="6"/>
  <c r="V1670" i="6"/>
  <c r="V1689" i="6"/>
  <c r="V1690" i="6"/>
  <c r="V1696" i="6"/>
  <c r="V1731" i="6"/>
  <c r="O250" i="14"/>
  <c r="V1865" i="6"/>
  <c r="V1880" i="6"/>
  <c r="V1884" i="6"/>
  <c r="V2032" i="6"/>
  <c r="V2045" i="6"/>
  <c r="V2046" i="6"/>
  <c r="V2053" i="6"/>
  <c r="V2179" i="6"/>
  <c r="V2188" i="6"/>
  <c r="V2236" i="6"/>
  <c r="V2312" i="6"/>
  <c r="V2396" i="6"/>
  <c r="V2397" i="6"/>
  <c r="V2423" i="6"/>
  <c r="V2484" i="6"/>
  <c r="O377" i="14"/>
  <c r="O383" i="14"/>
  <c r="V2594" i="6"/>
  <c r="V2734" i="6"/>
  <c r="V2875" i="6"/>
  <c r="V2877" i="6"/>
  <c r="V2992" i="6"/>
  <c r="V2996" i="6"/>
  <c r="V3014" i="6"/>
  <c r="V3027" i="6"/>
  <c r="V3045" i="6"/>
  <c r="V3102" i="6"/>
  <c r="V3110" i="6"/>
  <c r="V3127" i="6"/>
  <c r="V3199" i="6"/>
  <c r="V3204" i="6"/>
  <c r="V3223" i="6"/>
  <c r="V3252" i="6"/>
  <c r="V3260" i="6"/>
  <c r="V3261" i="6"/>
  <c r="V3289" i="6"/>
  <c r="V3336" i="6"/>
  <c r="O504" i="14"/>
  <c r="V3673" i="6"/>
  <c r="V3674" i="6"/>
  <c r="V3733" i="6"/>
  <c r="V3855" i="6"/>
  <c r="V4024" i="6"/>
  <c r="V4032" i="6"/>
  <c r="V4100" i="6"/>
  <c r="V4110" i="6"/>
  <c r="V4304" i="6"/>
  <c r="V4367" i="6"/>
  <c r="V4635" i="6"/>
  <c r="V4670" i="6"/>
  <c r="V4892" i="6"/>
  <c r="V4905" i="6"/>
  <c r="V4956" i="6"/>
  <c r="V5239" i="6"/>
  <c r="Q775" i="14"/>
  <c r="N774" i="14"/>
  <c r="N773" i="14"/>
  <c r="N772" i="14"/>
  <c r="N771" i="14"/>
  <c r="N770" i="14"/>
  <c r="N769" i="14"/>
  <c r="N768" i="14"/>
  <c r="N767" i="14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 s="1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 s="1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 s="1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 s="1"/>
  <c r="N822" i="14"/>
  <c r="P822" i="14" s="1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 s="1"/>
  <c r="O818" i="14"/>
  <c r="N818" i="14"/>
  <c r="P818" i="14" s="1"/>
  <c r="M818" i="14"/>
  <c r="R818" i="14" s="1"/>
  <c r="J818" i="14"/>
  <c r="Q818" i="14" s="1"/>
  <c r="J817" i="14"/>
  <c r="Q817" i="14" s="1"/>
  <c r="N817" i="14"/>
  <c r="P817" i="14" s="1"/>
  <c r="O817" i="14"/>
  <c r="M817" i="14"/>
  <c r="R817" i="14" s="1"/>
  <c r="J816" i="14"/>
  <c r="Q816" i="14" s="1"/>
  <c r="N816" i="14"/>
  <c r="P816" i="14" s="1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 s="1"/>
  <c r="O814" i="14"/>
  <c r="M814" i="14"/>
  <c r="R814" i="14" s="1"/>
  <c r="J814" i="14"/>
  <c r="Q814" i="14" s="1"/>
  <c r="J813" i="14"/>
  <c r="Q813" i="14" s="1"/>
  <c r="O813" i="14"/>
  <c r="N813" i="14"/>
  <c r="P813" i="14" s="1"/>
  <c r="M813" i="14"/>
  <c r="R813" i="14" s="1"/>
  <c r="O812" i="14"/>
  <c r="N812" i="14"/>
  <c r="P812" i="14" s="1"/>
  <c r="M812" i="14"/>
  <c r="R812" i="14" s="1"/>
  <c r="J812" i="14"/>
  <c r="Q812" i="14" s="1"/>
  <c r="J811" i="14"/>
  <c r="Q811" i="14" s="1"/>
  <c r="N811" i="14"/>
  <c r="P811" i="14" s="1"/>
  <c r="O811" i="14"/>
  <c r="M811" i="14"/>
  <c r="R811" i="14" s="1"/>
  <c r="J810" i="14"/>
  <c r="Q810" i="14" s="1"/>
  <c r="N810" i="14"/>
  <c r="P810" i="14" s="1"/>
  <c r="O810" i="14"/>
  <c r="M810" i="14"/>
  <c r="R810" i="14" s="1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V5485" i="6"/>
  <c r="D5485" i="6"/>
  <c r="C5485" i="6"/>
  <c r="B5485" i="6"/>
  <c r="V5484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V5470" i="6"/>
  <c r="D5470" i="6"/>
  <c r="C5470" i="6"/>
  <c r="B5470" i="6"/>
  <c r="V5469" i="6"/>
  <c r="D5469" i="6"/>
  <c r="C5469" i="6"/>
  <c r="B5469" i="6"/>
  <c r="V5468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V5455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V5447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V5441" i="6"/>
  <c r="D5441" i="6"/>
  <c r="C5441" i="6"/>
  <c r="B5441" i="6"/>
  <c r="D5440" i="6"/>
  <c r="C5440" i="6"/>
  <c r="B5440" i="6"/>
  <c r="D5439" i="6"/>
  <c r="C5439" i="6"/>
  <c r="B5439" i="6"/>
  <c r="D5438" i="6"/>
  <c r="C5438" i="6"/>
  <c r="B5438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V5429" i="6"/>
  <c r="D5429" i="6"/>
  <c r="C5429" i="6"/>
  <c r="B5429" i="6"/>
  <c r="D5428" i="6"/>
  <c r="C5428" i="6"/>
  <c r="B5428" i="6"/>
  <c r="D5427" i="6"/>
  <c r="C5427" i="6"/>
  <c r="B5427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V5416" i="6"/>
  <c r="D5416" i="6"/>
  <c r="C5416" i="6"/>
  <c r="B5416" i="6"/>
  <c r="D5415" i="6"/>
  <c r="C5415" i="6"/>
  <c r="B5415" i="6"/>
  <c r="D5414" i="6"/>
  <c r="C5414" i="6"/>
  <c r="B5414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V5405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V5396" i="6"/>
  <c r="D5396" i="6"/>
  <c r="C5396" i="6"/>
  <c r="B5396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V5384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D5369" i="6"/>
  <c r="C5369" i="6"/>
  <c r="B5369" i="6"/>
  <c r="D5368" i="6"/>
  <c r="C5368" i="6"/>
  <c r="B5368" i="6"/>
  <c r="D5367" i="6"/>
  <c r="C5367" i="6"/>
  <c r="B5367" i="6"/>
  <c r="D5366" i="6"/>
  <c r="C5366" i="6"/>
  <c r="B5366" i="6"/>
  <c r="D5365" i="6"/>
  <c r="C5365" i="6"/>
  <c r="B5365" i="6"/>
  <c r="D5364" i="6"/>
  <c r="C5364" i="6"/>
  <c r="B5364" i="6"/>
  <c r="D5363" i="6"/>
  <c r="C5363" i="6"/>
  <c r="B5363" i="6"/>
  <c r="D5362" i="6"/>
  <c r="C5362" i="6"/>
  <c r="B5362" i="6"/>
  <c r="D5361" i="6"/>
  <c r="C5361" i="6"/>
  <c r="B5361" i="6"/>
  <c r="D5360" i="6"/>
  <c r="C5360" i="6"/>
  <c r="B5360" i="6"/>
  <c r="V5359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D5531" i="6"/>
  <c r="C5531" i="6"/>
  <c r="B5531" i="6"/>
  <c r="D5530" i="6"/>
  <c r="C5530" i="6"/>
  <c r="B5530" i="6"/>
  <c r="V5529" i="6"/>
  <c r="D5529" i="6"/>
  <c r="C5529" i="6"/>
  <c r="B5529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V5517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V5509" i="6"/>
  <c r="D5509" i="6"/>
  <c r="C5509" i="6"/>
  <c r="B5509" i="6"/>
  <c r="V5508" i="6"/>
  <c r="D5508" i="6"/>
  <c r="C5508" i="6"/>
  <c r="B5508" i="6"/>
  <c r="V5507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D5615" i="6"/>
  <c r="C5615" i="6"/>
  <c r="B5615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D5610" i="6"/>
  <c r="C5610" i="6"/>
  <c r="B5610" i="6"/>
  <c r="V5609" i="6"/>
  <c r="D5609" i="6"/>
  <c r="C5609" i="6"/>
  <c r="B5609" i="6"/>
  <c r="V5608" i="6"/>
  <c r="D5608" i="6"/>
  <c r="C5608" i="6"/>
  <c r="B5608" i="6"/>
  <c r="V5607" i="6"/>
  <c r="D5607" i="6"/>
  <c r="C5607" i="6"/>
  <c r="B5607" i="6"/>
  <c r="V5606" i="6"/>
  <c r="D5606" i="6"/>
  <c r="C5606" i="6"/>
  <c r="B5606" i="6"/>
  <c r="V5605" i="6"/>
  <c r="D5605" i="6"/>
  <c r="C5605" i="6"/>
  <c r="B5605" i="6"/>
  <c r="V5604" i="6"/>
  <c r="D5604" i="6"/>
  <c r="C5604" i="6"/>
  <c r="B5604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D5599" i="6"/>
  <c r="C5599" i="6"/>
  <c r="B5599" i="6"/>
  <c r="D5598" i="6"/>
  <c r="C5598" i="6"/>
  <c r="B5598" i="6"/>
  <c r="D5597" i="6"/>
  <c r="C5597" i="6"/>
  <c r="B5597" i="6"/>
  <c r="D5596" i="6"/>
  <c r="C5596" i="6"/>
  <c r="B5596" i="6"/>
  <c r="V5595" i="6"/>
  <c r="D5595" i="6"/>
  <c r="C5595" i="6"/>
  <c r="B5595" i="6"/>
  <c r="V5594" i="6"/>
  <c r="D5594" i="6"/>
  <c r="C5594" i="6"/>
  <c r="B5594" i="6"/>
  <c r="D5593" i="6"/>
  <c r="C5593" i="6"/>
  <c r="B5593" i="6"/>
  <c r="D5592" i="6"/>
  <c r="C5592" i="6"/>
  <c r="B5592" i="6"/>
  <c r="D5591" i="6"/>
  <c r="C5591" i="6"/>
  <c r="B5591" i="6"/>
  <c r="V5590" i="6"/>
  <c r="D5590" i="6"/>
  <c r="C5590" i="6"/>
  <c r="B5590" i="6"/>
  <c r="D5589" i="6"/>
  <c r="C5589" i="6"/>
  <c r="B5589" i="6"/>
  <c r="D5588" i="6"/>
  <c r="C5588" i="6"/>
  <c r="B5588" i="6"/>
  <c r="D5587" i="6"/>
  <c r="C5587" i="6"/>
  <c r="B5587" i="6"/>
  <c r="D5586" i="6"/>
  <c r="C5586" i="6"/>
  <c r="B5586" i="6"/>
  <c r="D5585" i="6"/>
  <c r="C5585" i="6"/>
  <c r="B5585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D5634" i="6"/>
  <c r="C5634" i="6"/>
  <c r="B5634" i="6"/>
  <c r="D5633" i="6"/>
  <c r="C5633" i="6"/>
  <c r="B5633" i="6"/>
  <c r="D5632" i="6"/>
  <c r="C5632" i="6"/>
  <c r="B5632" i="6"/>
  <c r="D5631" i="6"/>
  <c r="C5631" i="6"/>
  <c r="B5631" i="6"/>
  <c r="D5630" i="6"/>
  <c r="C5630" i="6"/>
  <c r="B5630" i="6"/>
  <c r="D5629" i="6"/>
  <c r="C5629" i="6"/>
  <c r="B5629" i="6"/>
  <c r="D5628" i="6"/>
  <c r="C5628" i="6"/>
  <c r="B5628" i="6"/>
  <c r="V5627" i="6"/>
  <c r="D5627" i="6"/>
  <c r="C5627" i="6"/>
  <c r="B5627" i="6"/>
  <c r="V5626" i="6"/>
  <c r="D5626" i="6"/>
  <c r="C5626" i="6"/>
  <c r="B5626" i="6"/>
  <c r="D5625" i="6"/>
  <c r="C5625" i="6"/>
  <c r="B5625" i="6"/>
  <c r="V5624" i="6"/>
  <c r="D5624" i="6"/>
  <c r="C5624" i="6"/>
  <c r="B5624" i="6"/>
  <c r="D5623" i="6"/>
  <c r="C5623" i="6"/>
  <c r="B5623" i="6"/>
  <c r="V5622" i="6"/>
  <c r="D5622" i="6"/>
  <c r="C5622" i="6"/>
  <c r="B5622" i="6"/>
  <c r="V5621" i="6"/>
  <c r="D5621" i="6"/>
  <c r="C5621" i="6"/>
  <c r="B5621" i="6"/>
  <c r="D5620" i="6"/>
  <c r="C5620" i="6"/>
  <c r="B5620" i="6"/>
  <c r="V5619" i="6"/>
  <c r="D5619" i="6"/>
  <c r="C5619" i="6"/>
  <c r="B5619" i="6"/>
  <c r="V5618" i="6"/>
  <c r="D5618" i="6"/>
  <c r="C5618" i="6"/>
  <c r="B5618" i="6"/>
  <c r="D5617" i="6"/>
  <c r="C5617" i="6"/>
  <c r="B5617" i="6"/>
  <c r="D5616" i="6"/>
  <c r="C5616" i="6"/>
  <c r="B5616" i="6"/>
  <c r="D5645" i="6"/>
  <c r="C5645" i="6"/>
  <c r="B5645" i="6"/>
  <c r="D5644" i="6"/>
  <c r="C5644" i="6"/>
  <c r="B5644" i="6"/>
  <c r="D5643" i="6"/>
  <c r="C5643" i="6"/>
  <c r="B5643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D5638" i="6"/>
  <c r="C5638" i="6"/>
  <c r="B5638" i="6"/>
  <c r="V5637" i="6"/>
  <c r="D5637" i="6"/>
  <c r="C5637" i="6"/>
  <c r="B5637" i="6"/>
  <c r="D5636" i="6"/>
  <c r="C5636" i="6"/>
  <c r="B5636" i="6"/>
  <c r="V5650" i="6"/>
  <c r="D5650" i="6"/>
  <c r="C5650" i="6"/>
  <c r="B5650" i="6"/>
  <c r="D5649" i="6"/>
  <c r="C5649" i="6"/>
  <c r="B5649" i="6"/>
  <c r="V5648" i="6"/>
  <c r="D5648" i="6"/>
  <c r="C5648" i="6"/>
  <c r="B5648" i="6"/>
  <c r="V5647" i="6"/>
  <c r="D5647" i="6"/>
  <c r="C5647" i="6"/>
  <c r="B5647" i="6"/>
  <c r="V5646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V5184" i="6"/>
  <c r="D5184" i="6"/>
  <c r="C5184" i="6"/>
  <c r="B5184" i="6"/>
  <c r="D5183" i="6"/>
  <c r="C5183" i="6"/>
  <c r="B5183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D5262" i="6"/>
  <c r="C5262" i="6"/>
  <c r="B5262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V4841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V4739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V4719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V4684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V5018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V5001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V5100" i="6"/>
  <c r="D5100" i="6"/>
  <c r="C5100" i="6"/>
  <c r="B5100" i="6"/>
  <c r="D5099" i="6"/>
  <c r="C5099" i="6"/>
  <c r="B5099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D5074" i="6"/>
  <c r="C5074" i="6"/>
  <c r="B5074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V5053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V4547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V3849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V3277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V3452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I2782" i="6"/>
  <c r="H2782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X365" i="14"/>
  <c r="W368" i="14"/>
  <c r="X368" i="14"/>
  <c r="W367" i="14"/>
  <c r="X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 s="1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Q665" i="14"/>
  <c r="Q666" i="14"/>
  <c r="Q554" i="14"/>
  <c r="Q216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Q748" i="14"/>
  <c r="Q768" i="14"/>
  <c r="Q771" i="14"/>
  <c r="Q773" i="14"/>
  <c r="Q770" i="14"/>
  <c r="Q772" i="14"/>
  <c r="V4806" i="6"/>
  <c r="V4900" i="6"/>
  <c r="V4220" i="6"/>
  <c r="V1640" i="6"/>
  <c r="V287" i="6"/>
  <c r="V269" i="6"/>
  <c r="V265" i="6"/>
  <c r="V2812" i="6"/>
  <c r="V727" i="6"/>
  <c r="V703" i="6"/>
  <c r="V1647" i="6"/>
  <c r="V1681" i="6"/>
  <c r="V2365" i="6"/>
  <c r="Q774" i="14"/>
  <c r="Q777" i="14"/>
  <c r="V4097" i="6"/>
  <c r="V4936" i="6"/>
  <c r="V3348" i="6"/>
  <c r="V5168" i="6"/>
  <c r="V4638" i="6"/>
  <c r="V2981" i="6"/>
  <c r="V2047" i="6"/>
  <c r="V1489" i="6"/>
  <c r="V1499" i="6"/>
  <c r="V1191" i="6"/>
  <c r="V863" i="6"/>
  <c r="V826" i="6"/>
  <c r="V752" i="6"/>
  <c r="V747" i="6"/>
  <c r="V957" i="6"/>
  <c r="V1177" i="6"/>
  <c r="V325" i="6"/>
  <c r="V220" i="6"/>
  <c r="V173" i="6"/>
  <c r="V426" i="6"/>
  <c r="V279" i="6"/>
  <c r="V65" i="6"/>
  <c r="Q758" i="14"/>
  <c r="V4733" i="6"/>
  <c r="V4702" i="6"/>
  <c r="V4660" i="6"/>
  <c r="V4854" i="6"/>
  <c r="V4628" i="6"/>
  <c r="V4365" i="6"/>
  <c r="V4325" i="6"/>
  <c r="V3528" i="6"/>
  <c r="V3412" i="6"/>
  <c r="V2088" i="6"/>
  <c r="V2917" i="6"/>
  <c r="V2598" i="6"/>
  <c r="V2173" i="6"/>
  <c r="V2049" i="6"/>
  <c r="V2457" i="6"/>
  <c r="V2442" i="6"/>
  <c r="V2051" i="6"/>
  <c r="V4046" i="6"/>
  <c r="V2054" i="6"/>
  <c r="V2673" i="6"/>
  <c r="V2441" i="6"/>
  <c r="V2162" i="6"/>
  <c r="V1887" i="6"/>
  <c r="V1501" i="6"/>
  <c r="V270" i="6"/>
  <c r="V253" i="6"/>
  <c r="V2055" i="6"/>
  <c r="V1890" i="6"/>
  <c r="V1219" i="6"/>
  <c r="V964" i="6"/>
  <c r="V795" i="6"/>
  <c r="V534" i="6"/>
  <c r="V3073" i="6"/>
  <c r="V1112" i="6"/>
  <c r="V32" i="6"/>
  <c r="V2718" i="6"/>
  <c r="V2593" i="6"/>
  <c r="V2450" i="6"/>
  <c r="V2447" i="6"/>
  <c r="V2445" i="6"/>
  <c r="V1413" i="6"/>
  <c r="V282" i="6"/>
  <c r="V275" i="6"/>
  <c r="V271" i="6"/>
  <c r="V39" i="6"/>
  <c r="V34" i="6"/>
  <c r="V1702" i="6"/>
  <c r="V1013" i="6"/>
  <c r="V959" i="6"/>
  <c r="V505" i="6"/>
  <c r="V388" i="6"/>
  <c r="V346" i="6"/>
  <c r="V267" i="6"/>
  <c r="V2990" i="6"/>
  <c r="V2912" i="6"/>
  <c r="V2869" i="6"/>
  <c r="V2833" i="6"/>
  <c r="V4581" i="6"/>
  <c r="V4573" i="6"/>
  <c r="V4559" i="6"/>
  <c r="V4053" i="6"/>
  <c r="V3943" i="6"/>
  <c r="V3242" i="6"/>
  <c r="V2965" i="6"/>
  <c r="V2843" i="6"/>
  <c r="V2672" i="6"/>
  <c r="V2534" i="6"/>
  <c r="V2431" i="6"/>
  <c r="V3577" i="6"/>
  <c r="V3130" i="6"/>
  <c r="V2770" i="6"/>
  <c r="V2515" i="6"/>
  <c r="V2510" i="6"/>
  <c r="V2468" i="6"/>
  <c r="V4308" i="6"/>
  <c r="V4092" i="6"/>
  <c r="V3062" i="6"/>
  <c r="V2964" i="6"/>
  <c r="V2677" i="6"/>
  <c r="V4050" i="6"/>
  <c r="V3775" i="6"/>
  <c r="V3576" i="6"/>
  <c r="V3516" i="6"/>
  <c r="V3729" i="6"/>
  <c r="V3731" i="6"/>
  <c r="V3728" i="6"/>
  <c r="V3777" i="6"/>
  <c r="V3937" i="6"/>
  <c r="V3522" i="6"/>
  <c r="V3031" i="6"/>
  <c r="V2911" i="6"/>
  <c r="V2859" i="6"/>
  <c r="V2776" i="6"/>
  <c r="V2592" i="6"/>
  <c r="V3154" i="6"/>
  <c r="V3074" i="6"/>
  <c r="V2959" i="6"/>
  <c r="V2923" i="6"/>
  <c r="V2918" i="6"/>
  <c r="V2885" i="6"/>
  <c r="V2880" i="6"/>
  <c r="V2867" i="6"/>
  <c r="V2775" i="6"/>
  <c r="V3158" i="6"/>
  <c r="V3058" i="6"/>
  <c r="V2882" i="6"/>
  <c r="V3011" i="6"/>
  <c r="V2874" i="6"/>
  <c r="V3251" i="6"/>
  <c r="V3015" i="6"/>
  <c r="V2958" i="6"/>
  <c r="V2811" i="6"/>
  <c r="V2809" i="6"/>
  <c r="V2587" i="6"/>
  <c r="V2513" i="6"/>
  <c r="V2085" i="6"/>
  <c r="V2482" i="6"/>
  <c r="V2460" i="6"/>
  <c r="V2595" i="6"/>
  <c r="V2512" i="6"/>
  <c r="V2475" i="6"/>
  <c r="V2463" i="6"/>
  <c r="V2456" i="6"/>
  <c r="V2675" i="6"/>
  <c r="V2589" i="6"/>
  <c r="V2509" i="6"/>
  <c r="V2214" i="6"/>
  <c r="V2514" i="6"/>
  <c r="V2497" i="6"/>
  <c r="V2491" i="6"/>
  <c r="V2486" i="6"/>
  <c r="V2462" i="6"/>
  <c r="V2451" i="6"/>
  <c r="V2405" i="6"/>
  <c r="V2516" i="6"/>
  <c r="V2454" i="6"/>
  <c r="V2430" i="6"/>
  <c r="V2400" i="6"/>
  <c r="V2239" i="6"/>
  <c r="V1676" i="6"/>
  <c r="V1643" i="6"/>
  <c r="V1645" i="6"/>
  <c r="V1601" i="6"/>
  <c r="V1541" i="6"/>
  <c r="V1781" i="6"/>
  <c r="V1737" i="6"/>
  <c r="V1422" i="6"/>
  <c r="V1679" i="6"/>
  <c r="V2145" i="6"/>
  <c r="V1905" i="6"/>
  <c r="V1646" i="6"/>
  <c r="V1736" i="6"/>
  <c r="V1914" i="6"/>
  <c r="V1061" i="6"/>
  <c r="V868" i="6"/>
  <c r="V831" i="6"/>
  <c r="V761" i="6"/>
  <c r="V746" i="6"/>
  <c r="V638" i="6"/>
  <c r="V1227" i="6"/>
  <c r="V704" i="6"/>
  <c r="V713" i="6"/>
  <c r="V722" i="6"/>
  <c r="V749" i="6"/>
  <c r="V758" i="6"/>
  <c r="V760" i="6"/>
  <c r="V707" i="6"/>
  <c r="V709" i="6"/>
  <c r="V705" i="6"/>
  <c r="V714" i="6"/>
  <c r="V723" i="6"/>
  <c r="V750" i="6"/>
  <c r="V759" i="6"/>
  <c r="V1066" i="6"/>
  <c r="V929" i="6"/>
  <c r="V869" i="6"/>
  <c r="V860" i="6"/>
  <c r="V856" i="6"/>
  <c r="V862" i="6"/>
  <c r="V814" i="6"/>
  <c r="V816" i="6"/>
  <c r="V820" i="6"/>
  <c r="V825" i="6"/>
  <c r="V815" i="6"/>
  <c r="V817" i="6"/>
  <c r="V819" i="6"/>
  <c r="V821" i="6"/>
  <c r="V824" i="6"/>
  <c r="V745" i="6"/>
  <c r="V728" i="6"/>
  <c r="V1407" i="6"/>
  <c r="V963" i="6"/>
  <c r="V958" i="6"/>
  <c r="V833" i="6"/>
  <c r="V756" i="6"/>
  <c r="V734" i="6"/>
  <c r="V712" i="6"/>
  <c r="V631" i="6"/>
  <c r="V628" i="6"/>
  <c r="V1183" i="6"/>
  <c r="V962" i="6"/>
  <c r="V866" i="6"/>
  <c r="V859" i="6"/>
  <c r="V832" i="6"/>
  <c r="V829" i="6"/>
  <c r="V755" i="6"/>
  <c r="V721" i="6"/>
  <c r="V711" i="6"/>
  <c r="V708" i="6"/>
  <c r="V701" i="6"/>
  <c r="V619" i="6"/>
  <c r="V451" i="6"/>
  <c r="V404" i="6"/>
  <c r="V324" i="6"/>
  <c r="V626" i="6"/>
  <c r="V599" i="6"/>
  <c r="V366" i="6"/>
  <c r="V608" i="6"/>
  <c r="V372" i="6"/>
  <c r="V851" i="6"/>
  <c r="V822" i="6"/>
  <c r="V531" i="6"/>
  <c r="V447" i="6"/>
  <c r="V333" i="6"/>
  <c r="V361" i="6"/>
  <c r="V362" i="6"/>
  <c r="V452" i="6"/>
  <c r="V439" i="6"/>
  <c r="V363" i="6"/>
  <c r="V519" i="6"/>
  <c r="V515" i="6"/>
  <c r="V256" i="6"/>
  <c r="V245" i="6"/>
  <c r="V230" i="6"/>
  <c r="V212" i="6"/>
  <c r="V178" i="6"/>
  <c r="V125" i="6"/>
  <c r="V63" i="6"/>
  <c r="V57" i="6"/>
  <c r="V40" i="6"/>
  <c r="V247" i="6"/>
  <c r="V238" i="6"/>
  <c r="V120" i="6"/>
  <c r="V82" i="6"/>
  <c r="V244" i="6"/>
  <c r="V180" i="6"/>
  <c r="V161" i="6"/>
  <c r="V78" i="6"/>
  <c r="V56" i="6"/>
  <c r="V53" i="6"/>
  <c r="V35" i="6"/>
  <c r="V59" i="6"/>
  <c r="V268" i="6"/>
  <c r="V252" i="6"/>
  <c r="V250" i="6"/>
  <c r="V226" i="6"/>
  <c r="V181" i="6"/>
  <c r="V123" i="6"/>
  <c r="V118" i="6"/>
  <c r="V4764" i="6"/>
  <c r="V5145" i="6"/>
  <c r="V4690" i="6"/>
  <c r="V4627" i="6"/>
  <c r="V4623" i="6"/>
  <c r="V5047" i="6"/>
  <c r="V4546" i="6"/>
  <c r="V4490" i="6"/>
  <c r="V4585" i="6"/>
  <c r="V4557" i="6"/>
  <c r="V4631" i="6"/>
  <c r="V4034" i="6"/>
  <c r="V3857" i="6"/>
  <c r="V3789" i="6"/>
  <c r="V3787" i="6"/>
  <c r="V4038" i="6"/>
  <c r="V4035" i="6"/>
  <c r="V4052" i="6"/>
  <c r="V3936" i="6"/>
  <c r="V3933" i="6"/>
  <c r="V3612" i="6"/>
  <c r="V3511" i="6"/>
  <c r="V3352" i="6"/>
  <c r="V3354" i="6"/>
  <c r="V3215" i="6"/>
  <c r="V3218" i="6"/>
  <c r="V3220" i="6"/>
  <c r="V3137" i="6"/>
  <c r="V3047" i="6"/>
  <c r="V3019" i="6"/>
  <c r="V2849" i="6"/>
  <c r="V3192" i="6"/>
  <c r="V3068" i="6"/>
  <c r="V3064" i="6"/>
  <c r="V3039" i="6"/>
  <c r="V2968" i="6"/>
  <c r="V2940" i="6"/>
  <c r="V2848" i="6"/>
  <c r="V2854" i="6"/>
  <c r="V3142" i="6"/>
  <c r="V3139" i="6"/>
  <c r="V2898" i="6"/>
  <c r="V2895" i="6"/>
  <c r="V2795" i="6"/>
  <c r="V2421" i="6"/>
  <c r="V2409" i="6"/>
  <c r="V2346" i="6"/>
  <c r="V2355" i="6"/>
  <c r="V2356" i="6"/>
  <c r="V2742" i="6"/>
  <c r="V2479" i="6"/>
  <c r="V2429" i="6"/>
  <c r="V2416" i="6"/>
  <c r="V2413" i="6"/>
  <c r="V2407" i="6"/>
  <c r="V2381" i="6"/>
  <c r="V2384" i="6"/>
  <c r="V2373" i="6"/>
  <c r="V2458" i="6"/>
  <c r="V2743" i="6"/>
  <c r="V2740" i="6"/>
  <c r="V2597" i="6"/>
  <c r="V2420" i="6"/>
  <c r="V2414" i="6"/>
  <c r="V2383" i="6"/>
  <c r="V2111" i="6"/>
  <c r="V2042" i="6"/>
  <c r="V2218" i="6"/>
  <c r="V1687" i="6"/>
  <c r="V1659" i="6"/>
  <c r="V1665" i="6"/>
  <c r="V1668" i="6"/>
  <c r="V1667" i="6"/>
  <c r="V1628" i="6"/>
  <c r="V1631" i="6"/>
  <c r="V1637" i="6"/>
  <c r="V1675" i="6"/>
  <c r="V1718" i="6"/>
  <c r="V1682" i="6"/>
  <c r="V1673" i="6"/>
  <c r="V1545" i="6"/>
  <c r="V1543" i="6"/>
  <c r="V1080" i="6"/>
  <c r="V1074" i="6"/>
  <c r="V1058" i="6"/>
  <c r="V1068" i="6"/>
  <c r="V1062" i="6"/>
  <c r="V1026" i="6"/>
  <c r="V994" i="6"/>
  <c r="V997" i="6"/>
  <c r="V995" i="6"/>
  <c r="V1082" i="6"/>
  <c r="V1076" i="6"/>
  <c r="V1073" i="6"/>
  <c r="V1032" i="6"/>
  <c r="V1067" i="6"/>
  <c r="V1064" i="6"/>
  <c r="V930" i="6"/>
  <c r="V921" i="6"/>
  <c r="V895" i="6"/>
  <c r="V850" i="6"/>
  <c r="V811" i="6"/>
  <c r="V917" i="6"/>
  <c r="V919" i="6"/>
  <c r="V928" i="6"/>
  <c r="V931" i="6"/>
  <c r="V950" i="6"/>
  <c r="V927" i="6"/>
  <c r="V918" i="6"/>
  <c r="V877" i="6"/>
  <c r="V603" i="6"/>
  <c r="V609" i="6"/>
  <c r="V615" i="6"/>
  <c r="V621" i="6"/>
  <c r="V657" i="6"/>
  <c r="V651" i="6"/>
  <c r="V622" i="6"/>
  <c r="V613" i="6"/>
  <c r="V604" i="6"/>
  <c r="V595" i="6"/>
  <c r="V555" i="6"/>
  <c r="V541" i="6"/>
  <c r="V547" i="6"/>
  <c r="V553" i="6"/>
  <c r="V611" i="6"/>
  <c r="V602" i="6"/>
  <c r="V625" i="6"/>
  <c r="V616" i="6"/>
  <c r="V607" i="6"/>
  <c r="V598" i="6"/>
  <c r="V623" i="6"/>
  <c r="V614" i="6"/>
  <c r="V605" i="6"/>
  <c r="V596" i="6"/>
  <c r="V687" i="6"/>
  <c r="V398" i="6"/>
  <c r="V572" i="6"/>
  <c r="V395" i="6"/>
  <c r="V410" i="6"/>
  <c r="V406" i="6"/>
  <c r="V400" i="6"/>
  <c r="V399" i="6"/>
  <c r="V411" i="6"/>
  <c r="V417" i="6"/>
  <c r="V186" i="6"/>
  <c r="V198" i="6"/>
  <c r="V261" i="6"/>
  <c r="V233" i="6"/>
  <c r="V229" i="6"/>
  <c r="V227" i="6"/>
  <c r="V221" i="6"/>
  <c r="V217" i="6"/>
  <c r="V215" i="6"/>
  <c r="V211" i="6"/>
  <c r="V209" i="6"/>
  <c r="V205" i="6"/>
  <c r="V179" i="6"/>
  <c r="V433" i="6"/>
  <c r="V367" i="6"/>
  <c r="V199" i="6"/>
  <c r="V193" i="6"/>
  <c r="V187" i="6"/>
  <c r="V162" i="6"/>
  <c r="V165" i="6"/>
  <c r="V154" i="6"/>
  <c r="V157" i="6"/>
  <c r="V160" i="6"/>
  <c r="V163" i="6"/>
  <c r="V166" i="6"/>
  <c r="V169" i="6"/>
  <c r="V263" i="6"/>
  <c r="V197" i="6"/>
  <c r="V191" i="6"/>
  <c r="V185" i="6"/>
  <c r="V167" i="6"/>
  <c r="V88" i="6"/>
  <c r="V89" i="6"/>
  <c r="V343" i="6"/>
  <c r="V340" i="6"/>
  <c r="V258" i="6"/>
  <c r="V207" i="6"/>
  <c r="V210" i="6"/>
  <c r="V219" i="6"/>
  <c r="V225" i="6"/>
  <c r="V228" i="6"/>
  <c r="V231" i="6"/>
  <c r="V100" i="6"/>
  <c r="V96" i="6"/>
  <c r="V102" i="6"/>
  <c r="V50" i="6"/>
  <c r="V44" i="6"/>
  <c r="V45" i="6"/>
  <c r="V58" i="6"/>
  <c r="M607" i="14"/>
  <c r="R607" i="14" s="1"/>
  <c r="M514" i="14"/>
  <c r="R514" i="14" s="1"/>
  <c r="M537" i="14"/>
  <c r="R537" i="14" s="1"/>
  <c r="M212" i="14"/>
  <c r="R212" i="14" s="1"/>
  <c r="M182" i="14"/>
  <c r="M536" i="14"/>
  <c r="R536" i="14" s="1"/>
  <c r="M340" i="14"/>
  <c r="R340" i="14" s="1"/>
  <c r="M43" i="14"/>
  <c r="R43" i="14" s="1"/>
  <c r="M377" i="14"/>
  <c r="M332" i="14"/>
  <c r="R332" i="14" s="1"/>
  <c r="M504" i="14"/>
  <c r="R504" i="14" s="1"/>
  <c r="M573" i="14"/>
  <c r="R573" i="14" s="1"/>
  <c r="M555" i="14"/>
  <c r="R555" i="14" s="1"/>
  <c r="M486" i="14"/>
  <c r="R486" i="14" s="1"/>
  <c r="M108" i="14"/>
  <c r="R108" i="14" s="1"/>
  <c r="M336" i="14"/>
  <c r="R336" i="14" s="1"/>
  <c r="M470" i="14"/>
  <c r="R470" i="14" s="1"/>
  <c r="M19" i="14"/>
  <c r="R19" i="14" s="1"/>
  <c r="M243" i="14"/>
  <c r="R243" i="14" s="1"/>
  <c r="M64" i="14"/>
  <c r="R64" i="14" s="1"/>
  <c r="M61" i="14"/>
  <c r="M145" i="14"/>
  <c r="R145" i="14" s="1"/>
  <c r="M161" i="14"/>
  <c r="R161" i="14" s="1"/>
  <c r="M200" i="14"/>
  <c r="R200" i="14" s="1"/>
  <c r="M250" i="14"/>
  <c r="R250" i="14" s="1"/>
  <c r="M327" i="14"/>
  <c r="R327" i="14" s="1"/>
  <c r="M221" i="14"/>
  <c r="R221" i="14" s="1"/>
  <c r="M300" i="14"/>
  <c r="R300" i="14" s="1"/>
  <c r="M188" i="14"/>
  <c r="R188" i="14" s="1"/>
  <c r="M235" i="14"/>
  <c r="R235" i="14" s="1"/>
  <c r="M251" i="14"/>
  <c r="R251" i="14" s="1"/>
  <c r="M383" i="14"/>
  <c r="R383" i="14" s="1"/>
  <c r="M321" i="14"/>
  <c r="M366" i="14"/>
  <c r="R366" i="14" s="1"/>
  <c r="M368" i="14"/>
  <c r="R368" i="14" s="1"/>
  <c r="M382" i="14"/>
  <c r="R382" i="14" s="1"/>
  <c r="M324" i="14"/>
  <c r="R324" i="14" s="1"/>
  <c r="O354" i="14"/>
  <c r="M354" i="14"/>
  <c r="R354" i="14" s="1"/>
  <c r="M381" i="14"/>
  <c r="R381" i="14" s="1"/>
  <c r="M488" i="14"/>
  <c r="R488" i="14" s="1"/>
  <c r="M424" i="14"/>
  <c r="R424" i="14" s="1"/>
  <c r="M436" i="14"/>
  <c r="R436" i="14" s="1"/>
  <c r="M487" i="14"/>
  <c r="R487" i="14" s="1"/>
  <c r="M517" i="14"/>
  <c r="R517" i="14" s="1"/>
  <c r="M130" i="14"/>
  <c r="R130" i="14" s="1"/>
  <c r="M384" i="14"/>
  <c r="R384" i="14" s="1"/>
  <c r="M433" i="14"/>
  <c r="R433" i="14" s="1"/>
  <c r="M499" i="14"/>
  <c r="R499" i="14" s="1"/>
  <c r="V3942" i="6"/>
  <c r="M594" i="14"/>
  <c r="R594" i="14" s="1"/>
  <c r="V51" i="6"/>
  <c r="V99" i="6"/>
  <c r="M361" i="14"/>
  <c r="M435" i="14"/>
  <c r="R435" i="14" s="1"/>
  <c r="M567" i="14"/>
  <c r="R567" i="14" s="1"/>
  <c r="V405" i="6"/>
  <c r="V412" i="6"/>
  <c r="V551" i="6"/>
  <c r="V878" i="6"/>
  <c r="M281" i="14"/>
  <c r="R281" i="14" s="1"/>
  <c r="V2464" i="6"/>
  <c r="M449" i="14"/>
  <c r="R449" i="14" s="1"/>
  <c r="M551" i="14"/>
  <c r="R551" i="14" s="1"/>
  <c r="V4369" i="6"/>
  <c r="M608" i="14"/>
  <c r="R608" i="14" s="1"/>
  <c r="V213" i="6"/>
  <c r="V156" i="6"/>
  <c r="O189" i="14"/>
  <c r="M189" i="14"/>
  <c r="R189" i="14" s="1"/>
  <c r="V3338" i="6"/>
  <c r="V418" i="6"/>
  <c r="V545" i="6"/>
  <c r="V922" i="6"/>
  <c r="M355" i="14"/>
  <c r="R355" i="14" s="1"/>
  <c r="M523" i="14"/>
  <c r="R523" i="14" s="1"/>
  <c r="V46" i="6"/>
  <c r="V544" i="6"/>
  <c r="M367" i="14"/>
  <c r="R367" i="14" s="1"/>
  <c r="M385" i="14"/>
  <c r="R385" i="14" s="1"/>
  <c r="O607" i="14"/>
  <c r="V3801" i="6"/>
  <c r="O537" i="14"/>
  <c r="V1594" i="6"/>
  <c r="O212" i="14"/>
  <c r="V448" i="6"/>
  <c r="O43" i="14"/>
  <c r="V2535" i="6"/>
  <c r="V3359" i="6"/>
  <c r="V2246" i="6"/>
  <c r="O336" i="14"/>
  <c r="V172" i="6"/>
  <c r="O19" i="14"/>
  <c r="O108" i="14"/>
  <c r="V912" i="6"/>
  <c r="V1180" i="6"/>
  <c r="O555" i="14"/>
  <c r="V3962" i="6"/>
  <c r="O573" i="14"/>
  <c r="V4091" i="6"/>
  <c r="V3966" i="6"/>
  <c r="V3164" i="6"/>
  <c r="V4374" i="6"/>
  <c r="V4093" i="6"/>
  <c r="O574" i="14"/>
  <c r="V3735" i="6"/>
  <c r="V3530" i="6"/>
  <c r="V3182" i="6"/>
  <c r="V3072" i="6"/>
  <c r="O436" i="14"/>
  <c r="V2950" i="6"/>
  <c r="V2810" i="6"/>
  <c r="V3149" i="6"/>
  <c r="V3521" i="6"/>
  <c r="O488" i="14"/>
  <c r="O381" i="14"/>
  <c r="V2586" i="6"/>
  <c r="V2508" i="6"/>
  <c r="O382" i="14"/>
  <c r="V2588" i="6"/>
  <c r="V2446" i="6"/>
  <c r="O368" i="14"/>
  <c r="V2443" i="6"/>
  <c r="V2432" i="6"/>
  <c r="V2235" i="6"/>
  <c r="V1916" i="6"/>
  <c r="V1819" i="6"/>
  <c r="O251" i="14"/>
  <c r="V1785" i="6"/>
  <c r="V1742" i="6"/>
  <c r="V1641" i="6"/>
  <c r="V1406" i="6"/>
  <c r="O188" i="14"/>
  <c r="V2089" i="6"/>
  <c r="O300" i="14"/>
  <c r="V1891" i="6"/>
  <c r="V2160" i="6"/>
  <c r="O221" i="14"/>
  <c r="V1648" i="6"/>
  <c r="V2231" i="6"/>
  <c r="O327" i="14"/>
  <c r="O200" i="14"/>
  <c r="V1500" i="6"/>
  <c r="V700" i="6"/>
  <c r="V1424" i="6"/>
  <c r="V1337" i="6"/>
  <c r="V956" i="6"/>
  <c r="V854" i="6"/>
  <c r="V676" i="6"/>
  <c r="V1306" i="6"/>
  <c r="O61" i="14"/>
  <c r="V511" i="6"/>
  <c r="V507" i="6"/>
  <c r="V450" i="6"/>
  <c r="V516" i="6"/>
  <c r="V235" i="6"/>
  <c r="V4535" i="6"/>
  <c r="V2596" i="6"/>
  <c r="O385" i="14"/>
  <c r="V593" i="6"/>
  <c r="V3413" i="6"/>
  <c r="O449" i="14"/>
  <c r="V3169" i="6"/>
  <c r="V4048" i="6"/>
  <c r="V810" i="6"/>
  <c r="V642" i="6"/>
  <c r="V849" i="6"/>
  <c r="V520" i="6"/>
  <c r="V3071" i="6"/>
  <c r="V993" i="6"/>
  <c r="O594" i="14"/>
  <c r="V3067" i="6"/>
  <c r="V300" i="6"/>
  <c r="V2455" i="6"/>
  <c r="V1530" i="6"/>
  <c r="V3793" i="6"/>
  <c r="V1683" i="6"/>
  <c r="V1347" i="6"/>
  <c r="V3610" i="6"/>
  <c r="V3606" i="6"/>
  <c r="V257" i="6"/>
  <c r="V4543" i="6"/>
  <c r="V4019" i="6"/>
  <c r="O361" i="14"/>
  <c r="V2428" i="6"/>
  <c r="V1056" i="6"/>
  <c r="O130" i="14"/>
  <c r="V2815" i="6"/>
  <c r="V364" i="6"/>
  <c r="V2364" i="6"/>
  <c r="V4368" i="6"/>
  <c r="V1982" i="6"/>
  <c r="V3783" i="6"/>
  <c r="V3035" i="6"/>
  <c r="V2842" i="6"/>
  <c r="V2237" i="6"/>
  <c r="V2108" i="6"/>
  <c r="V916" i="6"/>
  <c r="V577" i="6"/>
  <c r="V2444" i="6"/>
  <c r="O367" i="14"/>
  <c r="V3730" i="6"/>
  <c r="V3255" i="6"/>
  <c r="V4582" i="6"/>
  <c r="V1236" i="6"/>
  <c r="V84" i="6"/>
  <c r="V41" i="6"/>
  <c r="V4358" i="6"/>
  <c r="V2819" i="6"/>
  <c r="V326" i="6"/>
  <c r="V4031" i="6"/>
  <c r="V4699" i="6"/>
  <c r="V1602" i="6"/>
  <c r="V3106" i="6"/>
  <c r="V2988" i="6"/>
  <c r="V1069" i="6"/>
  <c r="O384" i="14"/>
  <c r="V2591" i="6"/>
  <c r="V2403" i="6"/>
  <c r="V1743" i="6"/>
  <c r="L2" i="14"/>
  <c r="Q779" i="14"/>
  <c r="Q780" i="14"/>
  <c r="V5240" i="6"/>
  <c r="V2969" i="6"/>
  <c r="V2926" i="6"/>
  <c r="V2371" i="6"/>
  <c r="V3055" i="6"/>
  <c r="V2826" i="6"/>
  <c r="V1531" i="6"/>
  <c r="V858" i="6"/>
  <c r="V246" i="6"/>
  <c r="V725" i="6"/>
  <c r="V641" i="6"/>
  <c r="V285" i="6"/>
  <c r="V251" i="6"/>
  <c r="V1317" i="6"/>
  <c r="V224" i="6"/>
  <c r="K2" i="6"/>
  <c r="V407" i="6"/>
  <c r="V241" i="6"/>
  <c r="V3782" i="6"/>
  <c r="V3396" i="6"/>
  <c r="V3243" i="6"/>
  <c r="V3230" i="6"/>
  <c r="V3153" i="6"/>
  <c r="V2496" i="6"/>
  <c r="V1920" i="6"/>
  <c r="V2858" i="6"/>
  <c r="V446" i="6"/>
  <c r="V203" i="6"/>
  <c r="V206" i="6"/>
  <c r="V232" i="6"/>
  <c r="V218" i="6"/>
  <c r="V119" i="6"/>
  <c r="V124" i="6"/>
  <c r="V62" i="6"/>
  <c r="V590" i="6"/>
  <c r="V431" i="6"/>
  <c r="V196" i="6"/>
  <c r="V288" i="6"/>
  <c r="M167" i="14"/>
  <c r="R167" i="14" s="1"/>
  <c r="M74" i="14"/>
  <c r="V729" i="6"/>
  <c r="V101" i="6"/>
  <c r="V3108" i="6"/>
  <c r="V2181" i="6"/>
  <c r="M398" i="14"/>
  <c r="R398" i="14" s="1"/>
  <c r="V83" i="6"/>
  <c r="K2" i="14"/>
  <c r="Q757" i="14"/>
  <c r="V3781" i="6"/>
  <c r="V3151" i="6"/>
  <c r="V640" i="6"/>
  <c r="O74" i="14"/>
  <c r="V202" i="6"/>
  <c r="V2820" i="6"/>
  <c r="V113" i="6"/>
  <c r="V4011" i="6"/>
  <c r="V2813" i="6"/>
  <c r="V259" i="6"/>
  <c r="V853" i="6"/>
  <c r="V920" i="6"/>
  <c r="V1237" i="6"/>
  <c r="V2511" i="6"/>
  <c r="V2782" i="6"/>
  <c r="O398" i="14"/>
  <c r="V1307" i="6"/>
  <c r="V1176" i="6"/>
  <c r="V184" i="6"/>
  <c r="V4683" i="6"/>
  <c r="V3303" i="6"/>
  <c r="V4921" i="6"/>
  <c r="V620" i="6"/>
  <c r="V610" i="6"/>
  <c r="Q782" i="14"/>
  <c r="V4800" i="6"/>
  <c r="V4615" i="6"/>
  <c r="Q778" i="14"/>
  <c r="Q785" i="14"/>
  <c r="V77" i="6"/>
  <c r="V71" i="6"/>
  <c r="V3676" i="6"/>
  <c r="V710" i="6"/>
  <c r="V861" i="6"/>
  <c r="V639" i="6"/>
  <c r="V5113" i="6"/>
  <c r="V792" i="6"/>
  <c r="M86" i="14"/>
  <c r="R86" i="14" s="1"/>
  <c r="V214" i="6"/>
  <c r="V2876" i="6"/>
  <c r="V684" i="6"/>
  <c r="V463" i="6"/>
  <c r="V1895" i="6"/>
  <c r="V2194" i="6"/>
  <c r="M37" i="14"/>
  <c r="R37" i="14" s="1"/>
  <c r="V3515" i="6"/>
  <c r="V5249" i="6"/>
  <c r="M59" i="14"/>
  <c r="R59" i="14" s="1"/>
  <c r="M618" i="14"/>
  <c r="R618" i="14" s="1"/>
  <c r="V813" i="6"/>
  <c r="O73" i="14"/>
  <c r="V69" i="6"/>
  <c r="V3523" i="6"/>
  <c r="O558" i="14"/>
  <c r="M558" i="14"/>
  <c r="R558" i="14" s="1"/>
  <c r="M73" i="14"/>
  <c r="R73" i="14" s="1"/>
  <c r="V262" i="6"/>
  <c r="M696" i="14"/>
  <c r="R696" i="14" s="1"/>
  <c r="O713" i="14"/>
  <c r="V4608" i="6"/>
  <c r="O487" i="14"/>
  <c r="O182" i="14"/>
  <c r="V1344" i="6"/>
  <c r="V3353" i="6"/>
  <c r="V3053" i="6"/>
  <c r="V308" i="6"/>
  <c r="V222" i="6"/>
  <c r="O243" i="14"/>
  <c r="V1804" i="6"/>
  <c r="O94" i="14"/>
  <c r="M94" i="14"/>
  <c r="R94" i="14" s="1"/>
  <c r="M87" i="14"/>
  <c r="R87" i="14" s="1"/>
  <c r="O87" i="14"/>
  <c r="V787" i="6"/>
  <c r="O583" i="14"/>
  <c r="M583" i="14"/>
  <c r="R583" i="14" s="1"/>
  <c r="V1218" i="6"/>
  <c r="V3672" i="6"/>
  <c r="M515" i="14"/>
  <c r="R515" i="14" s="1"/>
  <c r="V506" i="6"/>
  <c r="M58" i="14"/>
  <c r="R58" i="14" s="1"/>
  <c r="V117" i="6"/>
  <c r="O216" i="14"/>
  <c r="M216" i="14"/>
  <c r="R216" i="14" s="1"/>
  <c r="V812" i="6"/>
  <c r="M93" i="14"/>
  <c r="R93" i="14" s="1"/>
  <c r="V33" i="6"/>
  <c r="V151" i="6"/>
  <c r="V2449" i="6"/>
  <c r="V2363" i="6"/>
  <c r="O355" i="14"/>
  <c r="V1114" i="6"/>
  <c r="V4047" i="6"/>
  <c r="O567" i="14"/>
  <c r="V2814" i="6"/>
  <c r="M405" i="14"/>
  <c r="R405" i="14" s="1"/>
  <c r="V915" i="6"/>
  <c r="V2238" i="6"/>
  <c r="M331" i="14"/>
  <c r="R331" i="14" s="1"/>
  <c r="V1719" i="6"/>
  <c r="M231" i="14"/>
  <c r="R231" i="14" s="1"/>
  <c r="V961" i="6"/>
  <c r="O311" i="14"/>
  <c r="V830" i="6"/>
  <c r="O93" i="14"/>
  <c r="V528" i="6"/>
  <c r="M133" i="14"/>
  <c r="R133" i="14" s="1"/>
  <c r="V1604" i="6"/>
  <c r="O405" i="14"/>
  <c r="O468" i="14"/>
  <c r="V1903" i="6"/>
  <c r="V370" i="6"/>
  <c r="V3967" i="6"/>
  <c r="O161" i="14"/>
  <c r="V601" i="6"/>
  <c r="V4493" i="6"/>
  <c r="V368" i="6"/>
  <c r="O470" i="14"/>
  <c r="V3358" i="6"/>
  <c r="M330" i="14"/>
  <c r="R330" i="14" s="1"/>
  <c r="O330" i="14"/>
  <c r="O58" i="14"/>
  <c r="V2128" i="6"/>
  <c r="M223" i="14"/>
  <c r="R223" i="14" s="1"/>
  <c r="V4111" i="6"/>
  <c r="V509" i="6"/>
  <c r="O59" i="14"/>
  <c r="M242" i="14"/>
  <c r="R242" i="14" s="1"/>
  <c r="V143" i="6"/>
  <c r="V137" i="6"/>
  <c r="V133" i="6"/>
  <c r="V149" i="6"/>
  <c r="V130" i="6"/>
  <c r="M15" i="14"/>
  <c r="R15" i="14" s="1"/>
  <c r="V1876" i="6"/>
  <c r="V4429" i="6"/>
  <c r="O231" i="14"/>
  <c r="O618" i="14"/>
  <c r="O37" i="14"/>
  <c r="V2234" i="6"/>
  <c r="M335" i="14"/>
  <c r="R335" i="14" s="1"/>
  <c r="V3669" i="6"/>
  <c r="O514" i="14"/>
  <c r="M173" i="14"/>
  <c r="V142" i="6"/>
  <c r="V131" i="6"/>
  <c r="V148" i="6"/>
  <c r="V138" i="6"/>
  <c r="V144" i="6"/>
  <c r="O517" i="14"/>
  <c r="V2440" i="6"/>
  <c r="O366" i="14"/>
  <c r="M297" i="14"/>
  <c r="R297" i="14" s="1"/>
  <c r="V2225" i="6"/>
  <c r="O321" i="14"/>
  <c r="V1085" i="6"/>
  <c r="O331" i="14"/>
  <c r="V2250" i="6"/>
  <c r="V1661" i="6"/>
  <c r="V1335" i="6"/>
  <c r="M275" i="14"/>
  <c r="O619" i="14"/>
  <c r="M273" i="14"/>
  <c r="R273" i="14" s="1"/>
  <c r="V136" i="6"/>
  <c r="V145" i="6"/>
  <c r="V139" i="6"/>
  <c r="V3125" i="6"/>
  <c r="V2240" i="6"/>
  <c r="O332" i="14"/>
  <c r="O281" i="14"/>
  <c r="V1983" i="6"/>
  <c r="M220" i="14"/>
  <c r="R220" i="14" s="1"/>
  <c r="M172" i="14"/>
  <c r="R172" i="14" s="1"/>
  <c r="M141" i="14"/>
  <c r="R141" i="14" s="1"/>
  <c r="M311" i="14"/>
  <c r="R311" i="14" s="1"/>
  <c r="V3232" i="6"/>
  <c r="V3150" i="6"/>
  <c r="O324" i="14"/>
  <c r="V2228" i="6"/>
  <c r="M471" i="14"/>
  <c r="R471" i="14" s="1"/>
  <c r="V2954" i="6"/>
  <c r="V2909" i="6"/>
  <c r="M111" i="14"/>
  <c r="R111" i="14" s="1"/>
  <c r="V844" i="6"/>
  <c r="V542" i="6"/>
  <c r="V64" i="6"/>
  <c r="V3186" i="6"/>
  <c r="V2822" i="6"/>
  <c r="V1655" i="6"/>
  <c r="V1000" i="6"/>
  <c r="M100" i="14"/>
  <c r="R100" i="14" s="1"/>
  <c r="V3195" i="6"/>
  <c r="V2991" i="6"/>
  <c r="O145" i="14"/>
  <c r="V1147" i="6"/>
  <c r="V1902" i="6"/>
  <c r="V3776" i="6"/>
  <c r="V3163" i="6"/>
  <c r="V2975" i="6"/>
  <c r="M369" i="14"/>
  <c r="R369" i="14" s="1"/>
  <c r="O235" i="14"/>
  <c r="V1741" i="6"/>
  <c r="V1443" i="6"/>
  <c r="V4669" i="6"/>
  <c r="M491" i="14"/>
  <c r="R491" i="14" s="1"/>
  <c r="V2157" i="6"/>
  <c r="M462" i="14"/>
  <c r="R462" i="14" s="1"/>
  <c r="O462" i="14"/>
  <c r="M452" i="14"/>
  <c r="R452" i="14" s="1"/>
  <c r="V3575" i="6"/>
  <c r="M498" i="14"/>
  <c r="R498" i="14" s="1"/>
  <c r="V3131" i="6"/>
  <c r="V786" i="6"/>
  <c r="O86" i="14"/>
  <c r="O223" i="14"/>
  <c r="V1154" i="6"/>
  <c r="V1090" i="6"/>
  <c r="M484" i="14"/>
  <c r="R484" i="14" s="1"/>
  <c r="V3594" i="6"/>
  <c r="V3504" i="6"/>
  <c r="V52" i="6"/>
  <c r="V1083" i="6"/>
  <c r="O133" i="14"/>
  <c r="V345" i="6"/>
  <c r="V3800" i="6"/>
  <c r="V2077" i="6"/>
  <c r="V1596" i="6"/>
  <c r="O242" i="14"/>
  <c r="V1803" i="6"/>
  <c r="V988" i="6"/>
  <c r="V1316" i="6"/>
  <c r="O173" i="14"/>
  <c r="O335" i="14"/>
  <c r="V2245" i="6"/>
  <c r="V93" i="6"/>
  <c r="O15" i="14"/>
  <c r="V111" i="6"/>
  <c r="V2676" i="6"/>
  <c r="O275" i="14"/>
  <c r="V852" i="6"/>
  <c r="V2083" i="6"/>
  <c r="V3604" i="6"/>
  <c r="O273" i="14"/>
  <c r="V1915" i="6"/>
  <c r="V4099" i="6"/>
  <c r="V3675" i="6"/>
  <c r="V857" i="6"/>
  <c r="O100" i="14"/>
  <c r="V2905" i="6"/>
  <c r="V1065" i="6"/>
  <c r="V1113" i="6"/>
  <c r="O141" i="14"/>
  <c r="V1642" i="6"/>
  <c r="O220" i="14"/>
  <c r="V112" i="6"/>
  <c r="V753" i="6"/>
  <c r="V153" i="6"/>
  <c r="V1175" i="6"/>
  <c r="O471" i="14"/>
  <c r="V3360" i="6"/>
  <c r="V38" i="6"/>
  <c r="V2473" i="6"/>
  <c r="V3608" i="6"/>
  <c r="V4629" i="6"/>
  <c r="V2243" i="6"/>
  <c r="V2345" i="6"/>
  <c r="V2448" i="6"/>
  <c r="O369" i="14"/>
  <c r="V3788" i="6"/>
  <c r="V1817" i="6"/>
  <c r="V3734" i="6"/>
  <c r="V2112" i="6"/>
  <c r="V75" i="6"/>
  <c r="V926" i="6"/>
  <c r="O111" i="14"/>
  <c r="V204" i="6"/>
  <c r="O172" i="14"/>
  <c r="V1312" i="6"/>
  <c r="V2158" i="6"/>
  <c r="V5020" i="6"/>
  <c r="V3187" i="6"/>
  <c r="O491" i="14"/>
  <c r="V3527" i="6"/>
  <c r="V3794" i="6"/>
  <c r="V4906" i="6"/>
  <c r="V3574" i="6"/>
  <c r="O498" i="14"/>
  <c r="V3517" i="6"/>
  <c r="O484" i="14"/>
  <c r="O566" i="14"/>
  <c r="V1157" i="6"/>
  <c r="V1150" i="6"/>
  <c r="Q793" i="14"/>
  <c r="V5166" i="6"/>
  <c r="O706" i="14"/>
  <c r="Q755" i="14"/>
  <c r="V3807" i="6"/>
  <c r="V2518" i="6"/>
  <c r="V4191" i="6"/>
  <c r="V3976" i="6"/>
  <c r="V3831" i="6"/>
  <c r="V3415" i="6"/>
  <c r="V3291" i="6"/>
  <c r="V1767" i="6"/>
  <c r="V4251" i="6"/>
  <c r="M793" i="14"/>
  <c r="R793" i="14" s="1"/>
  <c r="V672" i="6"/>
  <c r="M77" i="14"/>
  <c r="R77" i="14" s="1"/>
  <c r="Q668" i="14"/>
  <c r="O77" i="14"/>
  <c r="M534" i="14"/>
  <c r="R534" i="14" s="1"/>
  <c r="M580" i="14"/>
  <c r="R580" i="14" s="1"/>
  <c r="V86" i="6"/>
  <c r="V36" i="6"/>
  <c r="O390" i="14"/>
  <c r="M390" i="14"/>
  <c r="R390" i="14" s="1"/>
  <c r="M610" i="14"/>
  <c r="R610" i="14" s="1"/>
  <c r="V702" i="6"/>
  <c r="M84" i="14"/>
  <c r="R84" i="14" s="1"/>
  <c r="O166" i="14"/>
  <c r="M166" i="14"/>
  <c r="R166" i="14" s="1"/>
  <c r="M121" i="14"/>
  <c r="R121" i="14" s="1"/>
  <c r="V4770" i="6"/>
  <c r="V2116" i="6"/>
  <c r="V947" i="6"/>
  <c r="V1816" i="6"/>
  <c r="M695" i="14"/>
  <c r="R695" i="14" s="1"/>
  <c r="M729" i="14"/>
  <c r="R729" i="14" s="1"/>
  <c r="V87" i="6"/>
  <c r="M153" i="14"/>
  <c r="R153" i="14" s="1"/>
  <c r="M119" i="14"/>
  <c r="R119" i="14" s="1"/>
  <c r="M131" i="14"/>
  <c r="R131" i="14" s="1"/>
  <c r="M326" i="14"/>
  <c r="R326" i="14" s="1"/>
  <c r="V4705" i="6"/>
  <c r="M575" i="14"/>
  <c r="R575" i="14" s="1"/>
  <c r="M509" i="14"/>
  <c r="R509" i="14" s="1"/>
  <c r="V731" i="6"/>
  <c r="O84" i="14"/>
  <c r="M577" i="14"/>
  <c r="R577" i="14" s="1"/>
  <c r="M492" i="14"/>
  <c r="R492" i="14" s="1"/>
  <c r="M423" i="14"/>
  <c r="R423" i="14" s="1"/>
  <c r="M99" i="14"/>
  <c r="R99" i="14" s="1"/>
  <c r="V416" i="6"/>
  <c r="V4277" i="6"/>
  <c r="V3858" i="6"/>
  <c r="V2037" i="6"/>
  <c r="V5173" i="6"/>
  <c r="M425" i="14"/>
  <c r="R425" i="14" s="1"/>
  <c r="O340" i="14"/>
  <c r="V2252" i="6"/>
  <c r="M568" i="14"/>
  <c r="R568" i="14" s="1"/>
  <c r="M535" i="14"/>
  <c r="R535" i="14" s="1"/>
  <c r="O450" i="14"/>
  <c r="M450" i="14"/>
  <c r="R450" i="14" s="1"/>
  <c r="M759" i="14"/>
  <c r="R759" i="14" s="1"/>
  <c r="V299" i="6"/>
  <c r="V1666" i="6"/>
  <c r="V1868" i="6"/>
  <c r="V834" i="6"/>
  <c r="V5482" i="6"/>
  <c r="M82" i="14"/>
  <c r="R82" i="14" s="1"/>
  <c r="M232" i="14"/>
  <c r="R232" i="14" s="1"/>
  <c r="M289" i="14"/>
  <c r="R289" i="14" s="1"/>
  <c r="O580" i="14"/>
  <c r="V4104" i="6"/>
  <c r="V3795" i="6"/>
  <c r="M249" i="14"/>
  <c r="R249" i="14" s="1"/>
  <c r="M23" i="14"/>
  <c r="R23" i="14" s="1"/>
  <c r="V190" i="6"/>
  <c r="M190" i="14"/>
  <c r="R190" i="14" s="1"/>
  <c r="M404" i="14"/>
  <c r="R404" i="14" s="1"/>
  <c r="M446" i="14"/>
  <c r="R446" i="14" s="1"/>
  <c r="M213" i="14"/>
  <c r="R213" i="14" s="1"/>
  <c r="M579" i="14"/>
  <c r="R579" i="14" s="1"/>
  <c r="O443" i="14"/>
  <c r="M443" i="14"/>
  <c r="R443" i="14" s="1"/>
  <c r="M325" i="14"/>
  <c r="R325" i="14" s="1"/>
  <c r="M508" i="14"/>
  <c r="R508" i="14" s="1"/>
  <c r="M451" i="14"/>
  <c r="R451" i="14" s="1"/>
  <c r="O510" i="14"/>
  <c r="M510" i="14"/>
  <c r="R510" i="14" s="1"/>
  <c r="M628" i="14"/>
  <c r="R628" i="14" s="1"/>
  <c r="M609" i="14"/>
  <c r="R609" i="14" s="1"/>
  <c r="V1906" i="6"/>
  <c r="V4373" i="6"/>
  <c r="M288" i="14"/>
  <c r="R288" i="14" s="1"/>
  <c r="M581" i="14"/>
  <c r="R581" i="14" s="1"/>
  <c r="M444" i="14"/>
  <c r="R444" i="14" s="1"/>
  <c r="O121" i="14"/>
  <c r="V979" i="6"/>
  <c r="V848" i="6"/>
  <c r="O99" i="14"/>
  <c r="V132" i="6"/>
  <c r="V4098" i="6"/>
  <c r="V1815" i="6"/>
  <c r="O249" i="14"/>
  <c r="V1178" i="6"/>
  <c r="O153" i="14"/>
  <c r="M175" i="14"/>
  <c r="R175" i="14" s="1"/>
  <c r="O326" i="14"/>
  <c r="V2230" i="6"/>
  <c r="M442" i="14"/>
  <c r="R442" i="14" s="1"/>
  <c r="V4102" i="6"/>
  <c r="O578" i="14"/>
  <c r="V2989" i="6"/>
  <c r="O423" i="14"/>
  <c r="O232" i="14"/>
  <c r="V1720" i="6"/>
  <c r="M432" i="14"/>
  <c r="R432" i="14" s="1"/>
  <c r="M328" i="14"/>
  <c r="R328" i="14" s="1"/>
  <c r="M306" i="14"/>
  <c r="R306" i="14" s="1"/>
  <c r="O509" i="14"/>
  <c r="V3617" i="6"/>
  <c r="V30" i="6"/>
  <c r="V1059" i="6"/>
  <c r="O131" i="14"/>
  <c r="M345" i="14"/>
  <c r="R345" i="14" s="1"/>
  <c r="O492" i="14"/>
  <c r="V3529" i="6"/>
  <c r="O119" i="14"/>
  <c r="V955" i="6"/>
  <c r="V3799" i="6"/>
  <c r="O535" i="14"/>
  <c r="V4908" i="6"/>
  <c r="V3010" i="6"/>
  <c r="V2036" i="6"/>
  <c r="O288" i="14"/>
  <c r="V4051" i="6"/>
  <c r="O568" i="14"/>
  <c r="M322" i="14"/>
  <c r="R322" i="14" s="1"/>
  <c r="M103" i="14"/>
  <c r="R103" i="14" s="1"/>
  <c r="M323" i="14"/>
  <c r="R323" i="14" s="1"/>
  <c r="M174" i="14"/>
  <c r="R174" i="14" s="1"/>
  <c r="M329" i="14"/>
  <c r="R329" i="14" s="1"/>
  <c r="M310" i="14"/>
  <c r="R310" i="14" s="1"/>
  <c r="M35" i="14"/>
  <c r="R35" i="14" s="1"/>
  <c r="M363" i="14"/>
  <c r="R363" i="14" s="1"/>
  <c r="M257" i="14"/>
  <c r="R257" i="14" s="1"/>
  <c r="M138" i="14"/>
  <c r="R138" i="14" s="1"/>
  <c r="M79" i="14"/>
  <c r="R79" i="14" s="1"/>
  <c r="M248" i="14"/>
  <c r="R248" i="14" s="1"/>
  <c r="V4471" i="6"/>
  <c r="Q786" i="14"/>
  <c r="V683" i="6"/>
  <c r="O82" i="14"/>
  <c r="V486" i="6"/>
  <c r="O289" i="14"/>
  <c r="V2038" i="6"/>
  <c r="V1510" i="6"/>
  <c r="V234" i="6"/>
  <c r="O23" i="14"/>
  <c r="V1585" i="6"/>
  <c r="O404" i="14"/>
  <c r="V2808" i="6"/>
  <c r="V21" i="6"/>
  <c r="V1410" i="6"/>
  <c r="O190" i="14"/>
  <c r="V1595" i="6"/>
  <c r="O213" i="14"/>
  <c r="O446" i="14"/>
  <c r="V3165" i="6"/>
  <c r="V2229" i="6"/>
  <c r="O325" i="14"/>
  <c r="V4103" i="6"/>
  <c r="O579" i="14"/>
  <c r="V2216" i="6"/>
  <c r="V4105" i="6"/>
  <c r="O581" i="14"/>
  <c r="V126" i="6"/>
  <c r="O609" i="14"/>
  <c r="V4371" i="6"/>
  <c r="V1172" i="6"/>
  <c r="O507" i="14"/>
  <c r="V3611" i="6"/>
  <c r="V1685" i="6"/>
  <c r="O451" i="14"/>
  <c r="V3181" i="6"/>
  <c r="V2452" i="6"/>
  <c r="O485" i="14"/>
  <c r="V3616" i="6"/>
  <c r="O508" i="14"/>
  <c r="V4924" i="6"/>
  <c r="V846" i="6"/>
  <c r="O628" i="14"/>
  <c r="V237" i="6"/>
  <c r="V941" i="6"/>
  <c r="V2232" i="6"/>
  <c r="O328" i="14"/>
  <c r="V2119" i="6"/>
  <c r="V1649" i="6"/>
  <c r="V1958" i="6"/>
  <c r="V2025" i="6"/>
  <c r="V4982" i="6"/>
  <c r="V2434" i="6"/>
  <c r="V1669" i="6"/>
  <c r="O345" i="14"/>
  <c r="V2290" i="6"/>
  <c r="O306" i="14"/>
  <c r="V2144" i="6"/>
  <c r="V1809" i="6"/>
  <c r="V3152" i="6"/>
  <c r="V310" i="6"/>
  <c r="V1319" i="6"/>
  <c r="O175" i="14"/>
  <c r="V1589" i="6"/>
  <c r="V1872" i="6"/>
  <c r="V1812" i="6"/>
  <c r="V3947" i="6"/>
  <c r="V3785" i="6"/>
  <c r="O532" i="14"/>
  <c r="V679" i="6"/>
  <c r="O432" i="14"/>
  <c r="V3065" i="6"/>
  <c r="V476" i="6"/>
  <c r="V2327" i="6"/>
  <c r="V449" i="6"/>
  <c r="V1971" i="6"/>
  <c r="V2027" i="6"/>
  <c r="V1097" i="6"/>
  <c r="V2270" i="6"/>
  <c r="V1101" i="6"/>
  <c r="V474" i="6"/>
  <c r="V2283" i="6"/>
  <c r="V2233" i="6"/>
  <c r="O329" i="14"/>
  <c r="V804" i="6"/>
  <c r="V1652" i="6"/>
  <c r="V2291" i="6"/>
  <c r="V1202" i="6"/>
  <c r="V1821" i="6"/>
  <c r="V2818" i="6"/>
  <c r="V841" i="6"/>
  <c r="V1875" i="6"/>
  <c r="V2033" i="6"/>
  <c r="V360" i="6"/>
  <c r="O35" i="14"/>
  <c r="V2156" i="6"/>
  <c r="O310" i="14"/>
  <c r="O174" i="14"/>
  <c r="V1318" i="6"/>
  <c r="V1229" i="6"/>
  <c r="V1195" i="6"/>
  <c r="V1033" i="6"/>
  <c r="V503" i="6"/>
  <c r="V1232" i="6"/>
  <c r="V904" i="6"/>
  <c r="O103" i="14"/>
  <c r="V2226" i="6"/>
  <c r="O322" i="14"/>
  <c r="V932" i="6"/>
  <c r="V1859" i="6"/>
  <c r="V2889" i="6"/>
  <c r="V462" i="6"/>
  <c r="V43" i="6"/>
  <c r="V2436" i="6"/>
  <c r="O363" i="14"/>
  <c r="V1984" i="6"/>
  <c r="V1070" i="6"/>
  <c r="V1814" i="6"/>
  <c r="O248" i="14"/>
  <c r="O138" i="14"/>
  <c r="V495" i="6"/>
  <c r="O79" i="14"/>
  <c r="V678" i="6"/>
  <c r="V1867" i="6"/>
  <c r="O257" i="14"/>
  <c r="V472" i="6"/>
  <c r="V3459" i="6"/>
  <c r="N5780" i="6" l="1"/>
  <c r="P5780" i="6" s="1"/>
  <c r="U5780" i="6" s="1"/>
  <c r="N5783" i="6"/>
  <c r="P5783" i="6" s="1"/>
  <c r="U5783" i="6" s="1"/>
  <c r="N5777" i="6"/>
  <c r="P5777" i="6" s="1"/>
  <c r="U5777" i="6" s="1"/>
  <c r="N5781" i="6"/>
  <c r="P5781" i="6" s="1"/>
  <c r="U5781" i="6" s="1"/>
  <c r="N5779" i="6"/>
  <c r="P5779" i="6" s="1"/>
  <c r="U5779" i="6" s="1"/>
  <c r="N5782" i="6"/>
  <c r="P5782" i="6" s="1"/>
  <c r="U5782" i="6" s="1"/>
  <c r="N5776" i="6"/>
  <c r="P5776" i="6" s="1"/>
  <c r="N5778" i="6"/>
  <c r="P5778" i="6" s="1"/>
  <c r="U5778" i="6" s="1"/>
  <c r="N5367" i="6"/>
  <c r="V5657" i="6"/>
  <c r="O611" i="14"/>
  <c r="P73" i="6"/>
  <c r="U73" i="6" s="1"/>
  <c r="V73" i="6" s="1"/>
  <c r="O506" i="14"/>
  <c r="O448" i="14"/>
  <c r="O435" i="14"/>
  <c r="N5774" i="6"/>
  <c r="P5774" i="6" s="1"/>
  <c r="U5774" i="6" s="1"/>
  <c r="N5765" i="6"/>
  <c r="P5765" i="6" s="1"/>
  <c r="N5767" i="6"/>
  <c r="P5767" i="6" s="1"/>
  <c r="U5767" i="6" s="1"/>
  <c r="N5769" i="6"/>
  <c r="P5769" i="6" s="1"/>
  <c r="U5769" i="6" s="1"/>
  <c r="N5771" i="6"/>
  <c r="P5771" i="6" s="1"/>
  <c r="U5771" i="6" s="1"/>
  <c r="N5773" i="6"/>
  <c r="P5773" i="6" s="1"/>
  <c r="U5773" i="6" s="1"/>
  <c r="N5775" i="6"/>
  <c r="P5775" i="6" s="1"/>
  <c r="U5775" i="6" s="1"/>
  <c r="N5766" i="6"/>
  <c r="P5766" i="6" s="1"/>
  <c r="U5766" i="6" s="1"/>
  <c r="N5768" i="6"/>
  <c r="P5768" i="6" s="1"/>
  <c r="U5768" i="6" s="1"/>
  <c r="N5770" i="6"/>
  <c r="P5770" i="6" s="1"/>
  <c r="U5770" i="6" s="1"/>
  <c r="N5772" i="6"/>
  <c r="P5772" i="6" s="1"/>
  <c r="U5772" i="6" s="1"/>
  <c r="P188" i="6"/>
  <c r="U188" i="6" s="1"/>
  <c r="V188" i="6" s="1"/>
  <c r="O442" i="14"/>
  <c r="O582" i="14"/>
  <c r="O577" i="14"/>
  <c r="O516" i="14"/>
  <c r="O425" i="14"/>
  <c r="P110" i="6"/>
  <c r="P5656" i="6"/>
  <c r="U5656" i="6" s="1"/>
  <c r="O445" i="14"/>
  <c r="N5430" i="6"/>
  <c r="P5430" i="6" s="1"/>
  <c r="U5430" i="6" s="1"/>
  <c r="V5430" i="6" s="1"/>
  <c r="Q745" i="14"/>
  <c r="O608" i="14"/>
  <c r="U3773" i="6"/>
  <c r="M528" i="14"/>
  <c r="R528" i="14" s="1"/>
  <c r="U2987" i="6"/>
  <c r="M422" i="14"/>
  <c r="U5353" i="6"/>
  <c r="M732" i="14"/>
  <c r="R732" i="14" s="1"/>
  <c r="U4706" i="6"/>
  <c r="V4706" i="6" s="1"/>
  <c r="M651" i="14"/>
  <c r="R651" i="14" s="1"/>
  <c r="V5662" i="6"/>
  <c r="M675" i="14"/>
  <c r="R675" i="14" s="1"/>
  <c r="U3524" i="6"/>
  <c r="M489" i="14"/>
  <c r="R489" i="14" s="1"/>
  <c r="U3355" i="6"/>
  <c r="M469" i="14"/>
  <c r="R469" i="14" s="1"/>
  <c r="U3166" i="6"/>
  <c r="M447" i="14"/>
  <c r="R447" i="14" s="1"/>
  <c r="O424" i="14"/>
  <c r="U2986" i="6"/>
  <c r="O421" i="14" s="1"/>
  <c r="M421" i="14"/>
  <c r="R421" i="14" s="1"/>
  <c r="U5460" i="6"/>
  <c r="M749" i="14"/>
  <c r="R749" i="14" s="1"/>
  <c r="U4489" i="6"/>
  <c r="M627" i="14"/>
  <c r="R627" i="14" s="1"/>
  <c r="U3531" i="6"/>
  <c r="M493" i="14"/>
  <c r="R493" i="14" s="1"/>
  <c r="O543" i="14"/>
  <c r="V3519" i="6"/>
  <c r="M592" i="14"/>
  <c r="R592" i="14" s="1"/>
  <c r="O551" i="14"/>
  <c r="U3790" i="6"/>
  <c r="M533" i="14"/>
  <c r="R533" i="14" s="1"/>
  <c r="U3778" i="6"/>
  <c r="M529" i="14"/>
  <c r="R529" i="14" s="1"/>
  <c r="U3414" i="6"/>
  <c r="O476" i="14" s="1"/>
  <c r="M476" i="14"/>
  <c r="R476" i="14" s="1"/>
  <c r="U3069" i="6"/>
  <c r="M434" i="14"/>
  <c r="R434" i="14" s="1"/>
  <c r="M786" i="14"/>
  <c r="R786" i="14" s="1"/>
  <c r="O575" i="14"/>
  <c r="V4106" i="6"/>
  <c r="O536" i="14"/>
  <c r="V5723" i="6"/>
  <c r="M543" i="14"/>
  <c r="R543" i="14" s="1"/>
  <c r="V3162" i="6"/>
  <c r="M574" i="14"/>
  <c r="R574" i="14" s="1"/>
  <c r="M552" i="14"/>
  <c r="R552" i="14" s="1"/>
  <c r="V3677" i="6"/>
  <c r="U2251" i="6"/>
  <c r="M339" i="14"/>
  <c r="R339" i="14" s="1"/>
  <c r="U1419" i="6"/>
  <c r="M194" i="14"/>
  <c r="R194" i="14" s="1"/>
  <c r="U5411" i="6"/>
  <c r="M740" i="14"/>
  <c r="R740" i="14" s="1"/>
  <c r="U3779" i="6"/>
  <c r="M530" i="14"/>
  <c r="R530" i="14" s="1"/>
  <c r="U3525" i="6"/>
  <c r="M490" i="14"/>
  <c r="R490" i="14" s="1"/>
  <c r="M783" i="14"/>
  <c r="R783" i="14" s="1"/>
  <c r="U3963" i="6"/>
  <c r="M556" i="14"/>
  <c r="R556" i="14" s="1"/>
  <c r="O523" i="14"/>
  <c r="O515" i="14"/>
  <c r="U3607" i="6"/>
  <c r="M505" i="14"/>
  <c r="R505" i="14" s="1"/>
  <c r="O499" i="14"/>
  <c r="U3063" i="6"/>
  <c r="M431" i="14"/>
  <c r="R431" i="14" s="1"/>
  <c r="M748" i="14"/>
  <c r="P748" i="14" s="1"/>
  <c r="M566" i="14"/>
  <c r="R566" i="14" s="1"/>
  <c r="M524" i="14"/>
  <c r="R524" i="14" s="1"/>
  <c r="M506" i="14"/>
  <c r="R506" i="14" s="1"/>
  <c r="O552" i="14"/>
  <c r="M532" i="14"/>
  <c r="R532" i="14" s="1"/>
  <c r="M507" i="14"/>
  <c r="R507" i="14" s="1"/>
  <c r="M485" i="14"/>
  <c r="R485" i="14" s="1"/>
  <c r="O534" i="14"/>
  <c r="M582" i="14"/>
  <c r="R582" i="14" s="1"/>
  <c r="M578" i="14"/>
  <c r="R578" i="14" s="1"/>
  <c r="V5459" i="6"/>
  <c r="O524" i="14"/>
  <c r="V3070" i="6"/>
  <c r="M516" i="14"/>
  <c r="R516" i="14" s="1"/>
  <c r="M468" i="14"/>
  <c r="R468" i="14" s="1"/>
  <c r="M713" i="14"/>
  <c r="R713" i="14" s="1"/>
  <c r="V3167" i="6"/>
  <c r="M445" i="14"/>
  <c r="R445" i="14" s="1"/>
  <c r="M611" i="14"/>
  <c r="R611" i="14" s="1"/>
  <c r="M448" i="14"/>
  <c r="R448" i="14" s="1"/>
  <c r="U5412" i="6"/>
  <c r="M741" i="14"/>
  <c r="R741" i="14" s="1"/>
  <c r="U5581" i="6"/>
  <c r="M768" i="14"/>
  <c r="R768" i="14" s="1"/>
  <c r="U5542" i="6"/>
  <c r="M763" i="14"/>
  <c r="R763" i="14" s="1"/>
  <c r="U4096" i="6"/>
  <c r="M576" i="14"/>
  <c r="R576" i="14" s="1"/>
  <c r="U3965" i="6"/>
  <c r="M557" i="14"/>
  <c r="R557" i="14" s="1"/>
  <c r="U3780" i="6"/>
  <c r="M531" i="14"/>
  <c r="R531" i="14" s="1"/>
  <c r="U3679" i="6"/>
  <c r="M518" i="14"/>
  <c r="R518" i="14" s="1"/>
  <c r="U3603" i="6"/>
  <c r="M503" i="14"/>
  <c r="R503" i="14" s="1"/>
  <c r="U3532" i="6"/>
  <c r="M494" i="14"/>
  <c r="R494" i="14" s="1"/>
  <c r="P4771" i="6"/>
  <c r="U4771" i="6" s="1"/>
  <c r="V4771" i="6" s="1"/>
  <c r="P504" i="6"/>
  <c r="O651" i="14"/>
  <c r="H588" i="14"/>
  <c r="O667" i="14"/>
  <c r="N4175" i="6"/>
  <c r="U5614" i="6"/>
  <c r="M773" i="14"/>
  <c r="R773" i="14" s="1"/>
  <c r="O729" i="14"/>
  <c r="U5171" i="6"/>
  <c r="M707" i="14"/>
  <c r="R707" i="14" s="1"/>
  <c r="O675" i="14"/>
  <c r="U4752" i="6"/>
  <c r="M656" i="14"/>
  <c r="R656" i="14" s="1"/>
  <c r="V4372" i="6"/>
  <c r="O610" i="14"/>
  <c r="U5583" i="6"/>
  <c r="V5583" i="6" s="1"/>
  <c r="M769" i="14"/>
  <c r="R769" i="14" s="1"/>
  <c r="N5299" i="6"/>
  <c r="Q724" i="14"/>
  <c r="U4709" i="6"/>
  <c r="M652" i="14"/>
  <c r="R652" i="14" s="1"/>
  <c r="O695" i="14"/>
  <c r="M764" i="14"/>
  <c r="R764" i="14" s="1"/>
  <c r="V4903" i="6"/>
  <c r="U1716" i="6"/>
  <c r="M230" i="14"/>
  <c r="R230" i="14" s="1"/>
  <c r="U5655" i="6"/>
  <c r="M780" i="14"/>
  <c r="R780" i="14" s="1"/>
  <c r="U5491" i="6"/>
  <c r="V5491" i="6" s="1"/>
  <c r="M753" i="14"/>
  <c r="R753" i="14" s="1"/>
  <c r="U5413" i="6"/>
  <c r="M742" i="14"/>
  <c r="R742" i="14" s="1"/>
  <c r="V5070" i="6"/>
  <c r="U1807" i="6"/>
  <c r="M245" i="14"/>
  <c r="R245" i="14" s="1"/>
  <c r="M706" i="14"/>
  <c r="R706" i="14" s="1"/>
  <c r="U5654" i="6"/>
  <c r="M779" i="14"/>
  <c r="R779" i="14" s="1"/>
  <c r="M667" i="14"/>
  <c r="R667" i="14" s="1"/>
  <c r="U5221" i="6"/>
  <c r="M712" i="14"/>
  <c r="R712" i="14" s="1"/>
  <c r="U5071" i="6"/>
  <c r="M697" i="14"/>
  <c r="R697" i="14" s="1"/>
  <c r="U4754" i="6"/>
  <c r="M658" i="14"/>
  <c r="R658" i="14" s="1"/>
  <c r="U4494" i="6"/>
  <c r="M629" i="14"/>
  <c r="R629" i="14" s="1"/>
  <c r="O754" i="14"/>
  <c r="V5493" i="6"/>
  <c r="M781" i="14"/>
  <c r="R781" i="14" s="1"/>
  <c r="O794" i="14"/>
  <c r="U4753" i="6"/>
  <c r="M657" i="14"/>
  <c r="R657" i="14" s="1"/>
  <c r="N633" i="6"/>
  <c r="N629" i="6"/>
  <c r="N636" i="6"/>
  <c r="N592" i="6"/>
  <c r="P592" i="6" s="1"/>
  <c r="N594" i="6"/>
  <c r="P594" i="6" s="1"/>
  <c r="U594" i="6" s="1"/>
  <c r="V594" i="6" s="1"/>
  <c r="N600" i="6"/>
  <c r="P600" i="6" s="1"/>
  <c r="U600" i="6" s="1"/>
  <c r="V600" i="6" s="1"/>
  <c r="N606" i="6"/>
  <c r="P606" i="6" s="1"/>
  <c r="U606" i="6" s="1"/>
  <c r="V606" i="6" s="1"/>
  <c r="N612" i="6"/>
  <c r="P612" i="6" s="1"/>
  <c r="U612" i="6" s="1"/>
  <c r="V612" i="6" s="1"/>
  <c r="N618" i="6"/>
  <c r="P618" i="6" s="1"/>
  <c r="U618" i="6" s="1"/>
  <c r="V618" i="6" s="1"/>
  <c r="N624" i="6"/>
  <c r="P624" i="6" s="1"/>
  <c r="U624" i="6" s="1"/>
  <c r="V624" i="6" s="1"/>
  <c r="N513" i="6"/>
  <c r="P513" i="6" s="1"/>
  <c r="U513" i="6" s="1"/>
  <c r="V513" i="6" s="1"/>
  <c r="N512" i="6"/>
  <c r="N656" i="6"/>
  <c r="N654" i="6"/>
  <c r="P654" i="6" s="1"/>
  <c r="U654" i="6" s="1"/>
  <c r="V654" i="6" s="1"/>
  <c r="N556" i="6"/>
  <c r="N558" i="6"/>
  <c r="N561" i="6"/>
  <c r="N564" i="6"/>
  <c r="N567" i="6"/>
  <c r="N570" i="6"/>
  <c r="N521" i="6"/>
  <c r="P521" i="6" s="1"/>
  <c r="N522" i="6"/>
  <c r="P522" i="6" s="1"/>
  <c r="U522" i="6" s="1"/>
  <c r="V522" i="6" s="1"/>
  <c r="N467" i="6"/>
  <c r="N470" i="6"/>
  <c r="N409" i="6"/>
  <c r="P409" i="6" s="1"/>
  <c r="U409" i="6" s="1"/>
  <c r="V409" i="6" s="1"/>
  <c r="N396" i="6"/>
  <c r="P396" i="6" s="1"/>
  <c r="U396" i="6" s="1"/>
  <c r="V396" i="6" s="1"/>
  <c r="N402" i="6"/>
  <c r="P402" i="6" s="1"/>
  <c r="U402" i="6" s="1"/>
  <c r="V402" i="6" s="1"/>
  <c r="N408" i="6"/>
  <c r="P408" i="6" s="1"/>
  <c r="U408" i="6" s="1"/>
  <c r="V408" i="6" s="1"/>
  <c r="N414" i="6"/>
  <c r="P414" i="6" s="1"/>
  <c r="U414" i="6" s="1"/>
  <c r="V414" i="6" s="1"/>
  <c r="N397" i="6"/>
  <c r="P397" i="6" s="1"/>
  <c r="U397" i="6" s="1"/>
  <c r="V397" i="6" s="1"/>
  <c r="N403" i="6"/>
  <c r="P403" i="6" s="1"/>
  <c r="U403" i="6" s="1"/>
  <c r="V403" i="6" s="1"/>
  <c r="N415" i="6"/>
  <c r="P415" i="6" s="1"/>
  <c r="U415" i="6" s="1"/>
  <c r="V415" i="6" s="1"/>
  <c r="N337" i="6"/>
  <c r="P337" i="6" s="1"/>
  <c r="N341" i="6"/>
  <c r="P341" i="6" s="1"/>
  <c r="U341" i="6" s="1"/>
  <c r="V341" i="6" s="1"/>
  <c r="N342" i="6"/>
  <c r="P342" i="6" s="1"/>
  <c r="U342" i="6" s="1"/>
  <c r="V342" i="6" s="1"/>
  <c r="N318" i="6"/>
  <c r="P318" i="6" s="1"/>
  <c r="U318" i="6" s="1"/>
  <c r="V318" i="6" s="1"/>
  <c r="N314" i="6"/>
  <c r="P314" i="6" s="1"/>
  <c r="U314" i="6" s="1"/>
  <c r="V314" i="6" s="1"/>
  <c r="N315" i="6"/>
  <c r="P556" i="6"/>
  <c r="U556" i="6" s="1"/>
  <c r="V556" i="6" s="1"/>
  <c r="N663" i="6"/>
  <c r="P663" i="6" s="1"/>
  <c r="U663" i="6" s="1"/>
  <c r="V663" i="6" s="1"/>
  <c r="N665" i="6"/>
  <c r="N668" i="6"/>
  <c r="P668" i="6" s="1"/>
  <c r="U668" i="6" s="1"/>
  <c r="V668" i="6" s="1"/>
  <c r="N478" i="6"/>
  <c r="P478" i="6" s="1"/>
  <c r="U478" i="6" s="1"/>
  <c r="V478" i="6" s="1"/>
  <c r="N479" i="6"/>
  <c r="N482" i="6"/>
  <c r="N380" i="6"/>
  <c r="P380" i="6" s="1"/>
  <c r="U380" i="6" s="1"/>
  <c r="N381" i="6"/>
  <c r="P381" i="6" s="1"/>
  <c r="U381" i="6" s="1"/>
  <c r="V381" i="6" s="1"/>
  <c r="N385" i="6"/>
  <c r="N389" i="6"/>
  <c r="N392" i="6"/>
  <c r="N382" i="6"/>
  <c r="P382" i="6" s="1"/>
  <c r="U382" i="6" s="1"/>
  <c r="V382" i="6" s="1"/>
  <c r="N359" i="6"/>
  <c r="N353" i="6"/>
  <c r="N356" i="6"/>
  <c r="P356" i="6" s="1"/>
  <c r="U356" i="6" s="1"/>
  <c r="V356" i="6" s="1"/>
  <c r="N323" i="6"/>
  <c r="P323" i="6" s="1"/>
  <c r="U323" i="6" s="1"/>
  <c r="V323" i="6" s="1"/>
  <c r="N327" i="6"/>
  <c r="P327" i="6" s="1"/>
  <c r="U327" i="6" s="1"/>
  <c r="V327" i="6" s="1"/>
  <c r="N331" i="6"/>
  <c r="P331" i="6" s="1"/>
  <c r="U331" i="6" s="1"/>
  <c r="V331" i="6" s="1"/>
  <c r="N336" i="6"/>
  <c r="N322" i="6"/>
  <c r="P322" i="6" s="1"/>
  <c r="U322" i="6" s="1"/>
  <c r="V322" i="6" s="1"/>
  <c r="N328" i="6"/>
  <c r="N332" i="6"/>
  <c r="P332" i="6" s="1"/>
  <c r="U332" i="6" s="1"/>
  <c r="V332" i="6" s="1"/>
  <c r="N194" i="6"/>
  <c r="P194" i="6" s="1"/>
  <c r="U194" i="6" s="1"/>
  <c r="V194" i="6" s="1"/>
  <c r="N200" i="6"/>
  <c r="P200" i="6" s="1"/>
  <c r="U200" i="6" s="1"/>
  <c r="V200" i="6" s="1"/>
  <c r="N189" i="6"/>
  <c r="P189" i="6" s="1"/>
  <c r="N195" i="6"/>
  <c r="P195" i="6" s="1"/>
  <c r="U195" i="6" s="1"/>
  <c r="V195" i="6" s="1"/>
  <c r="N201" i="6"/>
  <c r="P201" i="6" s="1"/>
  <c r="U201" i="6" s="1"/>
  <c r="V201" i="6" s="1"/>
  <c r="P506" i="14"/>
  <c r="P656" i="6"/>
  <c r="U656" i="6" s="1"/>
  <c r="V656" i="6" s="1"/>
  <c r="P633" i="6"/>
  <c r="U633" i="6" s="1"/>
  <c r="V633" i="6" s="1"/>
  <c r="M619" i="14"/>
  <c r="R619" i="14" s="1"/>
  <c r="O3899" i="6"/>
  <c r="U914" i="6"/>
  <c r="N5761" i="6"/>
  <c r="P5761" i="6" s="1"/>
  <c r="U5761" i="6" s="1"/>
  <c r="N5763" i="6"/>
  <c r="P5763" i="6" s="1"/>
  <c r="U5763" i="6" s="1"/>
  <c r="P790" i="6"/>
  <c r="P510" i="6"/>
  <c r="P134" i="6"/>
  <c r="U134" i="6" s="1"/>
  <c r="V134" i="6" s="1"/>
  <c r="N5758" i="6"/>
  <c r="P5758" i="6" s="1"/>
  <c r="P549" i="6"/>
  <c r="U549" i="6" s="1"/>
  <c r="V549" i="6" s="1"/>
  <c r="N371" i="6"/>
  <c r="P255" i="6"/>
  <c r="U255" i="6" s="1"/>
  <c r="V255" i="6" s="1"/>
  <c r="P249" i="6"/>
  <c r="U249" i="6" s="1"/>
  <c r="V249" i="6" s="1"/>
  <c r="P243" i="6"/>
  <c r="U243" i="6" s="1"/>
  <c r="V243" i="6" s="1"/>
  <c r="N183" i="6"/>
  <c r="P183" i="6" s="1"/>
  <c r="U183" i="6" s="1"/>
  <c r="V183" i="6" s="1"/>
  <c r="N177" i="6"/>
  <c r="P177" i="6" s="1"/>
  <c r="U177" i="6" s="1"/>
  <c r="V177" i="6" s="1"/>
  <c r="P147" i="6"/>
  <c r="U147" i="6" s="1"/>
  <c r="V147" i="6" s="1"/>
  <c r="P141" i="6"/>
  <c r="U141" i="6" s="1"/>
  <c r="V141" i="6" s="1"/>
  <c r="P135" i="6"/>
  <c r="U135" i="6" s="1"/>
  <c r="V135" i="6" s="1"/>
  <c r="P128" i="6"/>
  <c r="N122" i="6"/>
  <c r="P122" i="6" s="1"/>
  <c r="U122" i="6" s="1"/>
  <c r="V122" i="6" s="1"/>
  <c r="N116" i="6"/>
  <c r="P116" i="6" s="1"/>
  <c r="U116" i="6" s="1"/>
  <c r="V116" i="6" s="1"/>
  <c r="P104" i="6"/>
  <c r="U104" i="6" s="1"/>
  <c r="P98" i="6"/>
  <c r="U98" i="6" s="1"/>
  <c r="V98" i="6" s="1"/>
  <c r="P92" i="6"/>
  <c r="U92" i="6" s="1"/>
  <c r="V92" i="6" s="1"/>
  <c r="N80" i="6"/>
  <c r="P80" i="6" s="1"/>
  <c r="U80" i="6" s="1"/>
  <c r="V80" i="6" s="1"/>
  <c r="N74" i="6"/>
  <c r="P74" i="6" s="1"/>
  <c r="N67" i="6"/>
  <c r="P67" i="6" s="1"/>
  <c r="U67" i="6" s="1"/>
  <c r="V67" i="6" s="1"/>
  <c r="N61" i="6"/>
  <c r="P61" i="6" s="1"/>
  <c r="U61" i="6" s="1"/>
  <c r="V61" i="6" s="1"/>
  <c r="P55" i="6"/>
  <c r="U55" i="6" s="1"/>
  <c r="V55" i="6" s="1"/>
  <c r="P49" i="6"/>
  <c r="U49" i="6" s="1"/>
  <c r="V49" i="6" s="1"/>
  <c r="P37" i="6"/>
  <c r="U37" i="6" s="1"/>
  <c r="V37" i="6" s="1"/>
  <c r="P31" i="6"/>
  <c r="N27" i="6"/>
  <c r="N24" i="6"/>
  <c r="N14" i="6"/>
  <c r="P3" i="6"/>
  <c r="U3" i="6" s="1"/>
  <c r="V3" i="6" s="1"/>
  <c r="P913" i="6"/>
  <c r="P548" i="6"/>
  <c r="U548" i="6" s="1"/>
  <c r="V548" i="6" s="1"/>
  <c r="P543" i="6"/>
  <c r="U543" i="6" s="1"/>
  <c r="V543" i="6" s="1"/>
  <c r="P532" i="6"/>
  <c r="U532" i="6" s="1"/>
  <c r="V532" i="6" s="1"/>
  <c r="P420" i="6"/>
  <c r="U420" i="6" s="1"/>
  <c r="V420" i="6" s="1"/>
  <c r="P374" i="6"/>
  <c r="U374" i="6" s="1"/>
  <c r="V374" i="6" s="1"/>
  <c r="N307" i="6"/>
  <c r="N304" i="6"/>
  <c r="N301" i="6"/>
  <c r="P284" i="6"/>
  <c r="U284" i="6" s="1"/>
  <c r="V284" i="6" s="1"/>
  <c r="P278" i="6"/>
  <c r="U278" i="6" s="1"/>
  <c r="V278" i="6" s="1"/>
  <c r="P272" i="6"/>
  <c r="U272" i="6" s="1"/>
  <c r="V272" i="6" s="1"/>
  <c r="P266" i="6"/>
  <c r="U266" i="6" s="1"/>
  <c r="V266" i="6" s="1"/>
  <c r="P260" i="6"/>
  <c r="U260" i="6" s="1"/>
  <c r="V260" i="6" s="1"/>
  <c r="P254" i="6"/>
  <c r="U254" i="6" s="1"/>
  <c r="V254" i="6" s="1"/>
  <c r="P248" i="6"/>
  <c r="U248" i="6" s="1"/>
  <c r="V248" i="6" s="1"/>
  <c r="P242" i="6"/>
  <c r="U242" i="6" s="1"/>
  <c r="V242" i="6" s="1"/>
  <c r="P236" i="6"/>
  <c r="N182" i="6"/>
  <c r="P182" i="6" s="1"/>
  <c r="U182" i="6" s="1"/>
  <c r="V182" i="6" s="1"/>
  <c r="N176" i="6"/>
  <c r="P176" i="6" s="1"/>
  <c r="P170" i="6"/>
  <c r="U170" i="6" s="1"/>
  <c r="V170" i="6" s="1"/>
  <c r="P164" i="6"/>
  <c r="U164" i="6" s="1"/>
  <c r="V164" i="6" s="1"/>
  <c r="P158" i="6"/>
  <c r="U158" i="6" s="1"/>
  <c r="V158" i="6" s="1"/>
  <c r="P152" i="6"/>
  <c r="P146" i="6"/>
  <c r="U146" i="6" s="1"/>
  <c r="V146" i="6" s="1"/>
  <c r="P140" i="6"/>
  <c r="U140" i="6" s="1"/>
  <c r="V140" i="6" s="1"/>
  <c r="N127" i="6"/>
  <c r="P127" i="6" s="1"/>
  <c r="U127" i="6" s="1"/>
  <c r="N121" i="6"/>
  <c r="P121" i="6" s="1"/>
  <c r="U121" i="6" s="1"/>
  <c r="V121" i="6" s="1"/>
  <c r="N115" i="6"/>
  <c r="P115" i="6" s="1"/>
  <c r="P109" i="6"/>
  <c r="U109" i="6" s="1"/>
  <c r="V109" i="6" s="1"/>
  <c r="P103" i="6"/>
  <c r="U103" i="6" s="1"/>
  <c r="P97" i="6"/>
  <c r="U97" i="6" s="1"/>
  <c r="V97" i="6" s="1"/>
  <c r="P91" i="6"/>
  <c r="U91" i="6" s="1"/>
  <c r="V91" i="6" s="1"/>
  <c r="P85" i="6"/>
  <c r="U85" i="6" s="1"/>
  <c r="V85" i="6" s="1"/>
  <c r="N79" i="6"/>
  <c r="P79" i="6" s="1"/>
  <c r="N66" i="6"/>
  <c r="P66" i="6" s="1"/>
  <c r="U66" i="6" s="1"/>
  <c r="V66" i="6" s="1"/>
  <c r="P60" i="6"/>
  <c r="U60" i="6" s="1"/>
  <c r="V60" i="6" s="1"/>
  <c r="P54" i="6"/>
  <c r="P48" i="6"/>
  <c r="U48" i="6" s="1"/>
  <c r="V48" i="6" s="1"/>
  <c r="P42" i="6"/>
  <c r="N20" i="6"/>
  <c r="N17" i="6"/>
  <c r="N5760" i="6"/>
  <c r="P5760" i="6" s="1"/>
  <c r="U5760" i="6" s="1"/>
  <c r="N5762" i="6"/>
  <c r="P5762" i="6" s="1"/>
  <c r="U5762" i="6" s="1"/>
  <c r="N5764" i="6"/>
  <c r="P5764" i="6" s="1"/>
  <c r="U5764" i="6" s="1"/>
  <c r="N5759" i="6"/>
  <c r="P5759" i="6" s="1"/>
  <c r="U5759" i="6" s="1"/>
  <c r="O433" i="14"/>
  <c r="V3066" i="6"/>
  <c r="M794" i="14"/>
  <c r="R794" i="14" s="1"/>
  <c r="V5539" i="6"/>
  <c r="O4475" i="6"/>
  <c r="P4475" i="6" s="1"/>
  <c r="U4475" i="6" s="1"/>
  <c r="V4475" i="6" s="1"/>
  <c r="M771" i="14"/>
  <c r="R771" i="14" s="1"/>
  <c r="M754" i="14"/>
  <c r="R754" i="14" s="1"/>
  <c r="M760" i="14"/>
  <c r="R760" i="14" s="1"/>
  <c r="Q767" i="14"/>
  <c r="M776" i="14"/>
  <c r="R776" i="14" s="1"/>
  <c r="P37" i="14"/>
  <c r="M730" i="14"/>
  <c r="R730" i="14" s="1"/>
  <c r="P594" i="14"/>
  <c r="O1398" i="6"/>
  <c r="P1103" i="6"/>
  <c r="U1103" i="6" s="1"/>
  <c r="V1103" i="6" s="1"/>
  <c r="P1089" i="6"/>
  <c r="U1089" i="6" s="1"/>
  <c r="V1089" i="6" s="1"/>
  <c r="P838" i="6"/>
  <c r="U838" i="6" s="1"/>
  <c r="V838" i="6" s="1"/>
  <c r="P770" i="6"/>
  <c r="U770" i="6" s="1"/>
  <c r="P517" i="6"/>
  <c r="U517" i="6" s="1"/>
  <c r="V517" i="6" s="1"/>
  <c r="P68" i="6"/>
  <c r="P11" i="6"/>
  <c r="U11" i="6" s="1"/>
  <c r="V11" i="6" s="1"/>
  <c r="M762" i="14"/>
  <c r="R762" i="14" s="1"/>
  <c r="M761" i="14"/>
  <c r="R761" i="14" s="1"/>
  <c r="O771" i="14"/>
  <c r="O753" i="14"/>
  <c r="M782" i="14"/>
  <c r="R782" i="14" s="1"/>
  <c r="Q766" i="14"/>
  <c r="O2557" i="6"/>
  <c r="O2552" i="6"/>
  <c r="P2825" i="6"/>
  <c r="U2825" i="6" s="1"/>
  <c r="V2825" i="6" s="1"/>
  <c r="P2817" i="6"/>
  <c r="P2807" i="6"/>
  <c r="U2807" i="6" s="1"/>
  <c r="V2807" i="6" s="1"/>
  <c r="P2777" i="6"/>
  <c r="U2777" i="6" s="1"/>
  <c r="V2777" i="6" s="1"/>
  <c r="P1539" i="6"/>
  <c r="U1539" i="6" s="1"/>
  <c r="V1539" i="6" s="1"/>
  <c r="O4472" i="6"/>
  <c r="P1805" i="6"/>
  <c r="U1805" i="6" s="1"/>
  <c r="V1805" i="6" s="1"/>
  <c r="O3904" i="6"/>
  <c r="P5187" i="6"/>
  <c r="U5187" i="6" s="1"/>
  <c r="V5187" i="6" s="1"/>
  <c r="P5153" i="6"/>
  <c r="U5153" i="6" s="1"/>
  <c r="V5153" i="6" s="1"/>
  <c r="P5147" i="6"/>
  <c r="U5147" i="6" s="1"/>
  <c r="V5147" i="6" s="1"/>
  <c r="O1394" i="6"/>
  <c r="P982" i="6"/>
  <c r="U982" i="6" s="1"/>
  <c r="P325" i="14"/>
  <c r="P4448" i="6"/>
  <c r="U4448" i="6" s="1"/>
  <c r="V4448" i="6" s="1"/>
  <c r="P4445" i="6"/>
  <c r="U4445" i="6" s="1"/>
  <c r="V4445" i="6" s="1"/>
  <c r="O4404" i="6"/>
  <c r="P4404" i="6" s="1"/>
  <c r="U4404" i="6" s="1"/>
  <c r="P991" i="6"/>
  <c r="U991" i="6" s="1"/>
  <c r="V991" i="6" s="1"/>
  <c r="P5620" i="6"/>
  <c r="P754" i="14"/>
  <c r="P331" i="14"/>
  <c r="O4195" i="6"/>
  <c r="O3915" i="6"/>
  <c r="O3497" i="6"/>
  <c r="P5531" i="6"/>
  <c r="M758" i="14" s="1"/>
  <c r="R758" i="14" s="1"/>
  <c r="O3999" i="6"/>
  <c r="O3993" i="6"/>
  <c r="P618" i="14"/>
  <c r="U5620" i="6"/>
  <c r="V5620" i="6" s="1"/>
  <c r="M774" i="14"/>
  <c r="R774" i="14" s="1"/>
  <c r="U276" i="6"/>
  <c r="P445" i="14"/>
  <c r="O792" i="14"/>
  <c r="P4607" i="6"/>
  <c r="U4607" i="6" s="1"/>
  <c r="V4607" i="6" s="1"/>
  <c r="P4484" i="6"/>
  <c r="U4484" i="6" s="1"/>
  <c r="V4484" i="6" s="1"/>
  <c r="O4137" i="6"/>
  <c r="O3383" i="6"/>
  <c r="P3383" i="6" s="1"/>
  <c r="U3383" i="6" s="1"/>
  <c r="V3383" i="6" s="1"/>
  <c r="P2821" i="6"/>
  <c r="O2612" i="6"/>
  <c r="P2379" i="6"/>
  <c r="U2379" i="6" s="1"/>
  <c r="V2379" i="6" s="1"/>
  <c r="P2376" i="6"/>
  <c r="U2376" i="6" s="1"/>
  <c r="V2376" i="6" s="1"/>
  <c r="O1776" i="6"/>
  <c r="P1473" i="6"/>
  <c r="U1473" i="6" s="1"/>
  <c r="P1461" i="6"/>
  <c r="U1461" i="6" s="1"/>
  <c r="V1461" i="6" s="1"/>
  <c r="P305" i="6"/>
  <c r="U305" i="6" s="1"/>
  <c r="V305" i="6" s="1"/>
  <c r="P537" i="14"/>
  <c r="O3909" i="6"/>
  <c r="O3376" i="6"/>
  <c r="P3028" i="6"/>
  <c r="U3028" i="6" s="1"/>
  <c r="V3028" i="6" s="1"/>
  <c r="O2600" i="6"/>
  <c r="P2600" i="6" s="1"/>
  <c r="U2600" i="6" s="1"/>
  <c r="V2600" i="6" s="1"/>
  <c r="P573" i="14"/>
  <c r="P377" i="14"/>
  <c r="O769" i="14"/>
  <c r="P1213" i="6"/>
  <c r="U1213" i="6" s="1"/>
  <c r="V1213" i="6" s="1"/>
  <c r="P1207" i="6"/>
  <c r="U1207" i="6" s="1"/>
  <c r="V1207" i="6" s="1"/>
  <c r="P793" i="14"/>
  <c r="O4138" i="6"/>
  <c r="P4138" i="6" s="1"/>
  <c r="U4138" i="6" s="1"/>
  <c r="V4138" i="6" s="1"/>
  <c r="O2608" i="6"/>
  <c r="N5742" i="6"/>
  <c r="P5742" i="6" s="1"/>
  <c r="Q796" i="14"/>
  <c r="U5531" i="6"/>
  <c r="P84" i="14"/>
  <c r="P5351" i="6"/>
  <c r="U5351" i="6" s="1"/>
  <c r="V5351" i="6" s="1"/>
  <c r="O4478" i="6"/>
  <c r="O3906" i="6"/>
  <c r="P3906" i="6" s="1"/>
  <c r="U3906" i="6" s="1"/>
  <c r="V3906" i="6" s="1"/>
  <c r="O3493" i="6"/>
  <c r="P3493" i="6" s="1"/>
  <c r="U3493" i="6" s="1"/>
  <c r="V3493" i="6" s="1"/>
  <c r="O3481" i="6"/>
  <c r="N5748" i="6"/>
  <c r="P5748" i="6" s="1"/>
  <c r="N5751" i="6"/>
  <c r="P5751" i="6" s="1"/>
  <c r="U5751" i="6" s="1"/>
  <c r="N5754" i="6"/>
  <c r="P5754" i="6" s="1"/>
  <c r="U5754" i="6" s="1"/>
  <c r="N5757" i="6"/>
  <c r="P5757" i="6" s="1"/>
  <c r="U5757" i="6" s="1"/>
  <c r="J784" i="14"/>
  <c r="Q784" i="14" s="1"/>
  <c r="O4198" i="6"/>
  <c r="O3873" i="6"/>
  <c r="P3873" i="6" s="1"/>
  <c r="U3873" i="6" s="1"/>
  <c r="V3873" i="6" s="1"/>
  <c r="P3275" i="6"/>
  <c r="U3275" i="6" s="1"/>
  <c r="P3272" i="6"/>
  <c r="U3272" i="6" s="1"/>
  <c r="V3272" i="6" s="1"/>
  <c r="O452" i="14"/>
  <c r="P452" i="14" s="1"/>
  <c r="P2948" i="6"/>
  <c r="U2948" i="6" s="1"/>
  <c r="V2948" i="6" s="1"/>
  <c r="P2935" i="6"/>
  <c r="U2935" i="6" s="1"/>
  <c r="V2935" i="6" s="1"/>
  <c r="P2831" i="6"/>
  <c r="U2831" i="6" s="1"/>
  <c r="P2206" i="6"/>
  <c r="U2206" i="6" s="1"/>
  <c r="V2206" i="6" s="1"/>
  <c r="P2203" i="6"/>
  <c r="U2203" i="6" s="1"/>
  <c r="V2203" i="6" s="1"/>
  <c r="P2200" i="6"/>
  <c r="U2200" i="6" s="1"/>
  <c r="V2200" i="6" s="1"/>
  <c r="P2155" i="6"/>
  <c r="U2155" i="6" s="1"/>
  <c r="V2155" i="6" s="1"/>
  <c r="P2152" i="6"/>
  <c r="U2152" i="6" s="1"/>
  <c r="V2152" i="6" s="1"/>
  <c r="P2149" i="6"/>
  <c r="U2149" i="6" s="1"/>
  <c r="P2146" i="6"/>
  <c r="U2146" i="6" s="1"/>
  <c r="V2146" i="6" s="1"/>
  <c r="P2123" i="6"/>
  <c r="U2123" i="6" s="1"/>
  <c r="V2123" i="6" s="1"/>
  <c r="P563" i="6"/>
  <c r="U563" i="6" s="1"/>
  <c r="V563" i="6" s="1"/>
  <c r="P391" i="6"/>
  <c r="U391" i="6" s="1"/>
  <c r="N5750" i="6"/>
  <c r="P5750" i="6" s="1"/>
  <c r="U5750" i="6" s="1"/>
  <c r="N5753" i="6"/>
  <c r="P5753" i="6" s="1"/>
  <c r="U5753" i="6" s="1"/>
  <c r="N5756" i="6"/>
  <c r="P5756" i="6" s="1"/>
  <c r="U5756" i="6" s="1"/>
  <c r="P297" i="14"/>
  <c r="O4189" i="6"/>
  <c r="P3704" i="6"/>
  <c r="U3704" i="6" s="1"/>
  <c r="V3704" i="6" s="1"/>
  <c r="O1375" i="6"/>
  <c r="P1110" i="6"/>
  <c r="U1110" i="6" s="1"/>
  <c r="V1110" i="6" s="1"/>
  <c r="P1107" i="6"/>
  <c r="U1107" i="6" s="1"/>
  <c r="V1107" i="6" s="1"/>
  <c r="P1075" i="6"/>
  <c r="U1075" i="6" s="1"/>
  <c r="V1075" i="6" s="1"/>
  <c r="P685" i="6"/>
  <c r="U685" i="6" s="1"/>
  <c r="V685" i="6" s="1"/>
  <c r="P681" i="6"/>
  <c r="U681" i="6" s="1"/>
  <c r="V681" i="6" s="1"/>
  <c r="P435" i="14"/>
  <c r="P5319" i="6"/>
  <c r="U5319" i="6" s="1"/>
  <c r="V5319" i="6" s="1"/>
  <c r="P5223" i="6"/>
  <c r="U5223" i="6" s="1"/>
  <c r="V5223" i="6" s="1"/>
  <c r="P5194" i="6"/>
  <c r="U5194" i="6" s="1"/>
  <c r="O3992" i="6"/>
  <c r="O3847" i="6"/>
  <c r="O1401" i="6"/>
  <c r="N5749" i="6"/>
  <c r="P5749" i="6" s="1"/>
  <c r="U5749" i="6" s="1"/>
  <c r="N5752" i="6"/>
  <c r="P5752" i="6" s="1"/>
  <c r="U5752" i="6" s="1"/>
  <c r="N5755" i="6"/>
  <c r="P5755" i="6" s="1"/>
  <c r="U5755" i="6" s="1"/>
  <c r="P476" i="14"/>
  <c r="P566" i="14"/>
  <c r="P231" i="14"/>
  <c r="O764" i="14"/>
  <c r="P764" i="14" s="1"/>
  <c r="P4446" i="6"/>
  <c r="U4446" i="6" s="1"/>
  <c r="V4446" i="6" s="1"/>
  <c r="P4434" i="6"/>
  <c r="U4434" i="6" s="1"/>
  <c r="V4434" i="6" s="1"/>
  <c r="O4322" i="6"/>
  <c r="O4196" i="6"/>
  <c r="O4192" i="6"/>
  <c r="P4192" i="6" s="1"/>
  <c r="U4192" i="6" s="1"/>
  <c r="V4192" i="6" s="1"/>
  <c r="O3995" i="6"/>
  <c r="O3892" i="6"/>
  <c r="O3374" i="6"/>
  <c r="P2489" i="6"/>
  <c r="U2489" i="6" s="1"/>
  <c r="V2489" i="6" s="1"/>
  <c r="P1976" i="6"/>
  <c r="U1976" i="6" s="1"/>
  <c r="V1976" i="6" s="1"/>
  <c r="P1896" i="6"/>
  <c r="P1863" i="6"/>
  <c r="U1863" i="6" s="1"/>
  <c r="V1863" i="6" s="1"/>
  <c r="P1860" i="6"/>
  <c r="U1860" i="6" s="1"/>
  <c r="V1860" i="6" s="1"/>
  <c r="U5484" i="6"/>
  <c r="O752" i="14" s="1"/>
  <c r="M752" i="14"/>
  <c r="R752" i="14" s="1"/>
  <c r="U90" i="6"/>
  <c r="M12" i="14"/>
  <c r="R12" i="14" s="1"/>
  <c r="U107" i="6"/>
  <c r="M13" i="14"/>
  <c r="R13" i="14" s="1"/>
  <c r="P221" i="14"/>
  <c r="P4688" i="6"/>
  <c r="U4688" i="6" s="1"/>
  <c r="V4688" i="6" s="1"/>
  <c r="P4675" i="6"/>
  <c r="U4675" i="6" s="1"/>
  <c r="V4675" i="6" s="1"/>
  <c r="O3837" i="6"/>
  <c r="P3837" i="6" s="1"/>
  <c r="U3837" i="6" s="1"/>
  <c r="V3837" i="6" s="1"/>
  <c r="O3813" i="6"/>
  <c r="O3808" i="6"/>
  <c r="O3767" i="6"/>
  <c r="O3762" i="6"/>
  <c r="P3509" i="6"/>
  <c r="U3509" i="6" s="1"/>
  <c r="V3509" i="6" s="1"/>
  <c r="P3506" i="6"/>
  <c r="U3506" i="6" s="1"/>
  <c r="V3506" i="6" s="1"/>
  <c r="P3116" i="6"/>
  <c r="U3116" i="6" s="1"/>
  <c r="V3116" i="6" s="1"/>
  <c r="P3113" i="6"/>
  <c r="U3113" i="6" s="1"/>
  <c r="V3113" i="6" s="1"/>
  <c r="P2380" i="6"/>
  <c r="U2380" i="6" s="1"/>
  <c r="V2380" i="6" s="1"/>
  <c r="P2377" i="6"/>
  <c r="U2377" i="6" s="1"/>
  <c r="V2377" i="6" s="1"/>
  <c r="P2374" i="6"/>
  <c r="U2374" i="6" s="1"/>
  <c r="V2374" i="6" s="1"/>
  <c r="P890" i="6"/>
  <c r="U890" i="6" s="1"/>
  <c r="V890" i="6" s="1"/>
  <c r="P887" i="6"/>
  <c r="U887" i="6" s="1"/>
  <c r="V887" i="6" s="1"/>
  <c r="P881" i="6"/>
  <c r="U881" i="6" s="1"/>
  <c r="V881" i="6" s="1"/>
  <c r="P313" i="6"/>
  <c r="U313" i="6" s="1"/>
  <c r="V313" i="6" s="1"/>
  <c r="P28" i="6"/>
  <c r="U28" i="6" s="1"/>
  <c r="V28" i="6" s="1"/>
  <c r="P25" i="6"/>
  <c r="U25" i="6" s="1"/>
  <c r="V25" i="6" s="1"/>
  <c r="P121" i="14"/>
  <c r="P5288" i="6"/>
  <c r="U5288" i="6" s="1"/>
  <c r="V5288" i="6" s="1"/>
  <c r="P4759" i="6"/>
  <c r="U4759" i="6" s="1"/>
  <c r="V4759" i="6" s="1"/>
  <c r="P4756" i="6"/>
  <c r="U4756" i="6" s="1"/>
  <c r="V4756" i="6" s="1"/>
  <c r="P4735" i="6"/>
  <c r="U4735" i="6" s="1"/>
  <c r="V4735" i="6" s="1"/>
  <c r="O4230" i="6"/>
  <c r="O4225" i="6"/>
  <c r="O4059" i="6"/>
  <c r="O3841" i="6"/>
  <c r="O3836" i="6"/>
  <c r="O3685" i="6"/>
  <c r="O3663" i="6"/>
  <c r="O3658" i="6"/>
  <c r="O3654" i="6"/>
  <c r="P3654" i="6" s="1"/>
  <c r="U3654" i="6" s="1"/>
  <c r="V3654" i="6" s="1"/>
  <c r="O3639" i="6"/>
  <c r="O3543" i="6"/>
  <c r="O3382" i="6"/>
  <c r="P2720" i="6"/>
  <c r="U2720" i="6" s="1"/>
  <c r="V2720" i="6" s="1"/>
  <c r="O2651" i="6"/>
  <c r="P2094" i="6"/>
  <c r="U2094" i="6" s="1"/>
  <c r="V2094" i="6" s="1"/>
  <c r="P2087" i="6"/>
  <c r="P2080" i="6"/>
  <c r="U2080" i="6" s="1"/>
  <c r="V2080" i="6" s="1"/>
  <c r="O2067" i="6"/>
  <c r="O2062" i="6"/>
  <c r="P1912" i="6"/>
  <c r="U1912" i="6" s="1"/>
  <c r="V1912" i="6" s="1"/>
  <c r="P1909" i="6"/>
  <c r="U1909" i="6" s="1"/>
  <c r="V1909" i="6" s="1"/>
  <c r="P1901" i="6"/>
  <c r="P1894" i="6"/>
  <c r="U1894" i="6" s="1"/>
  <c r="V1894" i="6" s="1"/>
  <c r="P1869" i="6"/>
  <c r="U1869" i="6" s="1"/>
  <c r="V1869" i="6" s="1"/>
  <c r="P1834" i="6"/>
  <c r="U1834" i="6" s="1"/>
  <c r="V1834" i="6" s="1"/>
  <c r="P1828" i="6"/>
  <c r="U1828" i="6" s="1"/>
  <c r="V1828" i="6" s="1"/>
  <c r="P1480" i="6"/>
  <c r="U1480" i="6" s="1"/>
  <c r="V1480" i="6" s="1"/>
  <c r="P1477" i="6"/>
  <c r="U1477" i="6" s="1"/>
  <c r="P1431" i="6"/>
  <c r="U1431" i="6" s="1"/>
  <c r="V1431" i="6" s="1"/>
  <c r="P1428" i="6"/>
  <c r="U1428" i="6" s="1"/>
  <c r="V1428" i="6" s="1"/>
  <c r="O1051" i="6"/>
  <c r="P694" i="6"/>
  <c r="U694" i="6" s="1"/>
  <c r="V694" i="6" s="1"/>
  <c r="P637" i="6"/>
  <c r="U637" i="6" s="1"/>
  <c r="V637" i="6" s="1"/>
  <c r="P634" i="6"/>
  <c r="U634" i="6" s="1"/>
  <c r="V634" i="6" s="1"/>
  <c r="P220" i="14"/>
  <c r="P462" i="14"/>
  <c r="P58" i="14"/>
  <c r="P567" i="14"/>
  <c r="P108" i="14"/>
  <c r="P5521" i="6"/>
  <c r="U5521" i="6" s="1"/>
  <c r="V5521" i="6" s="1"/>
  <c r="O4318" i="6"/>
  <c r="P4318" i="6" s="1"/>
  <c r="U4318" i="6" s="1"/>
  <c r="V4318" i="6" s="1"/>
  <c r="O4199" i="6"/>
  <c r="O3994" i="6"/>
  <c r="O3986" i="6"/>
  <c r="O3895" i="6"/>
  <c r="O3648" i="6"/>
  <c r="O3644" i="6"/>
  <c r="P3644" i="6" s="1"/>
  <c r="U3644" i="6" s="1"/>
  <c r="O3628" i="6"/>
  <c r="O3558" i="6"/>
  <c r="O3547" i="6"/>
  <c r="P3508" i="6"/>
  <c r="U3508" i="6" s="1"/>
  <c r="V3508" i="6" s="1"/>
  <c r="O3500" i="6"/>
  <c r="O3496" i="6"/>
  <c r="O3373" i="6"/>
  <c r="P3373" i="6" s="1"/>
  <c r="U3373" i="6" s="1"/>
  <c r="V3373" i="6" s="1"/>
  <c r="O3367" i="6"/>
  <c r="P2773" i="6"/>
  <c r="U2773" i="6" s="1"/>
  <c r="V2773" i="6" s="1"/>
  <c r="P2738" i="6"/>
  <c r="U2738" i="6" s="1"/>
  <c r="V2738" i="6" s="1"/>
  <c r="O2539" i="6"/>
  <c r="O2071" i="6"/>
  <c r="P1979" i="6"/>
  <c r="U1979" i="6" s="1"/>
  <c r="V1979" i="6" s="1"/>
  <c r="P1967" i="6"/>
  <c r="U1967" i="6" s="1"/>
  <c r="V1967" i="6" s="1"/>
  <c r="O1942" i="6"/>
  <c r="P1929" i="6"/>
  <c r="U1929" i="6" s="1"/>
  <c r="V1929" i="6" s="1"/>
  <c r="P1923" i="6"/>
  <c r="U1923" i="6" s="1"/>
  <c r="V1923" i="6" s="1"/>
  <c r="O1751" i="6"/>
  <c r="O1562" i="6"/>
  <c r="O1523" i="6"/>
  <c r="P987" i="6"/>
  <c r="U987" i="6" s="1"/>
  <c r="V987" i="6" s="1"/>
  <c r="P937" i="6"/>
  <c r="U937" i="6" s="1"/>
  <c r="V937" i="6" s="1"/>
  <c r="P501" i="6"/>
  <c r="U501" i="6" s="1"/>
  <c r="P441" i="6"/>
  <c r="U441" i="6" s="1"/>
  <c r="P4" i="6"/>
  <c r="U4" i="6" s="1"/>
  <c r="V4" i="6" s="1"/>
  <c r="P4890" i="6"/>
  <c r="U4890" i="6" s="1"/>
  <c r="V4890" i="6" s="1"/>
  <c r="O4164" i="6"/>
  <c r="O4119" i="6"/>
  <c r="O3998" i="6"/>
  <c r="O3911" i="6"/>
  <c r="O3903" i="6"/>
  <c r="P2756" i="6"/>
  <c r="U2756" i="6" s="1"/>
  <c r="O2549" i="6"/>
  <c r="P1366" i="6"/>
  <c r="U1366" i="6" s="1"/>
  <c r="V1366" i="6" s="1"/>
  <c r="P473" i="6"/>
  <c r="P273" i="14"/>
  <c r="P405" i="14"/>
  <c r="P243" i="14"/>
  <c r="P4144" i="6"/>
  <c r="U4144" i="6" s="1"/>
  <c r="V4144" i="6" s="1"/>
  <c r="O4124" i="6"/>
  <c r="O3665" i="6"/>
  <c r="O3651" i="6"/>
  <c r="P2205" i="6"/>
  <c r="U2205" i="6" s="1"/>
  <c r="V2205" i="6" s="1"/>
  <c r="P2202" i="6"/>
  <c r="U2202" i="6" s="1"/>
  <c r="V2202" i="6" s="1"/>
  <c r="P2101" i="6"/>
  <c r="U2101" i="6" s="1"/>
  <c r="V2101" i="6" s="1"/>
  <c r="P2098" i="6"/>
  <c r="U2098" i="6" s="1"/>
  <c r="V2098" i="6" s="1"/>
  <c r="P1823" i="6"/>
  <c r="U1823" i="6" s="1"/>
  <c r="V1823" i="6" s="1"/>
  <c r="P894" i="6"/>
  <c r="U894" i="6" s="1"/>
  <c r="V894" i="6" s="1"/>
  <c r="P517" i="14"/>
  <c r="O323" i="14"/>
  <c r="V2227" i="6"/>
  <c r="P82" i="14"/>
  <c r="O629" i="14"/>
  <c r="P629" i="14" s="1"/>
  <c r="V4494" i="6"/>
  <c r="P363" i="14"/>
  <c r="U2041" i="6"/>
  <c r="M290" i="14"/>
  <c r="R290" i="14" s="1"/>
  <c r="P5448" i="6"/>
  <c r="U5448" i="6" s="1"/>
  <c r="P4814" i="6"/>
  <c r="U4814" i="6" s="1"/>
  <c r="V4814" i="6" s="1"/>
  <c r="P4486" i="6"/>
  <c r="U4486" i="6" s="1"/>
  <c r="V4486" i="6" s="1"/>
  <c r="P3628" i="6"/>
  <c r="U3628" i="6" s="1"/>
  <c r="V3628" i="6" s="1"/>
  <c r="O3432" i="6"/>
  <c r="P3302" i="6"/>
  <c r="U3302" i="6" s="1"/>
  <c r="V3302" i="6" s="1"/>
  <c r="P2794" i="6"/>
  <c r="U2794" i="6" s="1"/>
  <c r="V2794" i="6" s="1"/>
  <c r="P2186" i="6"/>
  <c r="U2186" i="6" s="1"/>
  <c r="V2186" i="6" s="1"/>
  <c r="O1372" i="6"/>
  <c r="O1286" i="6"/>
  <c r="O1044" i="6"/>
  <c r="P404" i="14"/>
  <c r="O1272" i="6"/>
  <c r="O1276" i="6"/>
  <c r="O1279" i="6"/>
  <c r="O1282" i="6"/>
  <c r="O1285" i="6"/>
  <c r="P64" i="14"/>
  <c r="P491" i="14"/>
  <c r="P5314" i="6"/>
  <c r="U5314" i="6" s="1"/>
  <c r="V5314" i="6" s="1"/>
  <c r="P4796" i="6"/>
  <c r="U4796" i="6" s="1"/>
  <c r="P4773" i="6"/>
  <c r="U4773" i="6" s="1"/>
  <c r="V4773" i="6" s="1"/>
  <c r="P4762" i="6"/>
  <c r="U4762" i="6" s="1"/>
  <c r="V4762" i="6" s="1"/>
  <c r="P4485" i="6"/>
  <c r="U4485" i="6" s="1"/>
  <c r="V4485" i="6" s="1"/>
  <c r="P4469" i="6"/>
  <c r="U4469" i="6" s="1"/>
  <c r="V4469" i="6" s="1"/>
  <c r="O4346" i="6"/>
  <c r="O4204" i="6"/>
  <c r="O4077" i="6"/>
  <c r="P4077" i="6" s="1"/>
  <c r="U4077" i="6" s="1"/>
  <c r="V4077" i="6" s="1"/>
  <c r="P3826" i="6"/>
  <c r="U3826" i="6" s="1"/>
  <c r="V3826" i="6" s="1"/>
  <c r="O3771" i="6"/>
  <c r="O3469" i="6"/>
  <c r="O3441" i="6"/>
  <c r="P3347" i="6"/>
  <c r="U3347" i="6" s="1"/>
  <c r="P3105" i="6"/>
  <c r="U3105" i="6" s="1"/>
  <c r="V3105" i="6" s="1"/>
  <c r="P3101" i="6"/>
  <c r="U3101" i="6" s="1"/>
  <c r="P3098" i="6"/>
  <c r="U3098" i="6" s="1"/>
  <c r="V3098" i="6" s="1"/>
  <c r="P3095" i="6"/>
  <c r="U3095" i="6" s="1"/>
  <c r="V3095" i="6" s="1"/>
  <c r="P3089" i="6"/>
  <c r="U3089" i="6" s="1"/>
  <c r="V3089" i="6" s="1"/>
  <c r="P3083" i="6"/>
  <c r="U3083" i="6" s="1"/>
  <c r="V3083" i="6" s="1"/>
  <c r="P3080" i="6"/>
  <c r="U3080" i="6" s="1"/>
  <c r="V3080" i="6" s="1"/>
  <c r="P3036" i="6"/>
  <c r="U3036" i="6" s="1"/>
  <c r="V3036" i="6" s="1"/>
  <c r="P2893" i="6"/>
  <c r="U2893" i="6" s="1"/>
  <c r="V2893" i="6" s="1"/>
  <c r="P2890" i="6"/>
  <c r="U2890" i="6" s="1"/>
  <c r="V2890" i="6" s="1"/>
  <c r="P2845" i="6"/>
  <c r="U2845" i="6" s="1"/>
  <c r="P2806" i="6"/>
  <c r="U2806" i="6" s="1"/>
  <c r="P2741" i="6"/>
  <c r="U2741" i="6" s="1"/>
  <c r="V2741" i="6" s="1"/>
  <c r="O2074" i="6"/>
  <c r="O1946" i="6"/>
  <c r="O1935" i="6"/>
  <c r="P1783" i="6"/>
  <c r="U1783" i="6" s="1"/>
  <c r="V1783" i="6" s="1"/>
  <c r="O1771" i="6"/>
  <c r="P1653" i="6"/>
  <c r="U1653" i="6" s="1"/>
  <c r="V1653" i="6" s="1"/>
  <c r="O1379" i="6"/>
  <c r="P1379" i="6" s="1"/>
  <c r="U1379" i="6" s="1"/>
  <c r="V1379" i="6" s="1"/>
  <c r="O1281" i="6"/>
  <c r="O1277" i="6"/>
  <c r="O1273" i="6"/>
  <c r="P190" i="14"/>
  <c r="P103" i="14"/>
  <c r="P289" i="14"/>
  <c r="P471" i="14"/>
  <c r="P100" i="14"/>
  <c r="P336" i="14"/>
  <c r="P43" i="14"/>
  <c r="P607" i="14"/>
  <c r="P5405" i="6"/>
  <c r="U5405" i="6" s="1"/>
  <c r="P5011" i="6"/>
  <c r="U5011" i="6" s="1"/>
  <c r="V5011" i="6" s="1"/>
  <c r="P4958" i="6"/>
  <c r="U4958" i="6" s="1"/>
  <c r="V4958" i="6" s="1"/>
  <c r="O4233" i="6"/>
  <c r="P4233" i="6" s="1"/>
  <c r="U4233" i="6" s="1"/>
  <c r="O4122" i="6"/>
  <c r="O3979" i="6"/>
  <c r="O3916" i="6"/>
  <c r="P3916" i="6" s="1"/>
  <c r="U3916" i="6" s="1"/>
  <c r="V3916" i="6" s="1"/>
  <c r="O3912" i="6"/>
  <c r="P3909" i="6"/>
  <c r="U3909" i="6" s="1"/>
  <c r="V3909" i="6" s="1"/>
  <c r="O3905" i="6"/>
  <c r="O3872" i="6"/>
  <c r="O3702" i="6"/>
  <c r="P3702" i="6" s="1"/>
  <c r="U3702" i="6" s="1"/>
  <c r="V3702" i="6" s="1"/>
  <c r="O3696" i="6"/>
  <c r="O3385" i="6"/>
  <c r="P2771" i="6"/>
  <c r="U2771" i="6" s="1"/>
  <c r="V2771" i="6" s="1"/>
  <c r="O2765" i="6"/>
  <c r="O2749" i="6"/>
  <c r="O2660" i="6"/>
  <c r="O2547" i="6"/>
  <c r="O2537" i="6"/>
  <c r="P2395" i="6"/>
  <c r="U2395" i="6" s="1"/>
  <c r="V2395" i="6" s="1"/>
  <c r="P2392" i="6"/>
  <c r="U2392" i="6" s="1"/>
  <c r="V2392" i="6" s="1"/>
  <c r="P2389" i="6"/>
  <c r="U2389" i="6" s="1"/>
  <c r="V2389" i="6" s="1"/>
  <c r="P2360" i="6"/>
  <c r="U2360" i="6" s="1"/>
  <c r="V2360" i="6" s="1"/>
  <c r="P2353" i="6"/>
  <c r="U2353" i="6" s="1"/>
  <c r="V2353" i="6" s="1"/>
  <c r="P2221" i="6"/>
  <c r="U2221" i="6" s="1"/>
  <c r="V2221" i="6" s="1"/>
  <c r="P2008" i="6"/>
  <c r="U2008" i="6" s="1"/>
  <c r="P2005" i="6"/>
  <c r="U2005" i="6" s="1"/>
  <c r="V2005" i="6" s="1"/>
  <c r="P1974" i="6"/>
  <c r="U1974" i="6" s="1"/>
  <c r="V1974" i="6" s="1"/>
  <c r="P1874" i="6"/>
  <c r="O1374" i="6"/>
  <c r="O1284" i="6"/>
  <c r="P432" i="14"/>
  <c r="P609" i="14"/>
  <c r="P532" i="14"/>
  <c r="P696" i="14"/>
  <c r="P335" i="14"/>
  <c r="P424" i="14"/>
  <c r="P130" i="14"/>
  <c r="P5235" i="6"/>
  <c r="U5235" i="6" s="1"/>
  <c r="V5235" i="6" s="1"/>
  <c r="P5227" i="6"/>
  <c r="P5144" i="6"/>
  <c r="U5144" i="6" s="1"/>
  <c r="V5144" i="6" s="1"/>
  <c r="P5038" i="6"/>
  <c r="U5038" i="6" s="1"/>
  <c r="V5038" i="6" s="1"/>
  <c r="P4655" i="6"/>
  <c r="U4655" i="6" s="1"/>
  <c r="V4655" i="6" s="1"/>
  <c r="P4613" i="6"/>
  <c r="U4613" i="6" s="1"/>
  <c r="V4613" i="6" s="1"/>
  <c r="P4610" i="6"/>
  <c r="U4610" i="6" s="1"/>
  <c r="V4610" i="6" s="1"/>
  <c r="O4243" i="6"/>
  <c r="P4243" i="6" s="1"/>
  <c r="U4243" i="6" s="1"/>
  <c r="V4243" i="6" s="1"/>
  <c r="O4222" i="6"/>
  <c r="O4186" i="6"/>
  <c r="P4012" i="6"/>
  <c r="U4012" i="6" s="1"/>
  <c r="V4012" i="6" s="1"/>
  <c r="O3996" i="6"/>
  <c r="P3996" i="6" s="1"/>
  <c r="U3996" i="6" s="1"/>
  <c r="V3996" i="6" s="1"/>
  <c r="O3908" i="6"/>
  <c r="O3902" i="6"/>
  <c r="P3852" i="6"/>
  <c r="U3852" i="6" s="1"/>
  <c r="V3852" i="6" s="1"/>
  <c r="P3825" i="6"/>
  <c r="U3825" i="6" s="1"/>
  <c r="V3825" i="6" s="1"/>
  <c r="P3822" i="6"/>
  <c r="U3822" i="6" s="1"/>
  <c r="V3822" i="6" s="1"/>
  <c r="P3819" i="6"/>
  <c r="U3819" i="6" s="1"/>
  <c r="V3819" i="6" s="1"/>
  <c r="O3584" i="6"/>
  <c r="P3584" i="6" s="1"/>
  <c r="U3584" i="6" s="1"/>
  <c r="V3584" i="6" s="1"/>
  <c r="O3478" i="6"/>
  <c r="P3400" i="6"/>
  <c r="U3400" i="6" s="1"/>
  <c r="V3400" i="6" s="1"/>
  <c r="P3393" i="6"/>
  <c r="U3393" i="6" s="1"/>
  <c r="V3393" i="6" s="1"/>
  <c r="O3389" i="6"/>
  <c r="P3038" i="6"/>
  <c r="U3038" i="6" s="1"/>
  <c r="V3038" i="6" s="1"/>
  <c r="P3020" i="6"/>
  <c r="U3020" i="6" s="1"/>
  <c r="P2943" i="6"/>
  <c r="U2943" i="6" s="1"/>
  <c r="V2943" i="6" s="1"/>
  <c r="P2913" i="6"/>
  <c r="U2913" i="6" s="1"/>
  <c r="V2913" i="6" s="1"/>
  <c r="P2839" i="6"/>
  <c r="U2839" i="6" s="1"/>
  <c r="V2839" i="6" s="1"/>
  <c r="P2836" i="6"/>
  <c r="U2836" i="6" s="1"/>
  <c r="V2836" i="6" s="1"/>
  <c r="P2744" i="6"/>
  <c r="U2744" i="6" s="1"/>
  <c r="V2744" i="6" s="1"/>
  <c r="P2739" i="6"/>
  <c r="U2739" i="6" s="1"/>
  <c r="V2739" i="6" s="1"/>
  <c r="O2631" i="6"/>
  <c r="P2577" i="6"/>
  <c r="U2577" i="6" s="1"/>
  <c r="O2554" i="6"/>
  <c r="O2550" i="6"/>
  <c r="O2541" i="6"/>
  <c r="P2411" i="6"/>
  <c r="U2411" i="6" s="1"/>
  <c r="V2411" i="6" s="1"/>
  <c r="P2324" i="6"/>
  <c r="U2324" i="6" s="1"/>
  <c r="V2324" i="6" s="1"/>
  <c r="P2321" i="6"/>
  <c r="U2321" i="6" s="1"/>
  <c r="V2321" i="6" s="1"/>
  <c r="P2318" i="6"/>
  <c r="U2318" i="6" s="1"/>
  <c r="V2318" i="6" s="1"/>
  <c r="P2315" i="6"/>
  <c r="U2315" i="6" s="1"/>
  <c r="V2315" i="6" s="1"/>
  <c r="P2311" i="6"/>
  <c r="U2311" i="6" s="1"/>
  <c r="V2311" i="6" s="1"/>
  <c r="P2308" i="6"/>
  <c r="U2308" i="6" s="1"/>
  <c r="V2308" i="6" s="1"/>
  <c r="P2305" i="6"/>
  <c r="U2305" i="6" s="1"/>
  <c r="V2305" i="6" s="1"/>
  <c r="P2302" i="6"/>
  <c r="U2302" i="6" s="1"/>
  <c r="P2299" i="6"/>
  <c r="U2299" i="6" s="1"/>
  <c r="V2299" i="6" s="1"/>
  <c r="P2296" i="6"/>
  <c r="U2296" i="6" s="1"/>
  <c r="V2296" i="6" s="1"/>
  <c r="P2293" i="6"/>
  <c r="U2293" i="6" s="1"/>
  <c r="V2293" i="6" s="1"/>
  <c r="P2286" i="6"/>
  <c r="U2286" i="6" s="1"/>
  <c r="V2286" i="6" s="1"/>
  <c r="P2140" i="6"/>
  <c r="U2140" i="6" s="1"/>
  <c r="V2140" i="6" s="1"/>
  <c r="P2130" i="6"/>
  <c r="U2130" i="6" s="1"/>
  <c r="V2130" i="6" s="1"/>
  <c r="P2114" i="6"/>
  <c r="U2114" i="6" s="1"/>
  <c r="V2114" i="6" s="1"/>
  <c r="P2109" i="6"/>
  <c r="U2109" i="6" s="1"/>
  <c r="V2109" i="6" s="1"/>
  <c r="O2073" i="6"/>
  <c r="O2064" i="6"/>
  <c r="O1778" i="6"/>
  <c r="O1774" i="6"/>
  <c r="O1747" i="6"/>
  <c r="P1700" i="6"/>
  <c r="U1700" i="6" s="1"/>
  <c r="V1700" i="6" s="1"/>
  <c r="O1386" i="6"/>
  <c r="O1377" i="6"/>
  <c r="O1280" i="6"/>
  <c r="O1035" i="6"/>
  <c r="O1037" i="6"/>
  <c r="O1042" i="6"/>
  <c r="O1050" i="6"/>
  <c r="O1053" i="6"/>
  <c r="O1041" i="6"/>
  <c r="O1048" i="6"/>
  <c r="O1045" i="6"/>
  <c r="O1052" i="6"/>
  <c r="P1052" i="6" s="1"/>
  <c r="U1052" i="6" s="1"/>
  <c r="V1052" i="6" s="1"/>
  <c r="O1055" i="6"/>
  <c r="P1055" i="6" s="1"/>
  <c r="U1055" i="6" s="1"/>
  <c r="V1055" i="6" s="1"/>
  <c r="O3711" i="6"/>
  <c r="P3478" i="6"/>
  <c r="U3478" i="6" s="1"/>
  <c r="V3478" i="6" s="1"/>
  <c r="O3439" i="6"/>
  <c r="P3120" i="6"/>
  <c r="U3120" i="6" s="1"/>
  <c r="V3120" i="6" s="1"/>
  <c r="P3084" i="6"/>
  <c r="U3084" i="6" s="1"/>
  <c r="V3084" i="6" s="1"/>
  <c r="P2608" i="6"/>
  <c r="U2608" i="6" s="1"/>
  <c r="V2608" i="6" s="1"/>
  <c r="O1799" i="6"/>
  <c r="O1381" i="6"/>
  <c r="P1381" i="6" s="1"/>
  <c r="U1381" i="6" s="1"/>
  <c r="V1381" i="6" s="1"/>
  <c r="O1287" i="6"/>
  <c r="P1287" i="6" s="1"/>
  <c r="U1287" i="6" s="1"/>
  <c r="V1287" i="6" s="1"/>
  <c r="O1295" i="6"/>
  <c r="O1283" i="6"/>
  <c r="P1283" i="6" s="1"/>
  <c r="U1283" i="6" s="1"/>
  <c r="V1283" i="6" s="1"/>
  <c r="O1054" i="6"/>
  <c r="P796" i="6"/>
  <c r="U796" i="6" s="1"/>
  <c r="V796" i="6" s="1"/>
  <c r="P561" i="6"/>
  <c r="U561" i="6" s="1"/>
  <c r="V561" i="6" s="1"/>
  <c r="P558" i="6"/>
  <c r="U558" i="6" s="1"/>
  <c r="P986" i="6"/>
  <c r="P666" i="6"/>
  <c r="U666" i="6" s="1"/>
  <c r="V666" i="6" s="1"/>
  <c r="P424" i="6"/>
  <c r="U424" i="6" s="1"/>
  <c r="V424" i="6" s="1"/>
  <c r="P421" i="6"/>
  <c r="U421" i="6" s="1"/>
  <c r="V421" i="6" s="1"/>
  <c r="P393" i="6"/>
  <c r="U393" i="6" s="1"/>
  <c r="P390" i="6"/>
  <c r="U390" i="6" s="1"/>
  <c r="V390" i="6" s="1"/>
  <c r="P1173" i="6"/>
  <c r="U1173" i="6" s="1"/>
  <c r="V1173" i="6" s="1"/>
  <c r="P575" i="6"/>
  <c r="U575" i="6" s="1"/>
  <c r="V575" i="6" s="1"/>
  <c r="P20" i="6"/>
  <c r="U20" i="6" s="1"/>
  <c r="V20" i="6" s="1"/>
  <c r="P1224" i="6"/>
  <c r="U1224" i="6" s="1"/>
  <c r="V1224" i="6" s="1"/>
  <c r="P907" i="6"/>
  <c r="U907" i="6" s="1"/>
  <c r="P518" i="6"/>
  <c r="P469" i="6"/>
  <c r="U469" i="6" s="1"/>
  <c r="V469" i="6" s="1"/>
  <c r="P175" i="14"/>
  <c r="V5656" i="6"/>
  <c r="O781" i="14"/>
  <c r="P781" i="14" s="1"/>
  <c r="U216" i="6"/>
  <c r="M22" i="14"/>
  <c r="R22" i="14" s="1"/>
  <c r="P488" i="14"/>
  <c r="P138" i="14"/>
  <c r="P425" i="14"/>
  <c r="P575" i="14"/>
  <c r="P326" i="14"/>
  <c r="P330" i="14"/>
  <c r="P551" i="14"/>
  <c r="P486" i="14"/>
  <c r="P223" i="14"/>
  <c r="P611" i="14"/>
  <c r="P706" i="14"/>
  <c r="P558" i="14"/>
  <c r="P188" i="14"/>
  <c r="P321" i="14"/>
  <c r="N5510" i="6"/>
  <c r="P5510" i="6" s="1"/>
  <c r="U5510" i="6" s="1"/>
  <c r="V5510" i="6" s="1"/>
  <c r="Q756" i="14"/>
  <c r="U419" i="6"/>
  <c r="M40" i="14"/>
  <c r="R40" i="14" s="1"/>
  <c r="P73" i="14"/>
  <c r="P340" i="14"/>
  <c r="P628" i="14"/>
  <c r="P329" i="14"/>
  <c r="P451" i="14"/>
  <c r="P448" i="14"/>
  <c r="P555" i="14"/>
  <c r="P449" i="14"/>
  <c r="P251" i="14"/>
  <c r="P368" i="14"/>
  <c r="P381" i="14"/>
  <c r="O4508" i="6"/>
  <c r="P4508" i="6" s="1"/>
  <c r="U4508" i="6" s="1"/>
  <c r="O4460" i="6"/>
  <c r="O4279" i="6"/>
  <c r="O4275" i="6"/>
  <c r="P4275" i="6" s="1"/>
  <c r="U4275" i="6" s="1"/>
  <c r="V4275" i="6" s="1"/>
  <c r="O4271" i="6"/>
  <c r="O3977" i="6"/>
  <c r="O3888" i="6"/>
  <c r="O3718" i="6"/>
  <c r="O3316" i="6"/>
  <c r="O2747" i="6"/>
  <c r="O2666" i="6"/>
  <c r="O2661" i="6"/>
  <c r="O2656" i="6"/>
  <c r="P2656" i="6" s="1"/>
  <c r="U2656" i="6" s="1"/>
  <c r="V2656" i="6" s="1"/>
  <c r="P2483" i="6"/>
  <c r="U2483" i="6" s="1"/>
  <c r="V2483" i="6" s="1"/>
  <c r="P2480" i="6"/>
  <c r="U2480" i="6" s="1"/>
  <c r="V2480" i="6" s="1"/>
  <c r="P2351" i="6"/>
  <c r="U2351" i="6" s="1"/>
  <c r="V2351" i="6" s="1"/>
  <c r="P2344" i="6"/>
  <c r="U2344" i="6" s="1"/>
  <c r="V2344" i="6" s="1"/>
  <c r="P2341" i="6"/>
  <c r="U2341" i="6" s="1"/>
  <c r="V2341" i="6" s="1"/>
  <c r="P2329" i="6"/>
  <c r="U2329" i="6" s="1"/>
  <c r="V2329" i="6" s="1"/>
  <c r="P2310" i="6"/>
  <c r="U2310" i="6" s="1"/>
  <c r="V2310" i="6" s="1"/>
  <c r="P2307" i="6"/>
  <c r="U2307" i="6" s="1"/>
  <c r="V2307" i="6" s="1"/>
  <c r="P2304" i="6"/>
  <c r="U2304" i="6" s="1"/>
  <c r="V2304" i="6" s="1"/>
  <c r="P2301" i="6"/>
  <c r="U2301" i="6" s="1"/>
  <c r="V2301" i="6" s="1"/>
  <c r="P2298" i="6"/>
  <c r="U2298" i="6" s="1"/>
  <c r="V2298" i="6" s="1"/>
  <c r="P2295" i="6"/>
  <c r="U2295" i="6" s="1"/>
  <c r="V2295" i="6" s="1"/>
  <c r="P2292" i="6"/>
  <c r="U2292" i="6" s="1"/>
  <c r="V2292" i="6" s="1"/>
  <c r="P2269" i="6"/>
  <c r="U2269" i="6" s="1"/>
  <c r="V2269" i="6" s="1"/>
  <c r="P2266" i="6"/>
  <c r="U2266" i="6" s="1"/>
  <c r="V2266" i="6" s="1"/>
  <c r="P2263" i="6"/>
  <c r="U2263" i="6" s="1"/>
  <c r="V2263" i="6" s="1"/>
  <c r="P2257" i="6"/>
  <c r="U2257" i="6" s="1"/>
  <c r="V2257" i="6" s="1"/>
  <c r="P2135" i="6"/>
  <c r="U2135" i="6" s="1"/>
  <c r="P2075" i="6"/>
  <c r="U2075" i="6" s="1"/>
  <c r="V2075" i="6" s="1"/>
  <c r="P1978" i="6"/>
  <c r="U1978" i="6" s="1"/>
  <c r="V1978" i="6" s="1"/>
  <c r="P1969" i="6"/>
  <c r="U1969" i="6" s="1"/>
  <c r="V1969" i="6" s="1"/>
  <c r="O1944" i="6"/>
  <c r="P1944" i="6" s="1"/>
  <c r="U1944" i="6" s="1"/>
  <c r="V1944" i="6" s="1"/>
  <c r="O1937" i="6"/>
  <c r="P1913" i="6"/>
  <c r="U1913" i="6" s="1"/>
  <c r="V1913" i="6" s="1"/>
  <c r="P1910" i="6"/>
  <c r="U1910" i="6" s="1"/>
  <c r="V1910" i="6" s="1"/>
  <c r="P1907" i="6"/>
  <c r="U1907" i="6" s="1"/>
  <c r="V1907" i="6" s="1"/>
  <c r="P1892" i="6"/>
  <c r="P1888" i="6"/>
  <c r="U1888" i="6" s="1"/>
  <c r="V1888" i="6" s="1"/>
  <c r="P1870" i="6"/>
  <c r="U1870" i="6" s="1"/>
  <c r="V1870" i="6" s="1"/>
  <c r="P1853" i="6"/>
  <c r="U1853" i="6" s="1"/>
  <c r="V1853" i="6" s="1"/>
  <c r="P1847" i="6"/>
  <c r="U1847" i="6" s="1"/>
  <c r="V1847" i="6" s="1"/>
  <c r="P1844" i="6"/>
  <c r="U1844" i="6" s="1"/>
  <c r="V1844" i="6" s="1"/>
  <c r="P1841" i="6"/>
  <c r="U1841" i="6" s="1"/>
  <c r="V1841" i="6" s="1"/>
  <c r="P1838" i="6"/>
  <c r="U1838" i="6" s="1"/>
  <c r="V1838" i="6" s="1"/>
  <c r="O1801" i="6"/>
  <c r="P1636" i="6"/>
  <c r="U1636" i="6" s="1"/>
  <c r="V1636" i="6" s="1"/>
  <c r="P1625" i="6"/>
  <c r="U1625" i="6" s="1"/>
  <c r="V1625" i="6" s="1"/>
  <c r="P1622" i="6"/>
  <c r="U1622" i="6" s="1"/>
  <c r="V1622" i="6" s="1"/>
  <c r="P1619" i="6"/>
  <c r="U1619" i="6" s="1"/>
  <c r="V1619" i="6" s="1"/>
  <c r="P1616" i="6"/>
  <c r="U1616" i="6" s="1"/>
  <c r="V1616" i="6" s="1"/>
  <c r="P1590" i="6"/>
  <c r="P1403" i="6"/>
  <c r="U1403" i="6" s="1"/>
  <c r="V1403" i="6" s="1"/>
  <c r="P1332" i="6"/>
  <c r="U1332" i="6" s="1"/>
  <c r="V1332" i="6" s="1"/>
  <c r="P1329" i="6"/>
  <c r="U1329" i="6" s="1"/>
  <c r="V1329" i="6" s="1"/>
  <c r="P1323" i="6"/>
  <c r="U1323" i="6" s="1"/>
  <c r="V1323" i="6" s="1"/>
  <c r="O973" i="6"/>
  <c r="P943" i="6"/>
  <c r="U943" i="6" s="1"/>
  <c r="V943" i="6" s="1"/>
  <c r="P847" i="6"/>
  <c r="P793" i="6"/>
  <c r="P5376" i="6"/>
  <c r="U5376" i="6" s="1"/>
  <c r="V5376" i="6" s="1"/>
  <c r="P5373" i="6"/>
  <c r="U5373" i="6" s="1"/>
  <c r="V5373" i="6" s="1"/>
  <c r="P5343" i="6"/>
  <c r="U5343" i="6" s="1"/>
  <c r="V5343" i="6" s="1"/>
  <c r="P5306" i="6"/>
  <c r="U5306" i="6" s="1"/>
  <c r="V5306" i="6" s="1"/>
  <c r="P5225" i="6"/>
  <c r="U5225" i="6" s="1"/>
  <c r="V5225" i="6" s="1"/>
  <c r="P5207" i="6"/>
  <c r="U5207" i="6" s="1"/>
  <c r="V5207" i="6" s="1"/>
  <c r="P5143" i="6"/>
  <c r="U5143" i="6" s="1"/>
  <c r="P4977" i="6"/>
  <c r="U4977" i="6" s="1"/>
  <c r="V4977" i="6" s="1"/>
  <c r="P4858" i="6"/>
  <c r="U4858" i="6" s="1"/>
  <c r="V4858" i="6" s="1"/>
  <c r="P4818" i="6"/>
  <c r="U4818" i="6" s="1"/>
  <c r="P4782" i="6"/>
  <c r="U4782" i="6" s="1"/>
  <c r="P4779" i="6"/>
  <c r="U4779" i="6" s="1"/>
  <c r="V4779" i="6" s="1"/>
  <c r="O4512" i="6"/>
  <c r="P4512" i="6" s="1"/>
  <c r="U4512" i="6" s="1"/>
  <c r="V4512" i="6" s="1"/>
  <c r="O4502" i="6"/>
  <c r="P4447" i="6"/>
  <c r="U4447" i="6" s="1"/>
  <c r="V4447" i="6" s="1"/>
  <c r="P4341" i="6"/>
  <c r="U4341" i="6" s="1"/>
  <c r="V4341" i="6" s="1"/>
  <c r="P4335" i="6"/>
  <c r="U4335" i="6" s="1"/>
  <c r="V4335" i="6" s="1"/>
  <c r="P4332" i="6"/>
  <c r="U4332" i="6" s="1"/>
  <c r="V4332" i="6" s="1"/>
  <c r="O4319" i="6"/>
  <c r="O4315" i="6"/>
  <c r="P4315" i="6" s="1"/>
  <c r="U4315" i="6" s="1"/>
  <c r="V4315" i="6" s="1"/>
  <c r="O4260" i="6"/>
  <c r="O4197" i="6"/>
  <c r="O4116" i="6"/>
  <c r="O4078" i="6"/>
  <c r="P4017" i="6"/>
  <c r="U4017" i="6" s="1"/>
  <c r="V4017" i="6" s="1"/>
  <c r="O4005" i="6"/>
  <c r="P4005" i="6" s="1"/>
  <c r="U4005" i="6" s="1"/>
  <c r="V4005" i="6" s="1"/>
  <c r="O3980" i="6"/>
  <c r="O3832" i="6"/>
  <c r="P3824" i="6"/>
  <c r="U3824" i="6" s="1"/>
  <c r="V3824" i="6" s="1"/>
  <c r="P3821" i="6"/>
  <c r="U3821" i="6" s="1"/>
  <c r="V3821" i="6" s="1"/>
  <c r="P3818" i="6"/>
  <c r="U3818" i="6" s="1"/>
  <c r="V3818" i="6" s="1"/>
  <c r="O3814" i="6"/>
  <c r="O3770" i="6"/>
  <c r="P3757" i="6"/>
  <c r="U3757" i="6" s="1"/>
  <c r="P3754" i="6"/>
  <c r="U3754" i="6" s="1"/>
  <c r="V3754" i="6" s="1"/>
  <c r="P3751" i="6"/>
  <c r="U3751" i="6" s="1"/>
  <c r="V3751" i="6" s="1"/>
  <c r="P3748" i="6"/>
  <c r="U3748" i="6" s="1"/>
  <c r="V3748" i="6" s="1"/>
  <c r="O3744" i="6"/>
  <c r="P3744" i="6" s="1"/>
  <c r="U3744" i="6" s="1"/>
  <c r="V3744" i="6" s="1"/>
  <c r="P3723" i="6"/>
  <c r="U3723" i="6" s="1"/>
  <c r="V3723" i="6" s="1"/>
  <c r="O3684" i="6"/>
  <c r="P3684" i="6" s="1"/>
  <c r="U3684" i="6" s="1"/>
  <c r="V3684" i="6" s="1"/>
  <c r="O3649" i="6"/>
  <c r="O3438" i="6"/>
  <c r="O3429" i="6"/>
  <c r="P3407" i="6"/>
  <c r="U3407" i="6" s="1"/>
  <c r="V3407" i="6" s="1"/>
  <c r="O3377" i="6"/>
  <c r="P3374" i="6"/>
  <c r="U3374" i="6" s="1"/>
  <c r="V3374" i="6" s="1"/>
  <c r="O3364" i="6"/>
  <c r="P3265" i="6"/>
  <c r="U3265" i="6" s="1"/>
  <c r="V3265" i="6" s="1"/>
  <c r="P3238" i="6"/>
  <c r="U3238" i="6" s="1"/>
  <c r="V3238" i="6" s="1"/>
  <c r="P3219" i="6"/>
  <c r="U3219" i="6" s="1"/>
  <c r="V3219" i="6" s="1"/>
  <c r="P3211" i="6"/>
  <c r="U3211" i="6" s="1"/>
  <c r="V3211" i="6" s="1"/>
  <c r="P2792" i="6"/>
  <c r="U2792" i="6" s="1"/>
  <c r="V2792" i="6" s="1"/>
  <c r="O2766" i="6"/>
  <c r="O2762" i="6"/>
  <c r="O2750" i="6"/>
  <c r="O2670" i="6"/>
  <c r="P2576" i="6"/>
  <c r="U2576" i="6" s="1"/>
  <c r="V2576" i="6" s="1"/>
  <c r="P2469" i="6"/>
  <c r="U2469" i="6" s="1"/>
  <c r="V2469" i="6" s="1"/>
  <c r="P2313" i="6"/>
  <c r="U2313" i="6" s="1"/>
  <c r="V2313" i="6" s="1"/>
  <c r="P2281" i="6"/>
  <c r="U2281" i="6" s="1"/>
  <c r="V2281" i="6" s="1"/>
  <c r="P2278" i="6"/>
  <c r="U2278" i="6" s="1"/>
  <c r="V2278" i="6" s="1"/>
  <c r="P2275" i="6"/>
  <c r="U2275" i="6" s="1"/>
  <c r="V2275" i="6" s="1"/>
  <c r="P2272" i="6"/>
  <c r="U2272" i="6" s="1"/>
  <c r="V2272" i="6" s="1"/>
  <c r="P2172" i="6"/>
  <c r="U2172" i="6" s="1"/>
  <c r="V2172" i="6" s="1"/>
  <c r="P2169" i="6"/>
  <c r="U2169" i="6" s="1"/>
  <c r="V2169" i="6" s="1"/>
  <c r="P2092" i="6"/>
  <c r="U2092" i="6" s="1"/>
  <c r="V2092" i="6" s="1"/>
  <c r="P2078" i="6"/>
  <c r="U2078" i="6" s="1"/>
  <c r="V2078" i="6" s="1"/>
  <c r="P2071" i="6"/>
  <c r="U2071" i="6" s="1"/>
  <c r="V2071" i="6" s="1"/>
  <c r="P2035" i="6"/>
  <c r="U2035" i="6" s="1"/>
  <c r="V2035" i="6" s="1"/>
  <c r="P2024" i="6"/>
  <c r="U2024" i="6" s="1"/>
  <c r="V2024" i="6" s="1"/>
  <c r="P1975" i="6"/>
  <c r="U1975" i="6" s="1"/>
  <c r="V1975" i="6" s="1"/>
  <c r="P1972" i="6"/>
  <c r="U1972" i="6" s="1"/>
  <c r="V1972" i="6" s="1"/>
  <c r="P1963" i="6"/>
  <c r="U1963" i="6" s="1"/>
  <c r="V1963" i="6" s="1"/>
  <c r="O1943" i="6"/>
  <c r="O1940" i="6"/>
  <c r="P1739" i="6"/>
  <c r="U1739" i="6" s="1"/>
  <c r="V1739" i="6" s="1"/>
  <c r="P1732" i="6"/>
  <c r="U1732" i="6" s="1"/>
  <c r="V1732" i="6" s="1"/>
  <c r="P1714" i="6"/>
  <c r="U1714" i="6" s="1"/>
  <c r="V1714" i="6" s="1"/>
  <c r="P1711" i="6"/>
  <c r="U1711" i="6" s="1"/>
  <c r="V1711" i="6" s="1"/>
  <c r="P1708" i="6"/>
  <c r="U1708" i="6" s="1"/>
  <c r="P1705" i="6"/>
  <c r="U1705" i="6" s="1"/>
  <c r="V1705" i="6" s="1"/>
  <c r="P1672" i="6"/>
  <c r="U1672" i="6" s="1"/>
  <c r="V1672" i="6" s="1"/>
  <c r="P1570" i="6"/>
  <c r="U1570" i="6" s="1"/>
  <c r="V1570" i="6" s="1"/>
  <c r="O1520" i="6"/>
  <c r="P1454" i="6"/>
  <c r="U1454" i="6" s="1"/>
  <c r="V1454" i="6" s="1"/>
  <c r="P1435" i="6"/>
  <c r="U1435" i="6" s="1"/>
  <c r="V1435" i="6" s="1"/>
  <c r="P1384" i="6"/>
  <c r="U1384" i="6" s="1"/>
  <c r="V1384" i="6" s="1"/>
  <c r="O1378" i="6"/>
  <c r="O1301" i="6"/>
  <c r="P1272" i="6"/>
  <c r="U1272" i="6" s="1"/>
  <c r="V1272" i="6" s="1"/>
  <c r="P1263" i="6"/>
  <c r="U1263" i="6" s="1"/>
  <c r="V1263" i="6" s="1"/>
  <c r="P1223" i="6"/>
  <c r="U1223" i="6" s="1"/>
  <c r="V1223" i="6" s="1"/>
  <c r="P1187" i="6"/>
  <c r="U1187" i="6" s="1"/>
  <c r="V1187" i="6" s="1"/>
  <c r="P1184" i="6"/>
  <c r="U1184" i="6" s="1"/>
  <c r="V1184" i="6" s="1"/>
  <c r="P1153" i="6"/>
  <c r="U1153" i="6" s="1"/>
  <c r="V1153" i="6" s="1"/>
  <c r="O1140" i="6"/>
  <c r="P952" i="6"/>
  <c r="U952" i="6" s="1"/>
  <c r="V952" i="6" s="1"/>
  <c r="P945" i="6"/>
  <c r="U945" i="6" s="1"/>
  <c r="V945" i="6" s="1"/>
  <c r="P936" i="6"/>
  <c r="U936" i="6" s="1"/>
  <c r="V936" i="6" s="1"/>
  <c r="P905" i="6"/>
  <c r="U905" i="6" s="1"/>
  <c r="V905" i="6" s="1"/>
  <c r="P898" i="6"/>
  <c r="U898" i="6" s="1"/>
  <c r="V898" i="6" s="1"/>
  <c r="P876" i="6"/>
  <c r="U876" i="6" s="1"/>
  <c r="P667" i="6"/>
  <c r="U667" i="6" s="1"/>
  <c r="V667" i="6" s="1"/>
  <c r="P588" i="6"/>
  <c r="U588" i="6" s="1"/>
  <c r="V588" i="6" s="1"/>
  <c r="P585" i="6"/>
  <c r="U585" i="6" s="1"/>
  <c r="V585" i="6" s="1"/>
  <c r="P582" i="6"/>
  <c r="U582" i="6" s="1"/>
  <c r="V582" i="6" s="1"/>
  <c r="P579" i="6"/>
  <c r="U579" i="6" s="1"/>
  <c r="V579" i="6" s="1"/>
  <c r="P456" i="6"/>
  <c r="U456" i="6" s="1"/>
  <c r="V456" i="6" s="1"/>
  <c r="P443" i="6"/>
  <c r="U443" i="6" s="1"/>
  <c r="V443" i="6" s="1"/>
  <c r="P434" i="6"/>
  <c r="U434" i="6" s="1"/>
  <c r="V434" i="6" s="1"/>
  <c r="P354" i="6"/>
  <c r="U354" i="6" s="1"/>
  <c r="V354" i="6" s="1"/>
  <c r="P290" i="6"/>
  <c r="P5367" i="6"/>
  <c r="U5367" i="6" s="1"/>
  <c r="V5367" i="6" s="1"/>
  <c r="N5305" i="6"/>
  <c r="P5305" i="6" s="1"/>
  <c r="U5305" i="6" s="1"/>
  <c r="V5305" i="6" s="1"/>
  <c r="N5297" i="6"/>
  <c r="P5297" i="6" s="1"/>
  <c r="U5297" i="6" s="1"/>
  <c r="V5297" i="6" s="1"/>
  <c r="P4920" i="6"/>
  <c r="U4920" i="6" s="1"/>
  <c r="V4920" i="6" s="1"/>
  <c r="P4774" i="6"/>
  <c r="U4774" i="6" s="1"/>
  <c r="V4774" i="6" s="1"/>
  <c r="P4757" i="6"/>
  <c r="U4757" i="6" s="1"/>
  <c r="V4757" i="6" s="1"/>
  <c r="P4724" i="6"/>
  <c r="U4724" i="6" s="1"/>
  <c r="V4724" i="6" s="1"/>
  <c r="P4577" i="6"/>
  <c r="U4577" i="6" s="1"/>
  <c r="V4577" i="6" s="1"/>
  <c r="P4566" i="6"/>
  <c r="U4566" i="6" s="1"/>
  <c r="V4566" i="6" s="1"/>
  <c r="P4502" i="6"/>
  <c r="U4502" i="6" s="1"/>
  <c r="O4454" i="6"/>
  <c r="P4454" i="6" s="1"/>
  <c r="U4454" i="6" s="1"/>
  <c r="V4454" i="6" s="1"/>
  <c r="P4311" i="6"/>
  <c r="U4311" i="6" s="1"/>
  <c r="V4311" i="6" s="1"/>
  <c r="O4282" i="6"/>
  <c r="O4263" i="6"/>
  <c r="P3756" i="6"/>
  <c r="U3756" i="6" s="1"/>
  <c r="V3756" i="6" s="1"/>
  <c r="P3753" i="6"/>
  <c r="U3753" i="6" s="1"/>
  <c r="V3753" i="6" s="1"/>
  <c r="P3750" i="6"/>
  <c r="U3750" i="6" s="1"/>
  <c r="V3750" i="6" s="1"/>
  <c r="P3747" i="6"/>
  <c r="U3747" i="6" s="1"/>
  <c r="V3747" i="6" s="1"/>
  <c r="O3722" i="6"/>
  <c r="P3558" i="6"/>
  <c r="U3558" i="6" s="1"/>
  <c r="V3558" i="6" s="1"/>
  <c r="P3429" i="6"/>
  <c r="U3429" i="6" s="1"/>
  <c r="O2769" i="6"/>
  <c r="O2753" i="6"/>
  <c r="P2161" i="6"/>
  <c r="O1796" i="6"/>
  <c r="O1787" i="6"/>
  <c r="P1787" i="6" s="1"/>
  <c r="U1787" i="6" s="1"/>
  <c r="V1787" i="6" s="1"/>
  <c r="P1021" i="6"/>
  <c r="U1021" i="6" s="1"/>
  <c r="V1021" i="6" s="1"/>
  <c r="P584" i="6"/>
  <c r="U584" i="6" s="1"/>
  <c r="V584" i="6" s="1"/>
  <c r="P581" i="6"/>
  <c r="U581" i="6" s="1"/>
  <c r="V581" i="6" s="1"/>
  <c r="P436" i="6"/>
  <c r="U436" i="6" s="1"/>
  <c r="P23" i="6"/>
  <c r="U23" i="6" s="1"/>
  <c r="V23" i="6" s="1"/>
  <c r="P332" i="14"/>
  <c r="P59" i="14"/>
  <c r="P468" i="14"/>
  <c r="P515" i="14"/>
  <c r="P543" i="14"/>
  <c r="P583" i="14"/>
  <c r="P487" i="14"/>
  <c r="P200" i="14"/>
  <c r="N5564" i="6"/>
  <c r="P5564" i="6" s="1"/>
  <c r="U5564" i="6" s="1"/>
  <c r="V5564" i="6" s="1"/>
  <c r="N5301" i="6"/>
  <c r="P5301" i="6" s="1"/>
  <c r="U5301" i="6" s="1"/>
  <c r="V5301" i="6" s="1"/>
  <c r="P5092" i="6"/>
  <c r="U5092" i="6" s="1"/>
  <c r="V5092" i="6" s="1"/>
  <c r="P5088" i="6"/>
  <c r="U5088" i="6" s="1"/>
  <c r="V5088" i="6" s="1"/>
  <c r="P5002" i="6"/>
  <c r="U5002" i="6" s="1"/>
  <c r="V5002" i="6" s="1"/>
  <c r="P4994" i="6"/>
  <c r="U4994" i="6" s="1"/>
  <c r="P4859" i="6"/>
  <c r="U4859" i="6" s="1"/>
  <c r="V4859" i="6" s="1"/>
  <c r="P4856" i="6"/>
  <c r="U4856" i="6" s="1"/>
  <c r="V4856" i="6" s="1"/>
  <c r="P4820" i="6"/>
  <c r="U4820" i="6" s="1"/>
  <c r="P4805" i="6"/>
  <c r="U4805" i="6" s="1"/>
  <c r="P4787" i="6"/>
  <c r="U4787" i="6" s="1"/>
  <c r="V4787" i="6" s="1"/>
  <c r="P4763" i="6"/>
  <c r="U4763" i="6" s="1"/>
  <c r="V4763" i="6" s="1"/>
  <c r="P4487" i="6"/>
  <c r="U4487" i="6" s="1"/>
  <c r="V4487" i="6" s="1"/>
  <c r="P4381" i="6"/>
  <c r="U4381" i="6" s="1"/>
  <c r="V4381" i="6" s="1"/>
  <c r="P4378" i="6"/>
  <c r="U4378" i="6" s="1"/>
  <c r="V4378" i="6" s="1"/>
  <c r="P4330" i="6"/>
  <c r="U4330" i="6" s="1"/>
  <c r="V4330" i="6" s="1"/>
  <c r="P4324" i="6"/>
  <c r="U4324" i="6" s="1"/>
  <c r="V4324" i="6" s="1"/>
  <c r="O4321" i="6"/>
  <c r="P4321" i="6" s="1"/>
  <c r="U4321" i="6" s="1"/>
  <c r="V4321" i="6" s="1"/>
  <c r="O4285" i="6"/>
  <c r="O4272" i="6"/>
  <c r="P4272" i="6" s="1"/>
  <c r="U4272" i="6" s="1"/>
  <c r="V4272" i="6" s="1"/>
  <c r="O4247" i="6"/>
  <c r="O4208" i="6"/>
  <c r="P4208" i="6" s="1"/>
  <c r="U4208" i="6" s="1"/>
  <c r="V4208" i="6" s="1"/>
  <c r="O4161" i="6"/>
  <c r="P4161" i="6" s="1"/>
  <c r="U4161" i="6" s="1"/>
  <c r="V4161" i="6" s="1"/>
  <c r="O4080" i="6"/>
  <c r="O4007" i="6"/>
  <c r="O3987" i="6"/>
  <c r="O3973" i="6"/>
  <c r="O3842" i="6"/>
  <c r="O3833" i="6"/>
  <c r="O3816" i="6"/>
  <c r="O3768" i="6"/>
  <c r="O3741" i="6"/>
  <c r="O3725" i="6"/>
  <c r="O3699" i="6"/>
  <c r="O3690" i="6"/>
  <c r="P3666" i="6"/>
  <c r="U3666" i="6" s="1"/>
  <c r="V3666" i="6" s="1"/>
  <c r="O3593" i="6"/>
  <c r="O3583" i="6"/>
  <c r="O3477" i="6"/>
  <c r="O3472" i="6"/>
  <c r="P3472" i="6" s="1"/>
  <c r="U3472" i="6" s="1"/>
  <c r="V3472" i="6" s="1"/>
  <c r="O3436" i="6"/>
  <c r="P3436" i="6" s="1"/>
  <c r="U3436" i="6" s="1"/>
  <c r="P3402" i="6"/>
  <c r="U3402" i="6" s="1"/>
  <c r="V3402" i="6" s="1"/>
  <c r="O3313" i="6"/>
  <c r="O3285" i="6"/>
  <c r="P3285" i="6" s="1"/>
  <c r="U3285" i="6" s="1"/>
  <c r="V3285" i="6" s="1"/>
  <c r="P3202" i="6"/>
  <c r="U3202" i="6" s="1"/>
  <c r="V3202" i="6" s="1"/>
  <c r="P2797" i="6"/>
  <c r="U2797" i="6" s="1"/>
  <c r="V2797" i="6" s="1"/>
  <c r="P2765" i="6"/>
  <c r="U2765" i="6" s="1"/>
  <c r="V2765" i="6" s="1"/>
  <c r="O2752" i="6"/>
  <c r="O2649" i="6"/>
  <c r="P2575" i="6"/>
  <c r="U2575" i="6" s="1"/>
  <c r="O2555" i="6"/>
  <c r="P2418" i="6"/>
  <c r="U2418" i="6" s="1"/>
  <c r="V2418" i="6" s="1"/>
  <c r="P2359" i="6"/>
  <c r="U2359" i="6" s="1"/>
  <c r="V2359" i="6" s="1"/>
  <c r="P2352" i="6"/>
  <c r="U2352" i="6" s="1"/>
  <c r="V2352" i="6" s="1"/>
  <c r="P2317" i="6"/>
  <c r="U2317" i="6" s="1"/>
  <c r="V2317" i="6" s="1"/>
  <c r="P2177" i="6"/>
  <c r="U2177" i="6" s="1"/>
  <c r="V2177" i="6" s="1"/>
  <c r="P2142" i="6"/>
  <c r="U2142" i="6" s="1"/>
  <c r="V2142" i="6" s="1"/>
  <c r="P2090" i="6"/>
  <c r="U2090" i="6" s="1"/>
  <c r="V2090" i="6" s="1"/>
  <c r="P1992" i="6"/>
  <c r="U1992" i="6" s="1"/>
  <c r="V1992" i="6" s="1"/>
  <c r="P1989" i="6"/>
  <c r="U1989" i="6" s="1"/>
  <c r="V1989" i="6" s="1"/>
  <c r="O1945" i="6"/>
  <c r="O1938" i="6"/>
  <c r="P1811" i="6"/>
  <c r="U1811" i="6" s="1"/>
  <c r="V1811" i="6" s="1"/>
  <c r="O1802" i="6"/>
  <c r="P1802" i="6" s="1"/>
  <c r="U1802" i="6" s="1"/>
  <c r="V1802" i="6" s="1"/>
  <c r="O1795" i="6"/>
  <c r="P1795" i="6" s="1"/>
  <c r="U1795" i="6" s="1"/>
  <c r="V1795" i="6" s="1"/>
  <c r="O1790" i="6"/>
  <c r="O1750" i="6"/>
  <c r="P1750" i="6" s="1"/>
  <c r="U1750" i="6" s="1"/>
  <c r="V1750" i="6" s="1"/>
  <c r="P1713" i="6"/>
  <c r="U1713" i="6" s="1"/>
  <c r="V1713" i="6" s="1"/>
  <c r="P1710" i="6"/>
  <c r="U1710" i="6" s="1"/>
  <c r="V1710" i="6" s="1"/>
  <c r="P1707" i="6"/>
  <c r="U1707" i="6" s="1"/>
  <c r="V1707" i="6" s="1"/>
  <c r="P1704" i="6"/>
  <c r="U1704" i="6" s="1"/>
  <c r="V1704" i="6" s="1"/>
  <c r="P1678" i="6"/>
  <c r="U1678" i="6" s="1"/>
  <c r="P1674" i="6"/>
  <c r="U1674" i="6" s="1"/>
  <c r="V1674" i="6" s="1"/>
  <c r="O1565" i="6"/>
  <c r="P1544" i="6"/>
  <c r="U1544" i="6" s="1"/>
  <c r="V1544" i="6" s="1"/>
  <c r="P1479" i="6"/>
  <c r="U1479" i="6" s="1"/>
  <c r="V1479" i="6" s="1"/>
  <c r="O1271" i="6"/>
  <c r="P1271" i="6" s="1"/>
  <c r="U1271" i="6" s="1"/>
  <c r="V1271" i="6" s="1"/>
  <c r="P1235" i="6"/>
  <c r="U1235" i="6" s="1"/>
  <c r="V1235" i="6" s="1"/>
  <c r="P1214" i="6"/>
  <c r="U1214" i="6" s="1"/>
  <c r="V1214" i="6" s="1"/>
  <c r="O1128" i="6"/>
  <c r="P1024" i="6"/>
  <c r="U1024" i="6" s="1"/>
  <c r="V1024" i="6" s="1"/>
  <c r="P1014" i="6"/>
  <c r="U1014" i="6" s="1"/>
  <c r="V1014" i="6" s="1"/>
  <c r="P807" i="6"/>
  <c r="U807" i="6" s="1"/>
  <c r="V807" i="6" s="1"/>
  <c r="P794" i="6"/>
  <c r="U794" i="6" s="1"/>
  <c r="V794" i="6" s="1"/>
  <c r="P530" i="6"/>
  <c r="U530" i="6" s="1"/>
  <c r="V530" i="6" s="1"/>
  <c r="P524" i="6"/>
  <c r="U524" i="6" s="1"/>
  <c r="V524" i="6" s="1"/>
  <c r="P491" i="6"/>
  <c r="U491" i="6" s="1"/>
  <c r="N5561" i="6"/>
  <c r="P5561" i="6" s="1"/>
  <c r="U5561" i="6" s="1"/>
  <c r="V5561" i="6" s="1"/>
  <c r="P5140" i="6"/>
  <c r="U5140" i="6" s="1"/>
  <c r="V5140" i="6" s="1"/>
  <c r="P4712" i="6"/>
  <c r="U4712" i="6" s="1"/>
  <c r="P4673" i="6"/>
  <c r="U4673" i="6" s="1"/>
  <c r="V4673" i="6" s="1"/>
  <c r="O4499" i="6"/>
  <c r="P4499" i="6" s="1"/>
  <c r="U4499" i="6" s="1"/>
  <c r="V4499" i="6" s="1"/>
  <c r="P4457" i="6"/>
  <c r="U4457" i="6" s="1"/>
  <c r="V4457" i="6" s="1"/>
  <c r="O4422" i="6"/>
  <c r="P4422" i="6" s="1"/>
  <c r="U4422" i="6" s="1"/>
  <c r="V4422" i="6" s="1"/>
  <c r="O4355" i="6"/>
  <c r="O4312" i="6"/>
  <c r="O4149" i="6"/>
  <c r="O4001" i="6"/>
  <c r="O3845" i="6"/>
  <c r="P3845" i="6" s="1"/>
  <c r="U3845" i="6" s="1"/>
  <c r="V3845" i="6" s="1"/>
  <c r="P3842" i="6"/>
  <c r="U3842" i="6" s="1"/>
  <c r="V3842" i="6" s="1"/>
  <c r="P3834" i="6"/>
  <c r="U3834" i="6" s="1"/>
  <c r="O3650" i="6"/>
  <c r="O3587" i="6"/>
  <c r="O3555" i="6"/>
  <c r="O3535" i="6"/>
  <c r="P3496" i="6"/>
  <c r="U3496" i="6" s="1"/>
  <c r="V3496" i="6" s="1"/>
  <c r="O3435" i="6"/>
  <c r="O3426" i="6"/>
  <c r="O3370" i="6"/>
  <c r="O3361" i="6"/>
  <c r="P3103" i="6"/>
  <c r="U3103" i="6" s="1"/>
  <c r="V3103" i="6" s="1"/>
  <c r="P2920" i="6"/>
  <c r="U2920" i="6" s="1"/>
  <c r="V2920" i="6" s="1"/>
  <c r="P2832" i="6"/>
  <c r="U2832" i="6" s="1"/>
  <c r="O2767" i="6"/>
  <c r="O2759" i="6"/>
  <c r="O2755" i="6"/>
  <c r="P2755" i="6" s="1"/>
  <c r="U2755" i="6" s="1"/>
  <c r="V2755" i="6" s="1"/>
  <c r="O1941" i="6"/>
  <c r="O1934" i="6"/>
  <c r="O1798" i="6"/>
  <c r="O1745" i="6"/>
  <c r="O1526" i="6"/>
  <c r="P1284" i="6"/>
  <c r="U1284" i="6" s="1"/>
  <c r="V1284" i="6" s="1"/>
  <c r="P1281" i="6"/>
  <c r="U1281" i="6" s="1"/>
  <c r="V1281" i="6" s="1"/>
  <c r="O1254" i="6"/>
  <c r="O1243" i="6"/>
  <c r="O1137" i="6"/>
  <c r="N5642" i="6"/>
  <c r="P5642" i="6" s="1"/>
  <c r="U5642" i="6" s="1"/>
  <c r="V5642" i="6" s="1"/>
  <c r="P12" i="6"/>
  <c r="U12" i="6" s="1"/>
  <c r="V12" i="6" s="1"/>
  <c r="P9" i="6"/>
  <c r="U9" i="6" s="1"/>
  <c r="V9" i="6" s="1"/>
  <c r="U5584" i="6"/>
  <c r="M770" i="14"/>
  <c r="R770" i="14" s="1"/>
  <c r="U5740" i="6"/>
  <c r="O795" i="14" s="1"/>
  <c r="M795" i="14"/>
  <c r="R795" i="14" s="1"/>
  <c r="P581" i="14"/>
  <c r="P782" i="14"/>
  <c r="P141" i="14"/>
  <c r="P536" i="14"/>
  <c r="P619" i="14"/>
  <c r="P470" i="14"/>
  <c r="R321" i="14"/>
  <c r="N5565" i="6"/>
  <c r="P5565" i="6" s="1"/>
  <c r="U5565" i="6" s="1"/>
  <c r="V5565" i="6" s="1"/>
  <c r="N5300" i="6"/>
  <c r="P5300" i="6" s="1"/>
  <c r="U5300" i="6" s="1"/>
  <c r="V5300" i="6" s="1"/>
  <c r="P5246" i="6"/>
  <c r="U5246" i="6" s="1"/>
  <c r="P4948" i="6"/>
  <c r="U4948" i="6" s="1"/>
  <c r="V4948" i="6" s="1"/>
  <c r="P4942" i="6"/>
  <c r="U4942" i="6" s="1"/>
  <c r="V4942" i="6" s="1"/>
  <c r="P433" i="14"/>
  <c r="P5457" i="6"/>
  <c r="U5457" i="6" s="1"/>
  <c r="V5457" i="6" s="1"/>
  <c r="P5404" i="6"/>
  <c r="U5404" i="6" s="1"/>
  <c r="V5404" i="6" s="1"/>
  <c r="P5382" i="6"/>
  <c r="U5382" i="6" s="1"/>
  <c r="V5382" i="6" s="1"/>
  <c r="P5356" i="6"/>
  <c r="U5356" i="6" s="1"/>
  <c r="V5356" i="6" s="1"/>
  <c r="P5349" i="6"/>
  <c r="U5349" i="6" s="1"/>
  <c r="V5349" i="6" s="1"/>
  <c r="P5269" i="6"/>
  <c r="P5052" i="6"/>
  <c r="U5052" i="6" s="1"/>
  <c r="V5052" i="6" s="1"/>
  <c r="P5520" i="6"/>
  <c r="U5520" i="6" s="1"/>
  <c r="V5520" i="6" s="1"/>
  <c r="P5391" i="6"/>
  <c r="U5391" i="6" s="1"/>
  <c r="V5391" i="6" s="1"/>
  <c r="P5248" i="6"/>
  <c r="U5248" i="6" s="1"/>
  <c r="V5248" i="6" s="1"/>
  <c r="P5193" i="6"/>
  <c r="U5193" i="6" s="1"/>
  <c r="V5193" i="6" s="1"/>
  <c r="P5180" i="6"/>
  <c r="U5180" i="6" s="1"/>
  <c r="P322" i="14"/>
  <c r="P23" i="14"/>
  <c r="P535" i="14"/>
  <c r="P300" i="14"/>
  <c r="P5468" i="6"/>
  <c r="U5468" i="6" s="1"/>
  <c r="P5409" i="6"/>
  <c r="U5409" i="6" s="1"/>
  <c r="V5409" i="6" s="1"/>
  <c r="P5406" i="6"/>
  <c r="U5406" i="6" s="1"/>
  <c r="P5203" i="6"/>
  <c r="U5203" i="6" s="1"/>
  <c r="P5152" i="6"/>
  <c r="U5152" i="6" s="1"/>
  <c r="V5152" i="6" s="1"/>
  <c r="P5149" i="6"/>
  <c r="U5149" i="6" s="1"/>
  <c r="P5136" i="6"/>
  <c r="U5136" i="6" s="1"/>
  <c r="P249" i="14"/>
  <c r="P760" i="14"/>
  <c r="P577" i="14"/>
  <c r="P382" i="14"/>
  <c r="P498" i="14"/>
  <c r="P345" i="14"/>
  <c r="M792" i="14"/>
  <c r="R792" i="14" s="1"/>
  <c r="P523" i="14"/>
  <c r="P111" i="14"/>
  <c r="P390" i="14"/>
  <c r="O776" i="14"/>
  <c r="P776" i="14" s="1"/>
  <c r="P667" i="14"/>
  <c r="P5471" i="6"/>
  <c r="U5471" i="6" s="1"/>
  <c r="V5471" i="6" s="1"/>
  <c r="P5307" i="6"/>
  <c r="P5290" i="6"/>
  <c r="U5290" i="6" s="1"/>
  <c r="V5290" i="6" s="1"/>
  <c r="P5255" i="6"/>
  <c r="P5040" i="6"/>
  <c r="U5040" i="6" s="1"/>
  <c r="V5040" i="6" s="1"/>
  <c r="P5030" i="6"/>
  <c r="U5030" i="6" s="1"/>
  <c r="V5030" i="6" s="1"/>
  <c r="P17" i="6"/>
  <c r="U17" i="6" s="1"/>
  <c r="V17" i="6" s="1"/>
  <c r="N5631" i="6"/>
  <c r="N5623" i="6"/>
  <c r="P5623" i="6" s="1"/>
  <c r="U5623" i="6" s="1"/>
  <c r="V5623" i="6" s="1"/>
  <c r="P442" i="14"/>
  <c r="P485" i="14"/>
  <c r="P446" i="14"/>
  <c r="P771" i="14"/>
  <c r="P492" i="14"/>
  <c r="P729" i="14"/>
  <c r="P695" i="14"/>
  <c r="P580" i="14"/>
  <c r="P516" i="14"/>
  <c r="P651" i="14"/>
  <c r="P499" i="14"/>
  <c r="P514" i="14"/>
  <c r="P608" i="14"/>
  <c r="P328" i="14"/>
  <c r="P508" i="14"/>
  <c r="P507" i="14"/>
  <c r="P509" i="14"/>
  <c r="P578" i="14"/>
  <c r="P94" i="14"/>
  <c r="P86" i="14"/>
  <c r="P235" i="14"/>
  <c r="P355" i="14"/>
  <c r="P232" i="14"/>
  <c r="P524" i="14"/>
  <c r="P216" i="14"/>
  <c r="P15" i="14"/>
  <c r="V3778" i="6"/>
  <c r="O529" i="14"/>
  <c r="P529" i="14" s="1"/>
  <c r="R377" i="14"/>
  <c r="V4212" i="6"/>
  <c r="O592" i="14"/>
  <c r="P592" i="14" s="1"/>
  <c r="P579" i="14"/>
  <c r="P675" i="14"/>
  <c r="P423" i="14"/>
  <c r="P713" i="14"/>
  <c r="P367" i="14"/>
  <c r="P366" i="14"/>
  <c r="O4507" i="6"/>
  <c r="P4260" i="6"/>
  <c r="U4260" i="6" s="1"/>
  <c r="P4198" i="6"/>
  <c r="U4198" i="6" s="1"/>
  <c r="V4198" i="6" s="1"/>
  <c r="P4195" i="6"/>
  <c r="U4195" i="6" s="1"/>
  <c r="V4195" i="6" s="1"/>
  <c r="O4143" i="6"/>
  <c r="P4143" i="6" s="1"/>
  <c r="U4143" i="6" s="1"/>
  <c r="V4143" i="6" s="1"/>
  <c r="P3836" i="6"/>
  <c r="U3836" i="6" s="1"/>
  <c r="V3836" i="6" s="1"/>
  <c r="P3648" i="6"/>
  <c r="U3648" i="6" s="1"/>
  <c r="V3648" i="6" s="1"/>
  <c r="P19" i="14"/>
  <c r="P93" i="14"/>
  <c r="P99" i="14"/>
  <c r="P87" i="14"/>
  <c r="P145" i="14"/>
  <c r="P172" i="14"/>
  <c r="P327" i="14"/>
  <c r="P384" i="14"/>
  <c r="P552" i="14"/>
  <c r="N5560" i="6"/>
  <c r="P5560" i="6" s="1"/>
  <c r="U5560" i="6" s="1"/>
  <c r="P5479" i="6"/>
  <c r="U5479" i="6" s="1"/>
  <c r="V5479" i="6" s="1"/>
  <c r="P5472" i="6"/>
  <c r="U5472" i="6" s="1"/>
  <c r="V5472" i="6" s="1"/>
  <c r="P5425" i="6"/>
  <c r="U5425" i="6" s="1"/>
  <c r="V5425" i="6" s="1"/>
  <c r="P5415" i="6"/>
  <c r="U5415" i="6" s="1"/>
  <c r="V5415" i="6" s="1"/>
  <c r="P5357" i="6"/>
  <c r="U5357" i="6" s="1"/>
  <c r="V5357" i="6" s="1"/>
  <c r="P5294" i="6"/>
  <c r="U5294" i="6" s="1"/>
  <c r="P5289" i="6"/>
  <c r="P5280" i="6"/>
  <c r="U5280" i="6" s="1"/>
  <c r="V5280" i="6" s="1"/>
  <c r="P5260" i="6"/>
  <c r="U5260" i="6" s="1"/>
  <c r="V5260" i="6" s="1"/>
  <c r="P5232" i="6"/>
  <c r="U5232" i="6" s="1"/>
  <c r="P5224" i="6"/>
  <c r="P5209" i="6"/>
  <c r="U5209" i="6" s="1"/>
  <c r="V5209" i="6" s="1"/>
  <c r="P5206" i="6"/>
  <c r="U5206" i="6" s="1"/>
  <c r="V5206" i="6" s="1"/>
  <c r="P5189" i="6"/>
  <c r="U5189" i="6" s="1"/>
  <c r="P5183" i="6"/>
  <c r="U5183" i="6" s="1"/>
  <c r="V5183" i="6" s="1"/>
  <c r="P5133" i="6"/>
  <c r="U5133" i="6" s="1"/>
  <c r="V5133" i="6" s="1"/>
  <c r="P5066" i="6"/>
  <c r="U5066" i="6" s="1"/>
  <c r="V5066" i="6" s="1"/>
  <c r="P5055" i="6"/>
  <c r="U5055" i="6" s="1"/>
  <c r="V5055" i="6" s="1"/>
  <c r="P4973" i="6"/>
  <c r="U4973" i="6" s="1"/>
  <c r="V4973" i="6" s="1"/>
  <c r="P4947" i="6"/>
  <c r="U4947" i="6" s="1"/>
  <c r="V4947" i="6" s="1"/>
  <c r="P4944" i="6"/>
  <c r="U4944" i="6" s="1"/>
  <c r="V4944" i="6" s="1"/>
  <c r="P4698" i="6"/>
  <c r="U4698" i="6" s="1"/>
  <c r="V4698" i="6" s="1"/>
  <c r="P4659" i="6"/>
  <c r="U4659" i="6" s="1"/>
  <c r="V4659" i="6" s="1"/>
  <c r="P4656" i="6"/>
  <c r="U4656" i="6" s="1"/>
  <c r="V4656" i="6" s="1"/>
  <c r="P4570" i="6"/>
  <c r="U4570" i="6" s="1"/>
  <c r="V4570" i="6" s="1"/>
  <c r="P4563" i="6"/>
  <c r="U4563" i="6" s="1"/>
  <c r="V4563" i="6" s="1"/>
  <c r="O4503" i="6"/>
  <c r="P4503" i="6" s="1"/>
  <c r="U4503" i="6" s="1"/>
  <c r="O4500" i="6"/>
  <c r="P4470" i="6"/>
  <c r="U4470" i="6" s="1"/>
  <c r="V4470" i="6" s="1"/>
  <c r="O4316" i="6"/>
  <c r="O4313" i="6"/>
  <c r="P3979" i="6"/>
  <c r="U3979" i="6" s="1"/>
  <c r="V3979" i="6" s="1"/>
  <c r="P3935" i="6"/>
  <c r="U3935" i="6" s="1"/>
  <c r="V3935" i="6" s="1"/>
  <c r="P311" i="14"/>
  <c r="Q765" i="14"/>
  <c r="N5557" i="6"/>
  <c r="P5557" i="6" s="1"/>
  <c r="U5557" i="6" s="1"/>
  <c r="V5557" i="6" s="1"/>
  <c r="P5398" i="6"/>
  <c r="U5398" i="6" s="1"/>
  <c r="V5398" i="6" s="1"/>
  <c r="P5395" i="6"/>
  <c r="U5395" i="6" s="1"/>
  <c r="V5395" i="6" s="1"/>
  <c r="N5303" i="6"/>
  <c r="P5303" i="6" s="1"/>
  <c r="U5303" i="6" s="1"/>
  <c r="V5303" i="6" s="1"/>
  <c r="P5267" i="6"/>
  <c r="U5267" i="6" s="1"/>
  <c r="P5197" i="6"/>
  <c r="U5197" i="6" s="1"/>
  <c r="V5197" i="6" s="1"/>
  <c r="P5016" i="6"/>
  <c r="U5016" i="6" s="1"/>
  <c r="V5016" i="6" s="1"/>
  <c r="P4964" i="6"/>
  <c r="U4964" i="6" s="1"/>
  <c r="V4964" i="6" s="1"/>
  <c r="P4694" i="6"/>
  <c r="U4694" i="6" s="1"/>
  <c r="V4694" i="6" s="1"/>
  <c r="P4687" i="6"/>
  <c r="U4687" i="6" s="1"/>
  <c r="V4687" i="6" s="1"/>
  <c r="P4677" i="6"/>
  <c r="U4677" i="6" s="1"/>
  <c r="V4677" i="6" s="1"/>
  <c r="P4649" i="6"/>
  <c r="U4649" i="6" s="1"/>
  <c r="V4649" i="6" s="1"/>
  <c r="P4646" i="6"/>
  <c r="U4646" i="6" s="1"/>
  <c r="V4646" i="6" s="1"/>
  <c r="P4643" i="6"/>
  <c r="U4643" i="6" s="1"/>
  <c r="V4643" i="6" s="1"/>
  <c r="P4640" i="6"/>
  <c r="U4640" i="6" s="1"/>
  <c r="P4562" i="6"/>
  <c r="U4562" i="6" s="1"/>
  <c r="V4562" i="6" s="1"/>
  <c r="O4529" i="6"/>
  <c r="O4513" i="6"/>
  <c r="O4509" i="6"/>
  <c r="O4506" i="6"/>
  <c r="O4496" i="6"/>
  <c r="P4496" i="6" s="1"/>
  <c r="U4496" i="6" s="1"/>
  <c r="V4496" i="6" s="1"/>
  <c r="P4460" i="6"/>
  <c r="U4460" i="6" s="1"/>
  <c r="V4460" i="6" s="1"/>
  <c r="P4451" i="6"/>
  <c r="U4451" i="6" s="1"/>
  <c r="V4451" i="6" s="1"/>
  <c r="O4395" i="6"/>
  <c r="P4395" i="6" s="1"/>
  <c r="U4395" i="6" s="1"/>
  <c r="V4395" i="6" s="1"/>
  <c r="O4237" i="6"/>
  <c r="P4215" i="6"/>
  <c r="U4215" i="6" s="1"/>
  <c r="V4215" i="6" s="1"/>
  <c r="O4146" i="6"/>
  <c r="P4146" i="6" s="1"/>
  <c r="U4146" i="6" s="1"/>
  <c r="V4146" i="6" s="1"/>
  <c r="O4090" i="6"/>
  <c r="P4090" i="6" s="1"/>
  <c r="U4090" i="6" s="1"/>
  <c r="V4090" i="6" s="1"/>
  <c r="O4008" i="6"/>
  <c r="P4008" i="6" s="1"/>
  <c r="U4008" i="6" s="1"/>
  <c r="V4008" i="6" s="1"/>
  <c r="O4004" i="6"/>
  <c r="O3981" i="6"/>
  <c r="P3958" i="6"/>
  <c r="U3958" i="6" s="1"/>
  <c r="O3839" i="6"/>
  <c r="O3815" i="6"/>
  <c r="O3761" i="6"/>
  <c r="O3745" i="6"/>
  <c r="P3745" i="6" s="1"/>
  <c r="U3745" i="6" s="1"/>
  <c r="V3745" i="6" s="1"/>
  <c r="P3741" i="6"/>
  <c r="U3741" i="6" s="1"/>
  <c r="V3741" i="6" s="1"/>
  <c r="P3683" i="6"/>
  <c r="U3683" i="6" s="1"/>
  <c r="V3683" i="6" s="1"/>
  <c r="O3653" i="6"/>
  <c r="O3646" i="6"/>
  <c r="O3642" i="6"/>
  <c r="P5455" i="6"/>
  <c r="U5455" i="6" s="1"/>
  <c r="P5452" i="6"/>
  <c r="U5452" i="6" s="1"/>
  <c r="V5452" i="6" s="1"/>
  <c r="N5302" i="6"/>
  <c r="P5302" i="6" s="1"/>
  <c r="U5302" i="6" s="1"/>
  <c r="V5302" i="6" s="1"/>
  <c r="N5298" i="6"/>
  <c r="P5234" i="6"/>
  <c r="U5234" i="6" s="1"/>
  <c r="P5126" i="6"/>
  <c r="U5126" i="6" s="1"/>
  <c r="V5126" i="6" s="1"/>
  <c r="P4815" i="6"/>
  <c r="U4815" i="6" s="1"/>
  <c r="V4815" i="6" s="1"/>
  <c r="P4743" i="6"/>
  <c r="U4743" i="6" s="1"/>
  <c r="V4743" i="6" s="1"/>
  <c r="P4606" i="6"/>
  <c r="U4606" i="6" s="1"/>
  <c r="V4606" i="6" s="1"/>
  <c r="P4164" i="6"/>
  <c r="U4164" i="6" s="1"/>
  <c r="V4164" i="6" s="1"/>
  <c r="P3903" i="6"/>
  <c r="U3903" i="6" s="1"/>
  <c r="V3903" i="6" s="1"/>
  <c r="O3851" i="6"/>
  <c r="P3851" i="6" s="1"/>
  <c r="U3851" i="6" s="1"/>
  <c r="V3851" i="6" s="1"/>
  <c r="O3805" i="6"/>
  <c r="P4711" i="6"/>
  <c r="U4711" i="6" s="1"/>
  <c r="P4676" i="6"/>
  <c r="U4676" i="6" s="1"/>
  <c r="V4676" i="6" s="1"/>
  <c r="P4364" i="6"/>
  <c r="U4364" i="6" s="1"/>
  <c r="P4336" i="6"/>
  <c r="U4336" i="6" s="1"/>
  <c r="V4336" i="6" s="1"/>
  <c r="P4333" i="6"/>
  <c r="U4333" i="6" s="1"/>
  <c r="V4333" i="6" s="1"/>
  <c r="O3561" i="6"/>
  <c r="O3570" i="6"/>
  <c r="P3570" i="6" s="1"/>
  <c r="U3570" i="6" s="1"/>
  <c r="V3570" i="6" s="1"/>
  <c r="P2564" i="6"/>
  <c r="U2564" i="6" s="1"/>
  <c r="V2564" i="6" s="1"/>
  <c r="P5387" i="6"/>
  <c r="U5387" i="6" s="1"/>
  <c r="V5387" i="6" s="1"/>
  <c r="P5384" i="6"/>
  <c r="U5384" i="6" s="1"/>
  <c r="P5381" i="6"/>
  <c r="U5381" i="6" s="1"/>
  <c r="V5381" i="6" s="1"/>
  <c r="P5374" i="6"/>
  <c r="U5374" i="6" s="1"/>
  <c r="V5374" i="6" s="1"/>
  <c r="P5161" i="6"/>
  <c r="U5161" i="6" s="1"/>
  <c r="V5161" i="6" s="1"/>
  <c r="P5154" i="6"/>
  <c r="U5154" i="6" s="1"/>
  <c r="V5154" i="6" s="1"/>
  <c r="P5067" i="6"/>
  <c r="U5067" i="6" s="1"/>
  <c r="V5067" i="6" s="1"/>
  <c r="P5051" i="6"/>
  <c r="U5051" i="6" s="1"/>
  <c r="V5051" i="6" s="1"/>
  <c r="P5027" i="6"/>
  <c r="U5027" i="6" s="1"/>
  <c r="V5027" i="6" s="1"/>
  <c r="P4999" i="6"/>
  <c r="U4999" i="6" s="1"/>
  <c r="V4999" i="6" s="1"/>
  <c r="P4945" i="6"/>
  <c r="U4945" i="6" s="1"/>
  <c r="V4945" i="6" s="1"/>
  <c r="P4909" i="6"/>
  <c r="U4909" i="6" s="1"/>
  <c r="V4909" i="6" s="1"/>
  <c r="P4898" i="6"/>
  <c r="U4898" i="6" s="1"/>
  <c r="V4898" i="6" s="1"/>
  <c r="P4894" i="6"/>
  <c r="U4894" i="6" s="1"/>
  <c r="V4894" i="6" s="1"/>
  <c r="P4790" i="6"/>
  <c r="U4790" i="6" s="1"/>
  <c r="V4790" i="6" s="1"/>
  <c r="P4761" i="6"/>
  <c r="U4761" i="6" s="1"/>
  <c r="V4761" i="6" s="1"/>
  <c r="P4746" i="6"/>
  <c r="U4746" i="6" s="1"/>
  <c r="V4746" i="6" s="1"/>
  <c r="P4568" i="6"/>
  <c r="U4568" i="6" s="1"/>
  <c r="V4568" i="6" s="1"/>
  <c r="P4564" i="6"/>
  <c r="U4564" i="6" s="1"/>
  <c r="V4564" i="6" s="1"/>
  <c r="O4504" i="6"/>
  <c r="O4501" i="6"/>
  <c r="O4498" i="6"/>
  <c r="P4498" i="6" s="1"/>
  <c r="U4498" i="6" s="1"/>
  <c r="V4498" i="6" s="1"/>
  <c r="P4438" i="6"/>
  <c r="U4438" i="6" s="1"/>
  <c r="V4438" i="6" s="1"/>
  <c r="P4432" i="6"/>
  <c r="U4432" i="6" s="1"/>
  <c r="V4432" i="6" s="1"/>
  <c r="P4329" i="6"/>
  <c r="U4329" i="6" s="1"/>
  <c r="V4329" i="6" s="1"/>
  <c r="O4320" i="6"/>
  <c r="O4317" i="6"/>
  <c r="P4312" i="6"/>
  <c r="U4312" i="6" s="1"/>
  <c r="V4312" i="6" s="1"/>
  <c r="P4223" i="6"/>
  <c r="U4223" i="6" s="1"/>
  <c r="O4167" i="6"/>
  <c r="P4167" i="6" s="1"/>
  <c r="U4167" i="6" s="1"/>
  <c r="V4167" i="6" s="1"/>
  <c r="O4158" i="6"/>
  <c r="P4158" i="6" s="1"/>
  <c r="U4158" i="6" s="1"/>
  <c r="O4153" i="6"/>
  <c r="P4153" i="6" s="1"/>
  <c r="U4153" i="6" s="1"/>
  <c r="V4153" i="6" s="1"/>
  <c r="O4134" i="6"/>
  <c r="P3995" i="6"/>
  <c r="U3995" i="6" s="1"/>
  <c r="V3995" i="6" s="1"/>
  <c r="P3992" i="6"/>
  <c r="U3992" i="6" s="1"/>
  <c r="V3992" i="6" s="1"/>
  <c r="O3983" i="6"/>
  <c r="P3904" i="6"/>
  <c r="U3904" i="6" s="1"/>
  <c r="V3904" i="6" s="1"/>
  <c r="P3872" i="6"/>
  <c r="U3872" i="6" s="1"/>
  <c r="V3872" i="6" s="1"/>
  <c r="O3828" i="6"/>
  <c r="P3828" i="6" s="1"/>
  <c r="U3828" i="6" s="1"/>
  <c r="V3828" i="6" s="1"/>
  <c r="O3759" i="6"/>
  <c r="P3759" i="6" s="1"/>
  <c r="U3759" i="6" s="1"/>
  <c r="V3759" i="6" s="1"/>
  <c r="O3712" i="6"/>
  <c r="O3708" i="6"/>
  <c r="P3708" i="6" s="1"/>
  <c r="U3708" i="6" s="1"/>
  <c r="V3708" i="6" s="1"/>
  <c r="O3693" i="6"/>
  <c r="P3693" i="6" s="1"/>
  <c r="U3693" i="6" s="1"/>
  <c r="V3693" i="6" s="1"/>
  <c r="P3405" i="6"/>
  <c r="U3405" i="6" s="1"/>
  <c r="V3405" i="6" s="1"/>
  <c r="P3385" i="6"/>
  <c r="U3385" i="6" s="1"/>
  <c r="V3385" i="6" s="1"/>
  <c r="P3266" i="6"/>
  <c r="U3266" i="6" s="1"/>
  <c r="V3266" i="6" s="1"/>
  <c r="P2886" i="6"/>
  <c r="U2886" i="6" s="1"/>
  <c r="V2886" i="6" s="1"/>
  <c r="P2837" i="6"/>
  <c r="U2837" i="6" s="1"/>
  <c r="P2834" i="6"/>
  <c r="U2834" i="6" s="1"/>
  <c r="O2745" i="6"/>
  <c r="P2745" i="6" s="1"/>
  <c r="U2745" i="6" s="1"/>
  <c r="V2745" i="6" s="1"/>
  <c r="O2567" i="6"/>
  <c r="P2567" i="6" s="1"/>
  <c r="U2567" i="6" s="1"/>
  <c r="V2567" i="6" s="1"/>
  <c r="P2133" i="6"/>
  <c r="U2133" i="6" s="1"/>
  <c r="P2031" i="6"/>
  <c r="U2031" i="6" s="1"/>
  <c r="V2031" i="6" s="1"/>
  <c r="P1835" i="6"/>
  <c r="U1835" i="6" s="1"/>
  <c r="V1835" i="6" s="1"/>
  <c r="P1832" i="6"/>
  <c r="U1832" i="6" s="1"/>
  <c r="V1832" i="6" s="1"/>
  <c r="P1820" i="6"/>
  <c r="U1820" i="6" s="1"/>
  <c r="V1820" i="6" s="1"/>
  <c r="O1517" i="6"/>
  <c r="O1514" i="6"/>
  <c r="P498" i="6"/>
  <c r="U498" i="6" s="1"/>
  <c r="V498" i="6" s="1"/>
  <c r="P489" i="6"/>
  <c r="U489" i="6" s="1"/>
  <c r="P349" i="6"/>
  <c r="U349" i="6" s="1"/>
  <c r="V349" i="6" s="1"/>
  <c r="P1626" i="6"/>
  <c r="U1626" i="6" s="1"/>
  <c r="V1626" i="6" s="1"/>
  <c r="P1617" i="6"/>
  <c r="U1617" i="6" s="1"/>
  <c r="V1617" i="6" s="1"/>
  <c r="P1611" i="6"/>
  <c r="U1611" i="6" s="1"/>
  <c r="V1611" i="6" s="1"/>
  <c r="P1608" i="6"/>
  <c r="U1608" i="6" s="1"/>
  <c r="V1608" i="6" s="1"/>
  <c r="P1529" i="6"/>
  <c r="U1529" i="6" s="1"/>
  <c r="V1529" i="6" s="1"/>
  <c r="P1526" i="6"/>
  <c r="U1526" i="6" s="1"/>
  <c r="V1526" i="6" s="1"/>
  <c r="P1520" i="6"/>
  <c r="U1520" i="6" s="1"/>
  <c r="V1520" i="6" s="1"/>
  <c r="P1475" i="6"/>
  <c r="U1475" i="6" s="1"/>
  <c r="P1455" i="6"/>
  <c r="U1455" i="6" s="1"/>
  <c r="V1455" i="6" s="1"/>
  <c r="P1452" i="6"/>
  <c r="U1452" i="6" s="1"/>
  <c r="V1452" i="6" s="1"/>
  <c r="P1449" i="6"/>
  <c r="U1449" i="6" s="1"/>
  <c r="V1449" i="6" s="1"/>
  <c r="P1436" i="6"/>
  <c r="U1436" i="6" s="1"/>
  <c r="V1436" i="6" s="1"/>
  <c r="P1333" i="6"/>
  <c r="U1333" i="6" s="1"/>
  <c r="V1333" i="6" s="1"/>
  <c r="P1327" i="6"/>
  <c r="U1327" i="6" s="1"/>
  <c r="V1327" i="6" s="1"/>
  <c r="P1324" i="6"/>
  <c r="U1324" i="6" s="1"/>
  <c r="V1324" i="6" s="1"/>
  <c r="P1185" i="6"/>
  <c r="U1185" i="6" s="1"/>
  <c r="V1185" i="6" s="1"/>
  <c r="P1093" i="6"/>
  <c r="U1093" i="6" s="1"/>
  <c r="V1093" i="6" s="1"/>
  <c r="P1030" i="6"/>
  <c r="U1030" i="6" s="1"/>
  <c r="V1030" i="6" s="1"/>
  <c r="P1011" i="6"/>
  <c r="U1011" i="6" s="1"/>
  <c r="V1011" i="6" s="1"/>
  <c r="O3544" i="6"/>
  <c r="P3497" i="6"/>
  <c r="U3497" i="6" s="1"/>
  <c r="O3379" i="6"/>
  <c r="P3379" i="6" s="1"/>
  <c r="U3379" i="6" s="1"/>
  <c r="P3316" i="6"/>
  <c r="U3316" i="6" s="1"/>
  <c r="V3316" i="6" s="1"/>
  <c r="P3209" i="6"/>
  <c r="U3209" i="6" s="1"/>
  <c r="P3205" i="6"/>
  <c r="U3205" i="6" s="1"/>
  <c r="V3205" i="6" s="1"/>
  <c r="P3146" i="6"/>
  <c r="U3146" i="6" s="1"/>
  <c r="V3146" i="6" s="1"/>
  <c r="P3134" i="6"/>
  <c r="U3134" i="6" s="1"/>
  <c r="V3134" i="6" s="1"/>
  <c r="P3115" i="6"/>
  <c r="U3115" i="6" s="1"/>
  <c r="V3115" i="6" s="1"/>
  <c r="P3112" i="6"/>
  <c r="U3112" i="6" s="1"/>
  <c r="V3112" i="6" s="1"/>
  <c r="P3097" i="6"/>
  <c r="U3097" i="6" s="1"/>
  <c r="V3097" i="6" s="1"/>
  <c r="P3091" i="6"/>
  <c r="U3091" i="6" s="1"/>
  <c r="V3091" i="6" s="1"/>
  <c r="P3079" i="6"/>
  <c r="U3079" i="6" s="1"/>
  <c r="V3079" i="6" s="1"/>
  <c r="P3061" i="6"/>
  <c r="U3061" i="6" s="1"/>
  <c r="V3061" i="6" s="1"/>
  <c r="P3054" i="6"/>
  <c r="U3054" i="6" s="1"/>
  <c r="V3054" i="6" s="1"/>
  <c r="P3050" i="6"/>
  <c r="U3050" i="6" s="1"/>
  <c r="V3050" i="6" s="1"/>
  <c r="P2947" i="6"/>
  <c r="U2947" i="6" s="1"/>
  <c r="V2947" i="6" s="1"/>
  <c r="P2937" i="6"/>
  <c r="U2937" i="6" s="1"/>
  <c r="V2937" i="6" s="1"/>
  <c r="P2931" i="6"/>
  <c r="U2931" i="6" s="1"/>
  <c r="V2931" i="6" s="1"/>
  <c r="P2896" i="6"/>
  <c r="U2896" i="6" s="1"/>
  <c r="V2896" i="6" s="1"/>
  <c r="P2878" i="6"/>
  <c r="U2878" i="6" s="1"/>
  <c r="P2870" i="6"/>
  <c r="U2870" i="6" s="1"/>
  <c r="V2870" i="6" s="1"/>
  <c r="P2866" i="6"/>
  <c r="U2866" i="6" s="1"/>
  <c r="V2866" i="6" s="1"/>
  <c r="P2856" i="6"/>
  <c r="U2856" i="6" s="1"/>
  <c r="V2856" i="6" s="1"/>
  <c r="P2830" i="6"/>
  <c r="P2824" i="6"/>
  <c r="U2824" i="6" s="1"/>
  <c r="V2824" i="6" s="1"/>
  <c r="P2789" i="6"/>
  <c r="U2789" i="6" s="1"/>
  <c r="V2789" i="6" s="1"/>
  <c r="P2786" i="6"/>
  <c r="U2786" i="6" s="1"/>
  <c r="V2786" i="6" s="1"/>
  <c r="O2764" i="6"/>
  <c r="P2764" i="6" s="1"/>
  <c r="U2764" i="6" s="1"/>
  <c r="O2761" i="6"/>
  <c r="P2761" i="6" s="1"/>
  <c r="U2761" i="6" s="1"/>
  <c r="V2761" i="6" s="1"/>
  <c r="O2758" i="6"/>
  <c r="P2750" i="6"/>
  <c r="U2750" i="6" s="1"/>
  <c r="V2750" i="6" s="1"/>
  <c r="P2747" i="6"/>
  <c r="U2747" i="6" s="1"/>
  <c r="V2747" i="6" s="1"/>
  <c r="P2731" i="6"/>
  <c r="U2731" i="6" s="1"/>
  <c r="V2731" i="6" s="1"/>
  <c r="P2728" i="6"/>
  <c r="U2728" i="6" s="1"/>
  <c r="V2728" i="6" s="1"/>
  <c r="P2725" i="6"/>
  <c r="U2725" i="6" s="1"/>
  <c r="V2725" i="6" s="1"/>
  <c r="P2722" i="6"/>
  <c r="U2722" i="6" s="1"/>
  <c r="V2722" i="6" s="1"/>
  <c r="P2719" i="6"/>
  <c r="U2719" i="6" s="1"/>
  <c r="V2719" i="6" s="1"/>
  <c r="P2686" i="6"/>
  <c r="U2686" i="6" s="1"/>
  <c r="V2686" i="6" s="1"/>
  <c r="O2643" i="6"/>
  <c r="O2639" i="6"/>
  <c r="O2634" i="6"/>
  <c r="P2612" i="6"/>
  <c r="U2612" i="6" s="1"/>
  <c r="V2612" i="6" s="1"/>
  <c r="O2570" i="6"/>
  <c r="P2570" i="6" s="1"/>
  <c r="U2570" i="6" s="1"/>
  <c r="V2570" i="6" s="1"/>
  <c r="O2562" i="6"/>
  <c r="P2552" i="6"/>
  <c r="U2552" i="6" s="1"/>
  <c r="V2552" i="6" s="1"/>
  <c r="O2544" i="6"/>
  <c r="O2538" i="6"/>
  <c r="P2538" i="6" s="1"/>
  <c r="U2538" i="6" s="1"/>
  <c r="V2538" i="6" s="1"/>
  <c r="P2385" i="6"/>
  <c r="U2385" i="6" s="1"/>
  <c r="V2385" i="6" s="1"/>
  <c r="P2287" i="6"/>
  <c r="U2287" i="6" s="1"/>
  <c r="V2287" i="6" s="1"/>
  <c r="P2284" i="6"/>
  <c r="U2284" i="6" s="1"/>
  <c r="V2284" i="6" s="1"/>
  <c r="P2253" i="6"/>
  <c r="U2253" i="6" s="1"/>
  <c r="V2253" i="6" s="1"/>
  <c r="P2211" i="6"/>
  <c r="U2211" i="6" s="1"/>
  <c r="V2211" i="6" s="1"/>
  <c r="P2192" i="6"/>
  <c r="U2192" i="6" s="1"/>
  <c r="V2192" i="6" s="1"/>
  <c r="P2159" i="6"/>
  <c r="P2117" i="6"/>
  <c r="U2117" i="6" s="1"/>
  <c r="V2117" i="6" s="1"/>
  <c r="P2084" i="6"/>
  <c r="U2084" i="6" s="1"/>
  <c r="V2084" i="6" s="1"/>
  <c r="O2070" i="6"/>
  <c r="P2070" i="6" s="1"/>
  <c r="U2070" i="6" s="1"/>
  <c r="V2070" i="6" s="1"/>
  <c r="O2059" i="6"/>
  <c r="P2059" i="6" s="1"/>
  <c r="U2059" i="6" s="1"/>
  <c r="V2059" i="6" s="1"/>
  <c r="P2034" i="6"/>
  <c r="P2015" i="6"/>
  <c r="U2015" i="6" s="1"/>
  <c r="V2015" i="6" s="1"/>
  <c r="P2012" i="6"/>
  <c r="U2012" i="6" s="1"/>
  <c r="P2009" i="6"/>
  <c r="U2009" i="6" s="1"/>
  <c r="V2009" i="6" s="1"/>
  <c r="P2006" i="6"/>
  <c r="U2006" i="6" s="1"/>
  <c r="V2006" i="6" s="1"/>
  <c r="P2002" i="6"/>
  <c r="U2002" i="6" s="1"/>
  <c r="V2002" i="6" s="1"/>
  <c r="P1980" i="6"/>
  <c r="U1980" i="6" s="1"/>
  <c r="V1980" i="6" s="1"/>
  <c r="P1977" i="6"/>
  <c r="U1977" i="6" s="1"/>
  <c r="V1977" i="6" s="1"/>
  <c r="P1898" i="6"/>
  <c r="U1898" i="6" s="1"/>
  <c r="V1898" i="6" s="1"/>
  <c r="P1873" i="6"/>
  <c r="P1862" i="6"/>
  <c r="U1862" i="6" s="1"/>
  <c r="V1862" i="6" s="1"/>
  <c r="P1799" i="6"/>
  <c r="U1799" i="6" s="1"/>
  <c r="V1799" i="6" s="1"/>
  <c r="O1792" i="6"/>
  <c r="P1792" i="6" s="1"/>
  <c r="U1792" i="6" s="1"/>
  <c r="V1792" i="6" s="1"/>
  <c r="O1789" i="6"/>
  <c r="P1780" i="6"/>
  <c r="U1780" i="6" s="1"/>
  <c r="V1780" i="6" s="1"/>
  <c r="P1776" i="6"/>
  <c r="U1776" i="6" s="1"/>
  <c r="V1776" i="6" s="1"/>
  <c r="O1762" i="6"/>
  <c r="O1757" i="6"/>
  <c r="O1748" i="6"/>
  <c r="P1660" i="6"/>
  <c r="U1660" i="6" s="1"/>
  <c r="V1660" i="6" s="1"/>
  <c r="P1633" i="6"/>
  <c r="U1633" i="6" s="1"/>
  <c r="V1633" i="6" s="1"/>
  <c r="P1610" i="6"/>
  <c r="U1610" i="6" s="1"/>
  <c r="V1610" i="6" s="1"/>
  <c r="O1577" i="6"/>
  <c r="P1532" i="6"/>
  <c r="U1532" i="6" s="1"/>
  <c r="V1532" i="6" s="1"/>
  <c r="O1528" i="6"/>
  <c r="O1525" i="6"/>
  <c r="O1522" i="6"/>
  <c r="O1519" i="6"/>
  <c r="O1516" i="6"/>
  <c r="O1513" i="6"/>
  <c r="P1513" i="6" s="1"/>
  <c r="U1513" i="6" s="1"/>
  <c r="V1513" i="6" s="1"/>
  <c r="P1472" i="6"/>
  <c r="U1472" i="6" s="1"/>
  <c r="P1466" i="6"/>
  <c r="U1466" i="6" s="1"/>
  <c r="V1466" i="6" s="1"/>
  <c r="O1380" i="6"/>
  <c r="P1380" i="6" s="1"/>
  <c r="U1380" i="6" s="1"/>
  <c r="V1380" i="6" s="1"/>
  <c r="P1377" i="6"/>
  <c r="U1377" i="6" s="1"/>
  <c r="V1377" i="6" s="1"/>
  <c r="O1369" i="6"/>
  <c r="P1352" i="6"/>
  <c r="U1352" i="6" s="1"/>
  <c r="V1352" i="6" s="1"/>
  <c r="P1346" i="6"/>
  <c r="P1342" i="6"/>
  <c r="U1342" i="6" s="1"/>
  <c r="V1342" i="6" s="1"/>
  <c r="P1336" i="6"/>
  <c r="O1298" i="6"/>
  <c r="O1275" i="6"/>
  <c r="O1268" i="6"/>
  <c r="P1231" i="6"/>
  <c r="U1231" i="6" s="1"/>
  <c r="V1231" i="6" s="1"/>
  <c r="P1228" i="6"/>
  <c r="U1228" i="6" s="1"/>
  <c r="V1228" i="6" s="1"/>
  <c r="P1222" i="6"/>
  <c r="U1222" i="6" s="1"/>
  <c r="V1222" i="6" s="1"/>
  <c r="P1212" i="6"/>
  <c r="U1212" i="6" s="1"/>
  <c r="P1146" i="6"/>
  <c r="U1146" i="6" s="1"/>
  <c r="V1146" i="6" s="1"/>
  <c r="O1131" i="6"/>
  <c r="P1128" i="6"/>
  <c r="U1128" i="6" s="1"/>
  <c r="V1128" i="6" s="1"/>
  <c r="O1117" i="6"/>
  <c r="P1109" i="6"/>
  <c r="U1109" i="6" s="1"/>
  <c r="V1109" i="6" s="1"/>
  <c r="P1106" i="6"/>
  <c r="U1106" i="6" s="1"/>
  <c r="V1106" i="6" s="1"/>
  <c r="O1049" i="6"/>
  <c r="P1049" i="6" s="1"/>
  <c r="U1049" i="6" s="1"/>
  <c r="V1049" i="6" s="1"/>
  <c r="O1046" i="6"/>
  <c r="P1046" i="6" s="1"/>
  <c r="U1046" i="6" s="1"/>
  <c r="V1046" i="6" s="1"/>
  <c r="O1043" i="6"/>
  <c r="P1043" i="6" s="1"/>
  <c r="U1043" i="6" s="1"/>
  <c r="V1043" i="6" s="1"/>
  <c r="O1040" i="6"/>
  <c r="O1036" i="6"/>
  <c r="P1036" i="6" s="1"/>
  <c r="U1036" i="6" s="1"/>
  <c r="V1036" i="6" s="1"/>
  <c r="P1019" i="6"/>
  <c r="U1019" i="6" s="1"/>
  <c r="V1019" i="6" s="1"/>
  <c r="P1016" i="6"/>
  <c r="U1016" i="6" s="1"/>
  <c r="V1016" i="6" s="1"/>
  <c r="P911" i="6"/>
  <c r="U911" i="6" s="1"/>
  <c r="V911" i="6" s="1"/>
  <c r="P845" i="6"/>
  <c r="U845" i="6" s="1"/>
  <c r="V845" i="6" s="1"/>
  <c r="P800" i="6"/>
  <c r="U800" i="6" s="1"/>
  <c r="V800" i="6" s="1"/>
  <c r="P781" i="6"/>
  <c r="U781" i="6" s="1"/>
  <c r="V781" i="6" s="1"/>
  <c r="P772" i="6"/>
  <c r="U772" i="6" s="1"/>
  <c r="V772" i="6" s="1"/>
  <c r="P691" i="6"/>
  <c r="U691" i="6" s="1"/>
  <c r="V691" i="6" s="1"/>
  <c r="P674" i="6"/>
  <c r="U674" i="6" s="1"/>
  <c r="V674" i="6" s="1"/>
  <c r="P636" i="6"/>
  <c r="U636" i="6" s="1"/>
  <c r="P587" i="6"/>
  <c r="U587" i="6" s="1"/>
  <c r="V587" i="6" s="1"/>
  <c r="P533" i="6"/>
  <c r="U533" i="6" s="1"/>
  <c r="V533" i="6" s="1"/>
  <c r="P479" i="6"/>
  <c r="U479" i="6" s="1"/>
  <c r="V479" i="6" s="1"/>
  <c r="P461" i="6"/>
  <c r="P458" i="6"/>
  <c r="U458" i="6" s="1"/>
  <c r="V458" i="6" s="1"/>
  <c r="P455" i="6"/>
  <c r="U455" i="6" s="1"/>
  <c r="V455" i="6" s="1"/>
  <c r="P348" i="6"/>
  <c r="U348" i="6" s="1"/>
  <c r="V348" i="6" s="1"/>
  <c r="P344" i="6"/>
  <c r="U344" i="6" s="1"/>
  <c r="V344" i="6" s="1"/>
  <c r="P315" i="6"/>
  <c r="U315" i="6" s="1"/>
  <c r="V315" i="6" s="1"/>
  <c r="P298" i="6"/>
  <c r="U298" i="6" s="1"/>
  <c r="V298" i="6" s="1"/>
  <c r="O3463" i="6"/>
  <c r="P3463" i="6" s="1"/>
  <c r="U3463" i="6" s="1"/>
  <c r="V3463" i="6" s="1"/>
  <c r="O3326" i="6"/>
  <c r="O2746" i="6"/>
  <c r="P3514" i="6"/>
  <c r="U3514" i="6" s="1"/>
  <c r="P3345" i="6"/>
  <c r="U3345" i="6" s="1"/>
  <c r="P3189" i="6"/>
  <c r="U3189" i="6" s="1"/>
  <c r="P3075" i="6"/>
  <c r="U3075" i="6" s="1"/>
  <c r="V3075" i="6" s="1"/>
  <c r="P3049" i="6"/>
  <c r="U3049" i="6" s="1"/>
  <c r="V3049" i="6" s="1"/>
  <c r="P3041" i="6"/>
  <c r="U3041" i="6" s="1"/>
  <c r="V3041" i="6" s="1"/>
  <c r="P2872" i="6"/>
  <c r="U2872" i="6" s="1"/>
  <c r="V2872" i="6" s="1"/>
  <c r="P2865" i="6"/>
  <c r="U2865" i="6" s="1"/>
  <c r="V2865" i="6" s="1"/>
  <c r="P2862" i="6"/>
  <c r="U2862" i="6" s="1"/>
  <c r="V2862" i="6" s="1"/>
  <c r="P2851" i="6"/>
  <c r="U2851" i="6" s="1"/>
  <c r="V2851" i="6" s="1"/>
  <c r="P2798" i="6"/>
  <c r="U2798" i="6" s="1"/>
  <c r="V2798" i="6" s="1"/>
  <c r="P2796" i="6"/>
  <c r="U2796" i="6" s="1"/>
  <c r="V2796" i="6" s="1"/>
  <c r="P2793" i="6"/>
  <c r="U2793" i="6" s="1"/>
  <c r="V2793" i="6" s="1"/>
  <c r="P2791" i="6"/>
  <c r="U2791" i="6" s="1"/>
  <c r="V2791" i="6" s="1"/>
  <c r="P2788" i="6"/>
  <c r="U2788" i="6" s="1"/>
  <c r="V2788" i="6" s="1"/>
  <c r="P2780" i="6"/>
  <c r="U2780" i="6" s="1"/>
  <c r="V2780" i="6" s="1"/>
  <c r="O2763" i="6"/>
  <c r="O2760" i="6"/>
  <c r="P2760" i="6" s="1"/>
  <c r="U2760" i="6" s="1"/>
  <c r="V2760" i="6" s="1"/>
  <c r="O2757" i="6"/>
  <c r="O2646" i="6"/>
  <c r="O2642" i="6"/>
  <c r="P2642" i="6" s="1"/>
  <c r="U2642" i="6" s="1"/>
  <c r="V2642" i="6" s="1"/>
  <c r="P2582" i="6"/>
  <c r="U2582" i="6" s="1"/>
  <c r="O2561" i="6"/>
  <c r="P2561" i="6" s="1"/>
  <c r="U2561" i="6" s="1"/>
  <c r="V2561" i="6" s="1"/>
  <c r="O2543" i="6"/>
  <c r="O2540" i="6"/>
  <c r="P2540" i="6" s="1"/>
  <c r="U2540" i="6" s="1"/>
  <c r="V2540" i="6" s="1"/>
  <c r="P2438" i="6"/>
  <c r="P2390" i="6"/>
  <c r="U2390" i="6" s="1"/>
  <c r="V2390" i="6" s="1"/>
  <c r="P2264" i="6"/>
  <c r="U2264" i="6" s="1"/>
  <c r="V2264" i="6" s="1"/>
  <c r="P2207" i="6"/>
  <c r="U2207" i="6" s="1"/>
  <c r="V2207" i="6" s="1"/>
  <c r="P2204" i="6"/>
  <c r="U2204" i="6" s="1"/>
  <c r="V2204" i="6" s="1"/>
  <c r="P2201" i="6"/>
  <c r="U2201" i="6" s="1"/>
  <c r="V2201" i="6" s="1"/>
  <c r="P2195" i="6"/>
  <c r="U2195" i="6" s="1"/>
  <c r="V2195" i="6" s="1"/>
  <c r="P2185" i="6"/>
  <c r="U2185" i="6" s="1"/>
  <c r="V2185" i="6" s="1"/>
  <c r="P2182" i="6"/>
  <c r="U2182" i="6" s="1"/>
  <c r="V2182" i="6" s="1"/>
  <c r="P2178" i="6"/>
  <c r="U2178" i="6" s="1"/>
  <c r="V2178" i="6" s="1"/>
  <c r="P2175" i="6"/>
  <c r="U2175" i="6" s="1"/>
  <c r="V2175" i="6" s="1"/>
  <c r="P2141" i="6"/>
  <c r="U2141" i="6" s="1"/>
  <c r="V2141" i="6" s="1"/>
  <c r="P2138" i="6"/>
  <c r="U2138" i="6" s="1"/>
  <c r="O2065" i="6"/>
  <c r="P2062" i="6"/>
  <c r="U2062" i="6" s="1"/>
  <c r="V2062" i="6" s="1"/>
  <c r="P2026" i="6"/>
  <c r="U2026" i="6" s="1"/>
  <c r="V2026" i="6" s="1"/>
  <c r="P2020" i="6"/>
  <c r="U2020" i="6" s="1"/>
  <c r="V2020" i="6" s="1"/>
  <c r="P2017" i="6"/>
  <c r="U2017" i="6" s="1"/>
  <c r="V2017" i="6" s="1"/>
  <c r="P2011" i="6"/>
  <c r="U2011" i="6" s="1"/>
  <c r="V2011" i="6" s="1"/>
  <c r="P1919" i="6"/>
  <c r="U1919" i="6" s="1"/>
  <c r="V1919" i="6" s="1"/>
  <c r="P1822" i="6"/>
  <c r="U1822" i="6" s="1"/>
  <c r="V1822" i="6" s="1"/>
  <c r="P1801" i="6"/>
  <c r="U1801" i="6" s="1"/>
  <c r="V1801" i="6" s="1"/>
  <c r="P1798" i="6"/>
  <c r="U1798" i="6" s="1"/>
  <c r="V1798" i="6" s="1"/>
  <c r="O1791" i="6"/>
  <c r="O1788" i="6"/>
  <c r="P1779" i="6"/>
  <c r="U1779" i="6" s="1"/>
  <c r="V1779" i="6" s="1"/>
  <c r="O1765" i="6"/>
  <c r="P1751" i="6"/>
  <c r="U1751" i="6" s="1"/>
  <c r="V1751" i="6" s="1"/>
  <c r="P1663" i="6"/>
  <c r="U1663" i="6" s="1"/>
  <c r="V1663" i="6" s="1"/>
  <c r="P1593" i="6"/>
  <c r="U1593" i="6" s="1"/>
  <c r="V1593" i="6" s="1"/>
  <c r="O1580" i="6"/>
  <c r="O1527" i="6"/>
  <c r="P1527" i="6" s="1"/>
  <c r="U1527" i="6" s="1"/>
  <c r="O1524" i="6"/>
  <c r="P1524" i="6" s="1"/>
  <c r="U1524" i="6" s="1"/>
  <c r="V1524" i="6" s="1"/>
  <c r="O1521" i="6"/>
  <c r="P1521" i="6" s="1"/>
  <c r="U1521" i="6" s="1"/>
  <c r="V1521" i="6" s="1"/>
  <c r="O1518" i="6"/>
  <c r="O1515" i="6"/>
  <c r="P1515" i="6" s="1"/>
  <c r="U1515" i="6" s="1"/>
  <c r="V1515" i="6" s="1"/>
  <c r="P1471" i="6"/>
  <c r="U1471" i="6" s="1"/>
  <c r="P1462" i="6"/>
  <c r="U1462" i="6" s="1"/>
  <c r="V1462" i="6" s="1"/>
  <c r="P1432" i="6"/>
  <c r="U1432" i="6" s="1"/>
  <c r="V1432" i="6" s="1"/>
  <c r="P1426" i="6"/>
  <c r="U1426" i="6" s="1"/>
  <c r="V1426" i="6" s="1"/>
  <c r="P1415" i="6"/>
  <c r="U1415" i="6" s="1"/>
  <c r="V1415" i="6" s="1"/>
  <c r="O1363" i="6"/>
  <c r="P1360" i="6"/>
  <c r="U1360" i="6" s="1"/>
  <c r="V1360" i="6" s="1"/>
  <c r="P1354" i="6"/>
  <c r="U1354" i="6" s="1"/>
  <c r="V1354" i="6" s="1"/>
  <c r="P1351" i="6"/>
  <c r="U1351" i="6" s="1"/>
  <c r="V1351" i="6" s="1"/>
  <c r="P1341" i="6"/>
  <c r="U1341" i="6" s="1"/>
  <c r="V1341" i="6" s="1"/>
  <c r="P1233" i="6"/>
  <c r="U1233" i="6" s="1"/>
  <c r="V1233" i="6" s="1"/>
  <c r="P1226" i="6"/>
  <c r="P1221" i="6"/>
  <c r="U1221" i="6" s="1"/>
  <c r="V1221" i="6" s="1"/>
  <c r="P1189" i="6"/>
  <c r="U1189" i="6" s="1"/>
  <c r="V1189" i="6" s="1"/>
  <c r="P808" i="6"/>
  <c r="U808" i="6" s="1"/>
  <c r="V808" i="6" s="1"/>
  <c r="P802" i="6"/>
  <c r="U802" i="6" s="1"/>
  <c r="V802" i="6" s="1"/>
  <c r="P670" i="6"/>
  <c r="U670" i="6" s="1"/>
  <c r="V670" i="6" s="1"/>
  <c r="P565" i="6"/>
  <c r="U565" i="6" s="1"/>
  <c r="V565" i="6" s="1"/>
  <c r="P557" i="6"/>
  <c r="U557" i="6" s="1"/>
  <c r="V557" i="6" s="1"/>
  <c r="P481" i="6"/>
  <c r="U481" i="6" s="1"/>
  <c r="V481" i="6" s="1"/>
  <c r="P26" i="6"/>
  <c r="U26" i="6" s="1"/>
  <c r="V26" i="6" s="1"/>
  <c r="P3593" i="6"/>
  <c r="U3593" i="6" s="1"/>
  <c r="V3593" i="6" s="1"/>
  <c r="O3490" i="6"/>
  <c r="O3485" i="6"/>
  <c r="P3485" i="6" s="1"/>
  <c r="U3485" i="6" s="1"/>
  <c r="V3485" i="6" s="1"/>
  <c r="P3406" i="6"/>
  <c r="U3406" i="6" s="1"/>
  <c r="V3406" i="6" s="1"/>
  <c r="P3397" i="6"/>
  <c r="U3397" i="6" s="1"/>
  <c r="V3397" i="6" s="1"/>
  <c r="O3390" i="6"/>
  <c r="P3254" i="6"/>
  <c r="U3254" i="6" s="1"/>
  <c r="P3250" i="6"/>
  <c r="U3250" i="6" s="1"/>
  <c r="V3250" i="6" s="1"/>
  <c r="P3247" i="6"/>
  <c r="U3247" i="6" s="1"/>
  <c r="V3247" i="6" s="1"/>
  <c r="P3244" i="6"/>
  <c r="U3244" i="6" s="1"/>
  <c r="V3244" i="6" s="1"/>
  <c r="P3207" i="6"/>
  <c r="U3207" i="6" s="1"/>
  <c r="V3207" i="6" s="1"/>
  <c r="P3193" i="6"/>
  <c r="U3193" i="6" s="1"/>
  <c r="V3193" i="6" s="1"/>
  <c r="P3099" i="6"/>
  <c r="U3099" i="6" s="1"/>
  <c r="V3099" i="6" s="1"/>
  <c r="P3096" i="6"/>
  <c r="U3096" i="6" s="1"/>
  <c r="V3096" i="6" s="1"/>
  <c r="P3093" i="6"/>
  <c r="U3093" i="6" s="1"/>
  <c r="V3093" i="6" s="1"/>
  <c r="P3090" i="6"/>
  <c r="U3090" i="6" s="1"/>
  <c r="P3056" i="6"/>
  <c r="U3056" i="6" s="1"/>
  <c r="V3056" i="6" s="1"/>
  <c r="P3022" i="6"/>
  <c r="U3022" i="6" s="1"/>
  <c r="V3022" i="6" s="1"/>
  <c r="P2861" i="6"/>
  <c r="U2861" i="6" s="1"/>
  <c r="V2861" i="6" s="1"/>
  <c r="P2800" i="6"/>
  <c r="U2800" i="6" s="1"/>
  <c r="V2800" i="6" s="1"/>
  <c r="O2768" i="6"/>
  <c r="O2754" i="6"/>
  <c r="O2751" i="6"/>
  <c r="P2696" i="6"/>
  <c r="U2696" i="6" s="1"/>
  <c r="V2696" i="6" s="1"/>
  <c r="P2693" i="6"/>
  <c r="U2693" i="6" s="1"/>
  <c r="V2693" i="6" s="1"/>
  <c r="P2690" i="6"/>
  <c r="U2690" i="6" s="1"/>
  <c r="V2690" i="6" s="1"/>
  <c r="P2687" i="6"/>
  <c r="U2687" i="6" s="1"/>
  <c r="V2687" i="6" s="1"/>
  <c r="O2667" i="6"/>
  <c r="O2654" i="6"/>
  <c r="P2603" i="6"/>
  <c r="U2603" i="6" s="1"/>
  <c r="V2603" i="6" s="1"/>
  <c r="O2556" i="6"/>
  <c r="O2553" i="6"/>
  <c r="P2553" i="6" s="1"/>
  <c r="U2553" i="6" s="1"/>
  <c r="V2553" i="6" s="1"/>
  <c r="O2546" i="6"/>
  <c r="O2536" i="6"/>
  <c r="P2536" i="6" s="1"/>
  <c r="U2536" i="6" s="1"/>
  <c r="V2536" i="6" s="1"/>
  <c r="P2507" i="6"/>
  <c r="U2507" i="6" s="1"/>
  <c r="P2504" i="6"/>
  <c r="U2504" i="6" s="1"/>
  <c r="V2504" i="6" s="1"/>
  <c r="P2501" i="6"/>
  <c r="U2501" i="6" s="1"/>
  <c r="V2501" i="6" s="1"/>
  <c r="P2498" i="6"/>
  <c r="U2498" i="6" s="1"/>
  <c r="V2498" i="6" s="1"/>
  <c r="P2477" i="6"/>
  <c r="U2477" i="6" s="1"/>
  <c r="V2477" i="6" s="1"/>
  <c r="P2467" i="6"/>
  <c r="U2467" i="6" s="1"/>
  <c r="V2467" i="6" s="1"/>
  <c r="P2424" i="6"/>
  <c r="U2424" i="6" s="1"/>
  <c r="V2424" i="6" s="1"/>
  <c r="P2382" i="6"/>
  <c r="U2382" i="6" s="1"/>
  <c r="V2382" i="6" s="1"/>
  <c r="P2354" i="6"/>
  <c r="U2354" i="6" s="1"/>
  <c r="V2354" i="6" s="1"/>
  <c r="P2323" i="6"/>
  <c r="U2323" i="6" s="1"/>
  <c r="V2323" i="6" s="1"/>
  <c r="P2320" i="6"/>
  <c r="U2320" i="6" s="1"/>
  <c r="V2320" i="6" s="1"/>
  <c r="P2254" i="6"/>
  <c r="U2254" i="6" s="1"/>
  <c r="P2191" i="6"/>
  <c r="U2191" i="6" s="1"/>
  <c r="V2191" i="6" s="1"/>
  <c r="P2168" i="6"/>
  <c r="U2168" i="6" s="1"/>
  <c r="V2168" i="6" s="1"/>
  <c r="P2164" i="6"/>
  <c r="U2164" i="6" s="1"/>
  <c r="P2150" i="6"/>
  <c r="U2150" i="6" s="1"/>
  <c r="V2150" i="6" s="1"/>
  <c r="P2143" i="6"/>
  <c r="U2143" i="6" s="1"/>
  <c r="V2143" i="6" s="1"/>
  <c r="P2131" i="6"/>
  <c r="U2131" i="6" s="1"/>
  <c r="V2131" i="6" s="1"/>
  <c r="P2122" i="6"/>
  <c r="U2122" i="6" s="1"/>
  <c r="V2122" i="6" s="1"/>
  <c r="P2104" i="6"/>
  <c r="U2104" i="6" s="1"/>
  <c r="V2104" i="6" s="1"/>
  <c r="O2068" i="6"/>
  <c r="O2061" i="6"/>
  <c r="P2050" i="6"/>
  <c r="U2050" i="6" s="1"/>
  <c r="V2050" i="6" s="1"/>
  <c r="P2029" i="6"/>
  <c r="U2029" i="6" s="1"/>
  <c r="V2029" i="6" s="1"/>
  <c r="P2001" i="6"/>
  <c r="U2001" i="6" s="1"/>
  <c r="V2001" i="6" s="1"/>
  <c r="P1995" i="6"/>
  <c r="U1995" i="6" s="1"/>
  <c r="V1995" i="6" s="1"/>
  <c r="P1964" i="6"/>
  <c r="U1964" i="6" s="1"/>
  <c r="V1964" i="6" s="1"/>
  <c r="P1961" i="6"/>
  <c r="U1961" i="6" s="1"/>
  <c r="V1961" i="6" s="1"/>
  <c r="P1928" i="6"/>
  <c r="U1928" i="6" s="1"/>
  <c r="V1928" i="6" s="1"/>
  <c r="P1922" i="6"/>
  <c r="U1922" i="6" s="1"/>
  <c r="V1922" i="6" s="1"/>
  <c r="P1851" i="6"/>
  <c r="U1851" i="6" s="1"/>
  <c r="V1851" i="6" s="1"/>
  <c r="P1845" i="6"/>
  <c r="U1845" i="6" s="1"/>
  <c r="V1845" i="6" s="1"/>
  <c r="P1839" i="6"/>
  <c r="U1839" i="6" s="1"/>
  <c r="V1839" i="6" s="1"/>
  <c r="P1833" i="6"/>
  <c r="U1833" i="6" s="1"/>
  <c r="V1833" i="6" s="1"/>
  <c r="P1827" i="6"/>
  <c r="U1827" i="6" s="1"/>
  <c r="V1827" i="6" s="1"/>
  <c r="P1808" i="6"/>
  <c r="U1808" i="6" s="1"/>
  <c r="V1808" i="6" s="1"/>
  <c r="O1800" i="6"/>
  <c r="P1800" i="6" s="1"/>
  <c r="U1800" i="6" s="1"/>
  <c r="V1800" i="6" s="1"/>
  <c r="O1797" i="6"/>
  <c r="P1797" i="6" s="1"/>
  <c r="U1797" i="6" s="1"/>
  <c r="V1797" i="6" s="1"/>
  <c r="O1794" i="6"/>
  <c r="P1606" i="6"/>
  <c r="U1606" i="6" s="1"/>
  <c r="V1606" i="6" s="1"/>
  <c r="P1488" i="6"/>
  <c r="U1488" i="6" s="1"/>
  <c r="P1485" i="6"/>
  <c r="U1485" i="6" s="1"/>
  <c r="P1464" i="6"/>
  <c r="U1464" i="6" s="1"/>
  <c r="V1464" i="6" s="1"/>
  <c r="P1450" i="6"/>
  <c r="U1450" i="6" s="1"/>
  <c r="V1450" i="6" s="1"/>
  <c r="P1437" i="6"/>
  <c r="U1437" i="6" s="1"/>
  <c r="V1437" i="6" s="1"/>
  <c r="P1421" i="6"/>
  <c r="U1421" i="6" s="1"/>
  <c r="V1421" i="6" s="1"/>
  <c r="P1378" i="6"/>
  <c r="U1378" i="6" s="1"/>
  <c r="V1378" i="6" s="1"/>
  <c r="O1371" i="6"/>
  <c r="P1277" i="6"/>
  <c r="U1277" i="6" s="1"/>
  <c r="V1277" i="6" s="1"/>
  <c r="P1274" i="6"/>
  <c r="U1274" i="6" s="1"/>
  <c r="V1274" i="6" s="1"/>
  <c r="O1270" i="6"/>
  <c r="P1220" i="6"/>
  <c r="U1220" i="6" s="1"/>
  <c r="V1220" i="6" s="1"/>
  <c r="P1201" i="6"/>
  <c r="U1201" i="6" s="1"/>
  <c r="V1201" i="6" s="1"/>
  <c r="P1198" i="6"/>
  <c r="U1198" i="6" s="1"/>
  <c r="V1198" i="6" s="1"/>
  <c r="P1098" i="6"/>
  <c r="P1084" i="6"/>
  <c r="P1048" i="6"/>
  <c r="U1048" i="6" s="1"/>
  <c r="V1048" i="6" s="1"/>
  <c r="O1038" i="6"/>
  <c r="P1038" i="6" s="1"/>
  <c r="U1038" i="6" s="1"/>
  <c r="V1038" i="6" s="1"/>
  <c r="O1034" i="6"/>
  <c r="P885" i="6"/>
  <c r="U885" i="6" s="1"/>
  <c r="V885" i="6" s="1"/>
  <c r="P875" i="6"/>
  <c r="U875" i="6" s="1"/>
  <c r="V875" i="6" s="1"/>
  <c r="P872" i="6"/>
  <c r="U872" i="6" s="1"/>
  <c r="V872" i="6" s="1"/>
  <c r="P840" i="6"/>
  <c r="P801" i="6"/>
  <c r="U801" i="6" s="1"/>
  <c r="V801" i="6" s="1"/>
  <c r="P791" i="6"/>
  <c r="P686" i="6"/>
  <c r="U686" i="6" s="1"/>
  <c r="V686" i="6" s="1"/>
  <c r="P635" i="6"/>
  <c r="U635" i="6" s="1"/>
  <c r="V635" i="6" s="1"/>
  <c r="P632" i="6"/>
  <c r="U632" i="6" s="1"/>
  <c r="V632" i="6" s="1"/>
  <c r="P573" i="6"/>
  <c r="U573" i="6" s="1"/>
  <c r="V573" i="6" s="1"/>
  <c r="P570" i="6"/>
  <c r="U570" i="6" s="1"/>
  <c r="V570" i="6" s="1"/>
  <c r="P567" i="6"/>
  <c r="U567" i="6" s="1"/>
  <c r="V567" i="6" s="1"/>
  <c r="P535" i="6"/>
  <c r="U535" i="6" s="1"/>
  <c r="V535" i="6" s="1"/>
  <c r="P427" i="6"/>
  <c r="U427" i="6" s="1"/>
  <c r="V427" i="6" s="1"/>
  <c r="P373" i="6"/>
  <c r="U373" i="6" s="1"/>
  <c r="V373" i="6" s="1"/>
  <c r="P350" i="6"/>
  <c r="U350" i="6" s="1"/>
  <c r="V350" i="6" s="1"/>
  <c r="P347" i="6"/>
  <c r="U347" i="6" s="1"/>
  <c r="V347" i="6" s="1"/>
  <c r="P19" i="6"/>
  <c r="U19" i="6" s="1"/>
  <c r="V19" i="6" s="1"/>
  <c r="P18" i="6"/>
  <c r="U18" i="6" s="1"/>
  <c r="V18" i="6" s="1"/>
  <c r="P27" i="6"/>
  <c r="U27" i="6" s="1"/>
  <c r="V27" i="6" s="1"/>
  <c r="N2" i="14"/>
  <c r="P574" i="14"/>
  <c r="R182" i="14"/>
  <c r="P182" i="14"/>
  <c r="P753" i="14"/>
  <c r="P288" i="14"/>
  <c r="P610" i="14"/>
  <c r="P133" i="14"/>
  <c r="P161" i="14"/>
  <c r="R361" i="14"/>
  <c r="P361" i="14"/>
  <c r="R61" i="14"/>
  <c r="P61" i="14"/>
  <c r="P77" i="14"/>
  <c r="P131" i="14"/>
  <c r="R275" i="14"/>
  <c r="P275" i="14"/>
  <c r="R173" i="14"/>
  <c r="P173" i="14"/>
  <c r="P119" i="14"/>
  <c r="P786" i="14"/>
  <c r="P174" i="14"/>
  <c r="P534" i="14"/>
  <c r="P484" i="14"/>
  <c r="P323" i="14"/>
  <c r="P79" i="14"/>
  <c r="P310" i="14"/>
  <c r="P769" i="14"/>
  <c r="P153" i="14"/>
  <c r="P257" i="14"/>
  <c r="P248" i="14"/>
  <c r="P306" i="14"/>
  <c r="P568" i="14"/>
  <c r="P242" i="14"/>
  <c r="P281" i="14"/>
  <c r="R748" i="14"/>
  <c r="P385" i="14"/>
  <c r="P436" i="14"/>
  <c r="P35" i="14"/>
  <c r="P213" i="14"/>
  <c r="P166" i="14"/>
  <c r="P5449" i="6"/>
  <c r="U5449" i="6" s="1"/>
  <c r="V5449" i="6" s="1"/>
  <c r="P5443" i="6"/>
  <c r="U5443" i="6" s="1"/>
  <c r="V5443" i="6" s="1"/>
  <c r="P5424" i="6"/>
  <c r="U5424" i="6" s="1"/>
  <c r="P5390" i="6"/>
  <c r="U5390" i="6" s="1"/>
  <c r="V5390" i="6" s="1"/>
  <c r="P5366" i="6"/>
  <c r="U5366" i="6" s="1"/>
  <c r="V5366" i="6" s="1"/>
  <c r="P5345" i="6"/>
  <c r="U5345" i="6" s="1"/>
  <c r="V5345" i="6" s="1"/>
  <c r="P5335" i="6"/>
  <c r="P5317" i="6"/>
  <c r="U5317" i="6" s="1"/>
  <c r="V5317" i="6" s="1"/>
  <c r="P5310" i="6"/>
  <c r="U5310" i="6" s="1"/>
  <c r="V5310" i="6" s="1"/>
  <c r="P5298" i="6"/>
  <c r="U5298" i="6" s="1"/>
  <c r="V5298" i="6" s="1"/>
  <c r="P5265" i="6"/>
  <c r="U5265" i="6" s="1"/>
  <c r="V5265" i="6" s="1"/>
  <c r="P5244" i="6"/>
  <c r="U5244" i="6" s="1"/>
  <c r="V5244" i="6" s="1"/>
  <c r="P5230" i="6"/>
  <c r="P5188" i="6"/>
  <c r="U5188" i="6" s="1"/>
  <c r="P5185" i="6"/>
  <c r="U5185" i="6" s="1"/>
  <c r="V5185" i="6" s="1"/>
  <c r="P5182" i="6"/>
  <c r="U5182" i="6" s="1"/>
  <c r="V5182" i="6" s="1"/>
  <c r="P5178" i="6"/>
  <c r="U5178" i="6" s="1"/>
  <c r="V5178" i="6" s="1"/>
  <c r="P5157" i="6"/>
  <c r="U5157" i="6" s="1"/>
  <c r="V5157" i="6" s="1"/>
  <c r="P5151" i="6"/>
  <c r="U5151" i="6" s="1"/>
  <c r="V5151" i="6" s="1"/>
  <c r="P5101" i="6"/>
  <c r="U5101" i="6" s="1"/>
  <c r="P5097" i="6"/>
  <c r="U5097" i="6" s="1"/>
  <c r="P5087" i="6"/>
  <c r="U5087" i="6" s="1"/>
  <c r="V5087" i="6" s="1"/>
  <c r="P5026" i="6"/>
  <c r="U5026" i="6" s="1"/>
  <c r="V5026" i="6" s="1"/>
  <c r="P4961" i="6"/>
  <c r="P4941" i="6"/>
  <c r="U4941" i="6" s="1"/>
  <c r="V4941" i="6" s="1"/>
  <c r="P4839" i="6"/>
  <c r="U4839" i="6" s="1"/>
  <c r="V4839" i="6" s="1"/>
  <c r="P4793" i="6"/>
  <c r="U4793" i="6" s="1"/>
  <c r="V4793" i="6" s="1"/>
  <c r="P4781" i="6"/>
  <c r="U4781" i="6" s="1"/>
  <c r="V4781" i="6" s="1"/>
  <c r="P4555" i="6"/>
  <c r="U4555" i="6" s="1"/>
  <c r="V4555" i="6" s="1"/>
  <c r="P4551" i="6"/>
  <c r="P4513" i="6"/>
  <c r="U4513" i="6" s="1"/>
  <c r="V4513" i="6" s="1"/>
  <c r="P5473" i="6"/>
  <c r="U5473" i="6" s="1"/>
  <c r="V5473" i="6" s="1"/>
  <c r="P5458" i="6"/>
  <c r="U5458" i="6" s="1"/>
  <c r="V5458" i="6" s="1"/>
  <c r="P5410" i="6"/>
  <c r="U5410" i="6" s="1"/>
  <c r="V5410" i="6" s="1"/>
  <c r="P5393" i="6"/>
  <c r="U5393" i="6" s="1"/>
  <c r="P5377" i="6"/>
  <c r="U5377" i="6" s="1"/>
  <c r="V5377" i="6" s="1"/>
  <c r="P5362" i="6"/>
  <c r="U5362" i="6" s="1"/>
  <c r="V5362" i="6" s="1"/>
  <c r="P5358" i="6"/>
  <c r="U5358" i="6" s="1"/>
  <c r="V5358" i="6" s="1"/>
  <c r="P5279" i="6"/>
  <c r="U5279" i="6" s="1"/>
  <c r="V5279" i="6" s="1"/>
  <c r="P5254" i="6"/>
  <c r="U5254" i="6" s="1"/>
  <c r="P5214" i="6"/>
  <c r="U5214" i="6" s="1"/>
  <c r="V5214" i="6" s="1"/>
  <c r="P5204" i="6"/>
  <c r="U5204" i="6" s="1"/>
  <c r="V5204" i="6" s="1"/>
  <c r="P5191" i="6"/>
  <c r="U5191" i="6" s="1"/>
  <c r="V5191" i="6" s="1"/>
  <c r="P5160" i="6"/>
  <c r="U5160" i="6" s="1"/>
  <c r="V5160" i="6" s="1"/>
  <c r="P5138" i="6"/>
  <c r="P5116" i="6"/>
  <c r="P5107" i="6"/>
  <c r="U5107" i="6" s="1"/>
  <c r="V5107" i="6" s="1"/>
  <c r="P5090" i="6"/>
  <c r="U5090" i="6" s="1"/>
  <c r="V5090" i="6" s="1"/>
  <c r="P5036" i="6"/>
  <c r="U5036" i="6" s="1"/>
  <c r="V5036" i="6" s="1"/>
  <c r="P5033" i="6"/>
  <c r="U5033" i="6" s="1"/>
  <c r="V5033" i="6" s="1"/>
  <c r="P5021" i="6"/>
  <c r="U5021" i="6" s="1"/>
  <c r="V5021" i="6" s="1"/>
  <c r="P4993" i="6"/>
  <c r="U4993" i="6" s="1"/>
  <c r="V4993" i="6" s="1"/>
  <c r="P4989" i="6"/>
  <c r="U4989" i="6" s="1"/>
  <c r="P4986" i="6"/>
  <c r="U4986" i="6" s="1"/>
  <c r="V4986" i="6" s="1"/>
  <c r="P4978" i="6"/>
  <c r="U4978" i="6" s="1"/>
  <c r="V4978" i="6" s="1"/>
  <c r="P4915" i="6"/>
  <c r="U4915" i="6" s="1"/>
  <c r="V4915" i="6" s="1"/>
  <c r="P4897" i="6"/>
  <c r="U4897" i="6" s="1"/>
  <c r="V4897" i="6" s="1"/>
  <c r="P4885" i="6"/>
  <c r="U4885" i="6" s="1"/>
  <c r="V4885" i="6" s="1"/>
  <c r="P4819" i="6"/>
  <c r="P4803" i="6"/>
  <c r="U4803" i="6" s="1"/>
  <c r="V4803" i="6" s="1"/>
  <c r="P4783" i="6"/>
  <c r="U4783" i="6" s="1"/>
  <c r="V4783" i="6" s="1"/>
  <c r="P4778" i="6"/>
  <c r="U4778" i="6" s="1"/>
  <c r="P4768" i="6"/>
  <c r="U4768" i="6" s="1"/>
  <c r="V4768" i="6" s="1"/>
  <c r="P4717" i="6"/>
  <c r="U4717" i="6" s="1"/>
  <c r="V4717" i="6" s="1"/>
  <c r="P4714" i="6"/>
  <c r="U4714" i="6" s="1"/>
  <c r="V4714" i="6" s="1"/>
  <c r="P4478" i="6"/>
  <c r="U4478" i="6" s="1"/>
  <c r="V4478" i="6" s="1"/>
  <c r="P4467" i="6"/>
  <c r="U4467" i="6" s="1"/>
  <c r="V4467" i="6" s="1"/>
  <c r="P4464" i="6"/>
  <c r="U4464" i="6" s="1"/>
  <c r="V4464" i="6" s="1"/>
  <c r="P212" i="14"/>
  <c r="P5476" i="6"/>
  <c r="U5476" i="6" s="1"/>
  <c r="V5476" i="6" s="1"/>
  <c r="P5469" i="6"/>
  <c r="U5469" i="6" s="1"/>
  <c r="P5419" i="6"/>
  <c r="U5419" i="6" s="1"/>
  <c r="V5419" i="6" s="1"/>
  <c r="P5401" i="6"/>
  <c r="U5401" i="6" s="1"/>
  <c r="V5401" i="6" s="1"/>
  <c r="P5389" i="6"/>
  <c r="U5389" i="6" s="1"/>
  <c r="P5379" i="6"/>
  <c r="U5379" i="6" s="1"/>
  <c r="P5347" i="6"/>
  <c r="U5347" i="6" s="1"/>
  <c r="V5347" i="6" s="1"/>
  <c r="P5316" i="6"/>
  <c r="U5316" i="6" s="1"/>
  <c r="V5316" i="6" s="1"/>
  <c r="N5295" i="6"/>
  <c r="P5295" i="6" s="1"/>
  <c r="U5295" i="6" s="1"/>
  <c r="P5278" i="6"/>
  <c r="U5278" i="6" s="1"/>
  <c r="V5278" i="6" s="1"/>
  <c r="P5253" i="6"/>
  <c r="U5253" i="6" s="1"/>
  <c r="V5253" i="6" s="1"/>
  <c r="P5243" i="6"/>
  <c r="U5243" i="6" s="1"/>
  <c r="V5243" i="6" s="1"/>
  <c r="P5236" i="6"/>
  <c r="U5236" i="6" s="1"/>
  <c r="V5236" i="6" s="1"/>
  <c r="P5213" i="6"/>
  <c r="U5213" i="6" s="1"/>
  <c r="V5213" i="6" s="1"/>
  <c r="P5210" i="6"/>
  <c r="U5210" i="6" s="1"/>
  <c r="P5196" i="6"/>
  <c r="U5196" i="6" s="1"/>
  <c r="P5184" i="6"/>
  <c r="U5184" i="6" s="1"/>
  <c r="P5177" i="6"/>
  <c r="U5177" i="6" s="1"/>
  <c r="P5174" i="6"/>
  <c r="U5174" i="6" s="1"/>
  <c r="V5174" i="6" s="1"/>
  <c r="P5156" i="6"/>
  <c r="U5156" i="6" s="1"/>
  <c r="V5156" i="6" s="1"/>
  <c r="P5120" i="6"/>
  <c r="U5120" i="6" s="1"/>
  <c r="P5110" i="6"/>
  <c r="U5110" i="6" s="1"/>
  <c r="V5110" i="6" s="1"/>
  <c r="P5096" i="6"/>
  <c r="U5096" i="6" s="1"/>
  <c r="V5096" i="6" s="1"/>
  <c r="P5093" i="6"/>
  <c r="U5093" i="6" s="1"/>
  <c r="V5093" i="6" s="1"/>
  <c r="P5072" i="6"/>
  <c r="U5072" i="6" s="1"/>
  <c r="V5072" i="6" s="1"/>
  <c r="P5054" i="6"/>
  <c r="U5054" i="6" s="1"/>
  <c r="V5054" i="6" s="1"/>
  <c r="P4974" i="6"/>
  <c r="P4969" i="6"/>
  <c r="U4969" i="6" s="1"/>
  <c r="P4955" i="6"/>
  <c r="U4955" i="6" s="1"/>
  <c r="V4955" i="6" s="1"/>
  <c r="P4875" i="6"/>
  <c r="U4875" i="6" s="1"/>
  <c r="V4875" i="6" s="1"/>
  <c r="N4835" i="6"/>
  <c r="P4835" i="6" s="1"/>
  <c r="U4835" i="6" s="1"/>
  <c r="V4835" i="6" s="1"/>
  <c r="P4798" i="6"/>
  <c r="U4798" i="6" s="1"/>
  <c r="V4798" i="6" s="1"/>
  <c r="P4789" i="6"/>
  <c r="U4789" i="6" s="1"/>
  <c r="V4789" i="6" s="1"/>
  <c r="P4619" i="6"/>
  <c r="U4619" i="6" s="1"/>
  <c r="V4619" i="6" s="1"/>
  <c r="P4616" i="6"/>
  <c r="U4616" i="6" s="1"/>
  <c r="V4616" i="6" s="1"/>
  <c r="P4576" i="6"/>
  <c r="U4576" i="6" s="1"/>
  <c r="V4576" i="6" s="1"/>
  <c r="P4569" i="6"/>
  <c r="U4569" i="6" s="1"/>
  <c r="V4569" i="6" s="1"/>
  <c r="P5346" i="6"/>
  <c r="U5346" i="6" s="1"/>
  <c r="V5346" i="6" s="1"/>
  <c r="P5340" i="6"/>
  <c r="U5340" i="6" s="1"/>
  <c r="V5340" i="6" s="1"/>
  <c r="P5284" i="6"/>
  <c r="U5284" i="6" s="1"/>
  <c r="V5284" i="6" s="1"/>
  <c r="P5259" i="6"/>
  <c r="U5259" i="6" s="1"/>
  <c r="V5259" i="6" s="1"/>
  <c r="P5238" i="6"/>
  <c r="U5238" i="6" s="1"/>
  <c r="V5238" i="6" s="1"/>
  <c r="P5219" i="6"/>
  <c r="U5219" i="6" s="1"/>
  <c r="V5219" i="6" s="1"/>
  <c r="P5195" i="6"/>
  <c r="U5195" i="6" s="1"/>
  <c r="P5176" i="6"/>
  <c r="U5176" i="6" s="1"/>
  <c r="V5176" i="6" s="1"/>
  <c r="P5106" i="6"/>
  <c r="U5106" i="6" s="1"/>
  <c r="P5099" i="6"/>
  <c r="U5099" i="6" s="1"/>
  <c r="V5099" i="6" s="1"/>
  <c r="P5095" i="6"/>
  <c r="U5095" i="6" s="1"/>
  <c r="V5095" i="6" s="1"/>
  <c r="P5081" i="6"/>
  <c r="U5081" i="6" s="1"/>
  <c r="V5081" i="6" s="1"/>
  <c r="P5053" i="6"/>
  <c r="U5053" i="6" s="1"/>
  <c r="P5035" i="6"/>
  <c r="U5035" i="6" s="1"/>
  <c r="V5035" i="6" s="1"/>
  <c r="P5008" i="6"/>
  <c r="U5008" i="6" s="1"/>
  <c r="V5008" i="6" s="1"/>
  <c r="P5005" i="6"/>
  <c r="U5005" i="6" s="1"/>
  <c r="V5005" i="6" s="1"/>
  <c r="P4985" i="6"/>
  <c r="U4985" i="6" s="1"/>
  <c r="V4985" i="6" s="1"/>
  <c r="P4981" i="6"/>
  <c r="U4981" i="6" s="1"/>
  <c r="V4981" i="6" s="1"/>
  <c r="P4878" i="6"/>
  <c r="P4864" i="6"/>
  <c r="U4864" i="6" s="1"/>
  <c r="V4864" i="6" s="1"/>
  <c r="P4846" i="6"/>
  <c r="U4846" i="6" s="1"/>
  <c r="V4846" i="6" s="1"/>
  <c r="N4833" i="6"/>
  <c r="P4833" i="6" s="1"/>
  <c r="U4833" i="6" s="1"/>
  <c r="V4833" i="6" s="1"/>
  <c r="P4726" i="6"/>
  <c r="U4726" i="6" s="1"/>
  <c r="V4726" i="6" s="1"/>
  <c r="O4510" i="6"/>
  <c r="P4510" i="6" s="1"/>
  <c r="U4510" i="6" s="1"/>
  <c r="V4510" i="6" s="1"/>
  <c r="O4514" i="6"/>
  <c r="P4514" i="6" s="1"/>
  <c r="U4514" i="6" s="1"/>
  <c r="V4514" i="6" s="1"/>
  <c r="O4511" i="6"/>
  <c r="P5522" i="6"/>
  <c r="U5522" i="6" s="1"/>
  <c r="P5478" i="6"/>
  <c r="U5478" i="6" s="1"/>
  <c r="V5478" i="6" s="1"/>
  <c r="P5463" i="6"/>
  <c r="U5463" i="6" s="1"/>
  <c r="P5453" i="6"/>
  <c r="U5453" i="6" s="1"/>
  <c r="V5453" i="6" s="1"/>
  <c r="P5421" i="6"/>
  <c r="U5421" i="6" s="1"/>
  <c r="V5421" i="6" s="1"/>
  <c r="P5277" i="6"/>
  <c r="U5277" i="6" s="1"/>
  <c r="V5277" i="6" s="1"/>
  <c r="P5215" i="6"/>
  <c r="U5215" i="6" s="1"/>
  <c r="V5215" i="6" s="1"/>
  <c r="P4997" i="6"/>
  <c r="U4997" i="6" s="1"/>
  <c r="V4997" i="6" s="1"/>
  <c r="P4987" i="6"/>
  <c r="U4987" i="6" s="1"/>
  <c r="V4987" i="6" s="1"/>
  <c r="P4953" i="6"/>
  <c r="U4953" i="6" s="1"/>
  <c r="V4953" i="6" s="1"/>
  <c r="P4870" i="6"/>
  <c r="U4870" i="6" s="1"/>
  <c r="P4867" i="6"/>
  <c r="U4867" i="6" s="1"/>
  <c r="V4867" i="6" s="1"/>
  <c r="N4829" i="6"/>
  <c r="P4829" i="6" s="1"/>
  <c r="U4829" i="6" s="1"/>
  <c r="V4829" i="6" s="1"/>
  <c r="P4824" i="6"/>
  <c r="U4824" i="6" s="1"/>
  <c r="P4812" i="6"/>
  <c r="U4812" i="6" s="1"/>
  <c r="V4812" i="6" s="1"/>
  <c r="P4807" i="6"/>
  <c r="U4807" i="6" s="1"/>
  <c r="V4807" i="6" s="1"/>
  <c r="P4794" i="6"/>
  <c r="U4794" i="6" s="1"/>
  <c r="V4794" i="6" s="1"/>
  <c r="P4689" i="6"/>
  <c r="U4689" i="6" s="1"/>
  <c r="V4689" i="6" s="1"/>
  <c r="P4636" i="6"/>
  <c r="P4443" i="6"/>
  <c r="U4443" i="6" s="1"/>
  <c r="P4437" i="6"/>
  <c r="U4437" i="6" s="1"/>
  <c r="V4437" i="6" s="1"/>
  <c r="P4384" i="6"/>
  <c r="U4384" i="6" s="1"/>
  <c r="V4384" i="6" s="1"/>
  <c r="P4337" i="6"/>
  <c r="U4337" i="6" s="1"/>
  <c r="V4337" i="6" s="1"/>
  <c r="P4256" i="6"/>
  <c r="U4256" i="6" s="1"/>
  <c r="V4256" i="6" s="1"/>
  <c r="P4247" i="6"/>
  <c r="U4247" i="6" s="1"/>
  <c r="V4247" i="6" s="1"/>
  <c r="O4210" i="6"/>
  <c r="O4207" i="6"/>
  <c r="P4149" i="6"/>
  <c r="U4149" i="6" s="1"/>
  <c r="V4149" i="6" s="1"/>
  <c r="O4142" i="6"/>
  <c r="P4134" i="6"/>
  <c r="U4134" i="6" s="1"/>
  <c r="V4134" i="6" s="1"/>
  <c r="P4124" i="6"/>
  <c r="U4124" i="6" s="1"/>
  <c r="V4124" i="6" s="1"/>
  <c r="P4119" i="6"/>
  <c r="U4119" i="6" s="1"/>
  <c r="V4119" i="6" s="1"/>
  <c r="P3980" i="6"/>
  <c r="U3980" i="6" s="1"/>
  <c r="P3895" i="6"/>
  <c r="U3895" i="6" s="1"/>
  <c r="V3895" i="6" s="1"/>
  <c r="P3892" i="6"/>
  <c r="U3892" i="6" s="1"/>
  <c r="P3823" i="6"/>
  <c r="U3823" i="6" s="1"/>
  <c r="V3823" i="6" s="1"/>
  <c r="P3722" i="6"/>
  <c r="U3722" i="6" s="1"/>
  <c r="V3722" i="6" s="1"/>
  <c r="P3699" i="6"/>
  <c r="U3699" i="6" s="1"/>
  <c r="V3699" i="6" s="1"/>
  <c r="P3696" i="6"/>
  <c r="U3696" i="6" s="1"/>
  <c r="V3696" i="6" s="1"/>
  <c r="P3690" i="6"/>
  <c r="U3690" i="6" s="1"/>
  <c r="V3690" i="6" s="1"/>
  <c r="P3663" i="6"/>
  <c r="U3663" i="6" s="1"/>
  <c r="V3663" i="6" s="1"/>
  <c r="O3624" i="6"/>
  <c r="P3624" i="6" s="1"/>
  <c r="U3624" i="6" s="1"/>
  <c r="O3621" i="6"/>
  <c r="P3561" i="6"/>
  <c r="U3561" i="6" s="1"/>
  <c r="V3561" i="6" s="1"/>
  <c r="P3507" i="6"/>
  <c r="U3507" i="6" s="1"/>
  <c r="V3507" i="6" s="1"/>
  <c r="P3500" i="6"/>
  <c r="U3500" i="6" s="1"/>
  <c r="V3500" i="6" s="1"/>
  <c r="P3435" i="6"/>
  <c r="U3435" i="6" s="1"/>
  <c r="P3432" i="6"/>
  <c r="U3432" i="6" s="1"/>
  <c r="V3432" i="6" s="1"/>
  <c r="P3411" i="6"/>
  <c r="U3411" i="6" s="1"/>
  <c r="P3408" i="6"/>
  <c r="U3408" i="6" s="1"/>
  <c r="V3408" i="6" s="1"/>
  <c r="P3382" i="6"/>
  <c r="U3382" i="6" s="1"/>
  <c r="V3382" i="6" s="1"/>
  <c r="P3346" i="6"/>
  <c r="U3346" i="6" s="1"/>
  <c r="V3346" i="6" s="1"/>
  <c r="P3339" i="6"/>
  <c r="U3339" i="6" s="1"/>
  <c r="O3334" i="6"/>
  <c r="P3334" i="6" s="1"/>
  <c r="U3334" i="6" s="1"/>
  <c r="V3334" i="6" s="1"/>
  <c r="O3321" i="6"/>
  <c r="P3262" i="6"/>
  <c r="U3262" i="6" s="1"/>
  <c r="V3262" i="6" s="1"/>
  <c r="P3246" i="6"/>
  <c r="U3246" i="6" s="1"/>
  <c r="V3246" i="6" s="1"/>
  <c r="P3239" i="6"/>
  <c r="U3239" i="6" s="1"/>
  <c r="V3239" i="6" s="1"/>
  <c r="P3227" i="6"/>
  <c r="U3227" i="6" s="1"/>
  <c r="V3227" i="6" s="1"/>
  <c r="P3224" i="6"/>
  <c r="U3224" i="6" s="1"/>
  <c r="V3224" i="6" s="1"/>
  <c r="P3194" i="6"/>
  <c r="U3194" i="6" s="1"/>
  <c r="V3194" i="6" s="1"/>
  <c r="P3140" i="6"/>
  <c r="U3140" i="6" s="1"/>
  <c r="V3140" i="6" s="1"/>
  <c r="P3124" i="6"/>
  <c r="U3124" i="6" s="1"/>
  <c r="V3124" i="6" s="1"/>
  <c r="P3117" i="6"/>
  <c r="U3117" i="6" s="1"/>
  <c r="V3117" i="6" s="1"/>
  <c r="P3111" i="6"/>
  <c r="U3111" i="6" s="1"/>
  <c r="V3111" i="6" s="1"/>
  <c r="P3076" i="6"/>
  <c r="U3076" i="6" s="1"/>
  <c r="V3076" i="6" s="1"/>
  <c r="P3051" i="6"/>
  <c r="U3051" i="6" s="1"/>
  <c r="V3051" i="6" s="1"/>
  <c r="P3021" i="6"/>
  <c r="P2967" i="6"/>
  <c r="U2967" i="6" s="1"/>
  <c r="V2967" i="6" s="1"/>
  <c r="P2962" i="6"/>
  <c r="U2962" i="6" s="1"/>
  <c r="V2962" i="6" s="1"/>
  <c r="P2953" i="6"/>
  <c r="U2953" i="6" s="1"/>
  <c r="V2953" i="6" s="1"/>
  <c r="P2946" i="6"/>
  <c r="U2946" i="6" s="1"/>
  <c r="V2946" i="6" s="1"/>
  <c r="P2936" i="6"/>
  <c r="U2936" i="6" s="1"/>
  <c r="V2936" i="6" s="1"/>
  <c r="P2924" i="6"/>
  <c r="U2924" i="6" s="1"/>
  <c r="V2924" i="6" s="1"/>
  <c r="P2921" i="6"/>
  <c r="U2921" i="6" s="1"/>
  <c r="V2921" i="6" s="1"/>
  <c r="P2903" i="6"/>
  <c r="U2903" i="6" s="1"/>
  <c r="V2903" i="6" s="1"/>
  <c r="P2900" i="6"/>
  <c r="U2900" i="6" s="1"/>
  <c r="V2900" i="6" s="1"/>
  <c r="P2897" i="6"/>
  <c r="U2897" i="6" s="1"/>
  <c r="V2897" i="6" s="1"/>
  <c r="P2884" i="6"/>
  <c r="U2884" i="6" s="1"/>
  <c r="V2884" i="6" s="1"/>
  <c r="P2828" i="6"/>
  <c r="U2828" i="6" s="1"/>
  <c r="P2805" i="6"/>
  <c r="U2805" i="6" s="1"/>
  <c r="V2805" i="6" s="1"/>
  <c r="P2753" i="6"/>
  <c r="U2753" i="6" s="1"/>
  <c r="V2753" i="6" s="1"/>
  <c r="P2715" i="6"/>
  <c r="U2715" i="6" s="1"/>
  <c r="V2715" i="6" s="1"/>
  <c r="P2712" i="6"/>
  <c r="U2712" i="6" s="1"/>
  <c r="V2712" i="6" s="1"/>
  <c r="P2709" i="6"/>
  <c r="U2709" i="6" s="1"/>
  <c r="V2709" i="6" s="1"/>
  <c r="P2706" i="6"/>
  <c r="U2706" i="6" s="1"/>
  <c r="V2706" i="6" s="1"/>
  <c r="P2703" i="6"/>
  <c r="U2703" i="6" s="1"/>
  <c r="V2703" i="6" s="1"/>
  <c r="P2682" i="6"/>
  <c r="U2682" i="6" s="1"/>
  <c r="V2682" i="6" s="1"/>
  <c r="P2670" i="6"/>
  <c r="U2670" i="6" s="1"/>
  <c r="V2670" i="6" s="1"/>
  <c r="P2651" i="6"/>
  <c r="U2651" i="6" s="1"/>
  <c r="V2651" i="6" s="1"/>
  <c r="O2630" i="6"/>
  <c r="O2560" i="6"/>
  <c r="P2560" i="6" s="1"/>
  <c r="U2560" i="6" s="1"/>
  <c r="V2560" i="6" s="1"/>
  <c r="O2558" i="6"/>
  <c r="O2565" i="6"/>
  <c r="O2568" i="6"/>
  <c r="P2568" i="6" s="1"/>
  <c r="U2568" i="6" s="1"/>
  <c r="V2568" i="6" s="1"/>
  <c r="O2571" i="6"/>
  <c r="P2571" i="6" s="1"/>
  <c r="U2571" i="6" s="1"/>
  <c r="V2571" i="6" s="1"/>
  <c r="O2563" i="6"/>
  <c r="O2566" i="6"/>
  <c r="O2569" i="6"/>
  <c r="P2555" i="6"/>
  <c r="U2555" i="6" s="1"/>
  <c r="V2555" i="6" s="1"/>
  <c r="P4791" i="6"/>
  <c r="U4791" i="6" s="1"/>
  <c r="V4791" i="6" s="1"/>
  <c r="P4722" i="6"/>
  <c r="U4722" i="6" s="1"/>
  <c r="V4722" i="6" s="1"/>
  <c r="P4716" i="6"/>
  <c r="U4716" i="6" s="1"/>
  <c r="V4716" i="6" s="1"/>
  <c r="P4710" i="6"/>
  <c r="U4710" i="6" s="1"/>
  <c r="V4710" i="6" s="1"/>
  <c r="P4684" i="6"/>
  <c r="P4639" i="6"/>
  <c r="U4639" i="6" s="1"/>
  <c r="V4639" i="6" s="1"/>
  <c r="P4622" i="6"/>
  <c r="U4622" i="6" s="1"/>
  <c r="V4622" i="6" s="1"/>
  <c r="P4614" i="6"/>
  <c r="U4614" i="6" s="1"/>
  <c r="V4614" i="6" s="1"/>
  <c r="P4611" i="6"/>
  <c r="U4611" i="6" s="1"/>
  <c r="V4611" i="6" s="1"/>
  <c r="P4554" i="6"/>
  <c r="U4554" i="6" s="1"/>
  <c r="V4554" i="6" s="1"/>
  <c r="O4532" i="6"/>
  <c r="P4532" i="6" s="1"/>
  <c r="U4532" i="6" s="1"/>
  <c r="V4532" i="6" s="1"/>
  <c r="O4523" i="6"/>
  <c r="P4523" i="6" s="1"/>
  <c r="U4523" i="6" s="1"/>
  <c r="V4523" i="6" s="1"/>
  <c r="P4442" i="6"/>
  <c r="U4442" i="6" s="1"/>
  <c r="V4442" i="6" s="1"/>
  <c r="P4439" i="6"/>
  <c r="U4439" i="6" s="1"/>
  <c r="V4439" i="6" s="1"/>
  <c r="O4425" i="6"/>
  <c r="P4425" i="6" s="1"/>
  <c r="U4425" i="6" s="1"/>
  <c r="V4425" i="6" s="1"/>
  <c r="O4416" i="6"/>
  <c r="P4416" i="6" s="1"/>
  <c r="U4416" i="6" s="1"/>
  <c r="V4416" i="6" s="1"/>
  <c r="O4407" i="6"/>
  <c r="P4407" i="6" s="1"/>
  <c r="U4407" i="6" s="1"/>
  <c r="V4407" i="6" s="1"/>
  <c r="O4398" i="6"/>
  <c r="P4398" i="6" s="1"/>
  <c r="U4398" i="6" s="1"/>
  <c r="V4398" i="6" s="1"/>
  <c r="O4349" i="6"/>
  <c r="P4342" i="6"/>
  <c r="U4342" i="6" s="1"/>
  <c r="V4342" i="6" s="1"/>
  <c r="P4339" i="6"/>
  <c r="U4339" i="6" s="1"/>
  <c r="V4339" i="6" s="1"/>
  <c r="P4328" i="6"/>
  <c r="U4328" i="6" s="1"/>
  <c r="V4328" i="6" s="1"/>
  <c r="P4282" i="6"/>
  <c r="U4282" i="6" s="1"/>
  <c r="V4282" i="6" s="1"/>
  <c r="O4276" i="6"/>
  <c r="P4271" i="6"/>
  <c r="U4271" i="6" s="1"/>
  <c r="V4271" i="6" s="1"/>
  <c r="O4259" i="6"/>
  <c r="P4259" i="6" s="1"/>
  <c r="U4259" i="6" s="1"/>
  <c r="V4259" i="6" s="1"/>
  <c r="O4246" i="6"/>
  <c r="P4237" i="6"/>
  <c r="U4237" i="6" s="1"/>
  <c r="V4237" i="6" s="1"/>
  <c r="O4228" i="6"/>
  <c r="P4202" i="6"/>
  <c r="U4202" i="6" s="1"/>
  <c r="V4202" i="6" s="1"/>
  <c r="O4188" i="6"/>
  <c r="P4179" i="6"/>
  <c r="U4179" i="6" s="1"/>
  <c r="V4179" i="6" s="1"/>
  <c r="O4151" i="6"/>
  <c r="O4148" i="6"/>
  <c r="O4113" i="6"/>
  <c r="O4070" i="6"/>
  <c r="P4014" i="6"/>
  <c r="U4014" i="6" s="1"/>
  <c r="V4014" i="6" s="1"/>
  <c r="O4010" i="6"/>
  <c r="P4010" i="6" s="1"/>
  <c r="U4010" i="6" s="1"/>
  <c r="V4010" i="6" s="1"/>
  <c r="P4007" i="6"/>
  <c r="U4007" i="6" s="1"/>
  <c r="V4007" i="6" s="1"/>
  <c r="O4003" i="6"/>
  <c r="P4001" i="6"/>
  <c r="U4001" i="6" s="1"/>
  <c r="V4001" i="6" s="1"/>
  <c r="O3990" i="6"/>
  <c r="P3990" i="6" s="1"/>
  <c r="U3990" i="6" s="1"/>
  <c r="V3990" i="6" s="1"/>
  <c r="P3987" i="6"/>
  <c r="U3987" i="6" s="1"/>
  <c r="V3987" i="6" s="1"/>
  <c r="O3970" i="6"/>
  <c r="P3970" i="6" s="1"/>
  <c r="U3970" i="6" s="1"/>
  <c r="V3970" i="6" s="1"/>
  <c r="P3941" i="6"/>
  <c r="U3941" i="6" s="1"/>
  <c r="V3941" i="6" s="1"/>
  <c r="O3917" i="6"/>
  <c r="O3914" i="6"/>
  <c r="P3914" i="6" s="1"/>
  <c r="U3914" i="6" s="1"/>
  <c r="O3901" i="6"/>
  <c r="P3901" i="6" s="1"/>
  <c r="U3901" i="6" s="1"/>
  <c r="V3901" i="6" s="1"/>
  <c r="O3894" i="6"/>
  <c r="O3869" i="6"/>
  <c r="P3869" i="6" s="1"/>
  <c r="U3869" i="6" s="1"/>
  <c r="V3869" i="6" s="1"/>
  <c r="O3853" i="6"/>
  <c r="P3841" i="6"/>
  <c r="U3841" i="6" s="1"/>
  <c r="V3841" i="6" s="1"/>
  <c r="O3838" i="6"/>
  <c r="P3838" i="6" s="1"/>
  <c r="U3838" i="6" s="1"/>
  <c r="V3838" i="6" s="1"/>
  <c r="O3835" i="6"/>
  <c r="P3835" i="6" s="1"/>
  <c r="U3835" i="6" s="1"/>
  <c r="V3835" i="6" s="1"/>
  <c r="P3817" i="6"/>
  <c r="U3817" i="6" s="1"/>
  <c r="V3817" i="6" s="1"/>
  <c r="O3809" i="6"/>
  <c r="O3772" i="6"/>
  <c r="O3765" i="6"/>
  <c r="P3765" i="6" s="1"/>
  <c r="U3765" i="6" s="1"/>
  <c r="V3765" i="6" s="1"/>
  <c r="O3758" i="6"/>
  <c r="P3758" i="6" s="1"/>
  <c r="U3758" i="6" s="1"/>
  <c r="V3758" i="6" s="1"/>
  <c r="O3743" i="6"/>
  <c r="P3743" i="6" s="1"/>
  <c r="U3743" i="6" s="1"/>
  <c r="V3743" i="6" s="1"/>
  <c r="O3738" i="6"/>
  <c r="P3725" i="6"/>
  <c r="U3725" i="6" s="1"/>
  <c r="V3725" i="6" s="1"/>
  <c r="O3721" i="6"/>
  <c r="O3717" i="6"/>
  <c r="O3701" i="6"/>
  <c r="P3701" i="6" s="1"/>
  <c r="U3701" i="6" s="1"/>
  <c r="V3701" i="6" s="1"/>
  <c r="O3698" i="6"/>
  <c r="P3698" i="6" s="1"/>
  <c r="U3698" i="6" s="1"/>
  <c r="V3698" i="6" s="1"/>
  <c r="O3695" i="6"/>
  <c r="P3695" i="6" s="1"/>
  <c r="U3695" i="6" s="1"/>
  <c r="V3695" i="6" s="1"/>
  <c r="O3692" i="6"/>
  <c r="O3689" i="6"/>
  <c r="P3689" i="6" s="1"/>
  <c r="U3689" i="6" s="1"/>
  <c r="V3689" i="6" s="1"/>
  <c r="P3686" i="6"/>
  <c r="U3686" i="6" s="1"/>
  <c r="V3686" i="6" s="1"/>
  <c r="P3653" i="6"/>
  <c r="U3653" i="6" s="1"/>
  <c r="V3653" i="6" s="1"/>
  <c r="O3627" i="6"/>
  <c r="P3587" i="6"/>
  <c r="U3587" i="6" s="1"/>
  <c r="V3587" i="6" s="1"/>
  <c r="O3549" i="6"/>
  <c r="O3546" i="6"/>
  <c r="P3546" i="6" s="1"/>
  <c r="U3546" i="6" s="1"/>
  <c r="V3546" i="6" s="1"/>
  <c r="P3543" i="6"/>
  <c r="U3543" i="6" s="1"/>
  <c r="V3543" i="6" s="1"/>
  <c r="O3538" i="6"/>
  <c r="P3503" i="6"/>
  <c r="U3503" i="6" s="1"/>
  <c r="V3503" i="6" s="1"/>
  <c r="O3499" i="6"/>
  <c r="P3499" i="6" s="1"/>
  <c r="U3499" i="6" s="1"/>
  <c r="O3488" i="6"/>
  <c r="P3488" i="6" s="1"/>
  <c r="U3488" i="6" s="1"/>
  <c r="V3488" i="6" s="1"/>
  <c r="O3484" i="6"/>
  <c r="P3481" i="6"/>
  <c r="U3481" i="6" s="1"/>
  <c r="V3481" i="6" s="1"/>
  <c r="O3434" i="6"/>
  <c r="P3434" i="6" s="1"/>
  <c r="U3434" i="6" s="1"/>
  <c r="O3431" i="6"/>
  <c r="P3431" i="6" s="1"/>
  <c r="U3431" i="6" s="1"/>
  <c r="V3431" i="6" s="1"/>
  <c r="P3399" i="6"/>
  <c r="U3399" i="6" s="1"/>
  <c r="P3392" i="6"/>
  <c r="U3392" i="6" s="1"/>
  <c r="V3392" i="6" s="1"/>
  <c r="O3381" i="6"/>
  <c r="P3381" i="6" s="1"/>
  <c r="U3381" i="6" s="1"/>
  <c r="V3381" i="6" s="1"/>
  <c r="P3349" i="6"/>
  <c r="U3349" i="6" s="1"/>
  <c r="P3271" i="6"/>
  <c r="U3271" i="6" s="1"/>
  <c r="V3271" i="6" s="1"/>
  <c r="P3256" i="6"/>
  <c r="P3248" i="6"/>
  <c r="U3248" i="6" s="1"/>
  <c r="V3248" i="6" s="1"/>
  <c r="P3234" i="6"/>
  <c r="U3234" i="6" s="1"/>
  <c r="V3234" i="6" s="1"/>
  <c r="P3231" i="6"/>
  <c r="U3231" i="6" s="1"/>
  <c r="V3231" i="6" s="1"/>
  <c r="P3203" i="6"/>
  <c r="U3203" i="6" s="1"/>
  <c r="V3203" i="6" s="1"/>
  <c r="P3197" i="6"/>
  <c r="U3197" i="6" s="1"/>
  <c r="V3197" i="6" s="1"/>
  <c r="P3107" i="6"/>
  <c r="U3107" i="6" s="1"/>
  <c r="V3107" i="6" s="1"/>
  <c r="P3087" i="6"/>
  <c r="U3087" i="6" s="1"/>
  <c r="V3087" i="6" s="1"/>
  <c r="P3043" i="6"/>
  <c r="U3043" i="6" s="1"/>
  <c r="V3043" i="6" s="1"/>
  <c r="P3040" i="6"/>
  <c r="U3040" i="6" s="1"/>
  <c r="V3040" i="6" s="1"/>
  <c r="P3023" i="6"/>
  <c r="U3023" i="6" s="1"/>
  <c r="V3023" i="6" s="1"/>
  <c r="P2979" i="6"/>
  <c r="U2979" i="6" s="1"/>
  <c r="V2979" i="6" s="1"/>
  <c r="P2976" i="6"/>
  <c r="U2976" i="6" s="1"/>
  <c r="V2976" i="6" s="1"/>
  <c r="P2945" i="6"/>
  <c r="U2945" i="6" s="1"/>
  <c r="V2945" i="6" s="1"/>
  <c r="P2930" i="6"/>
  <c r="U2930" i="6" s="1"/>
  <c r="V2930" i="6" s="1"/>
  <c r="P2906" i="6"/>
  <c r="U2906" i="6" s="1"/>
  <c r="V2906" i="6" s="1"/>
  <c r="P2769" i="6"/>
  <c r="U2769" i="6" s="1"/>
  <c r="V2769" i="6" s="1"/>
  <c r="P2717" i="6"/>
  <c r="U2717" i="6" s="1"/>
  <c r="V2717" i="6" s="1"/>
  <c r="P2714" i="6"/>
  <c r="U2714" i="6" s="1"/>
  <c r="V2714" i="6" s="1"/>
  <c r="P2711" i="6"/>
  <c r="U2711" i="6" s="1"/>
  <c r="V2711" i="6" s="1"/>
  <c r="P2699" i="6"/>
  <c r="U2699" i="6" s="1"/>
  <c r="V2699" i="6" s="1"/>
  <c r="P2697" i="6"/>
  <c r="U2697" i="6" s="1"/>
  <c r="V2697" i="6" s="1"/>
  <c r="P2694" i="6"/>
  <c r="U2694" i="6" s="1"/>
  <c r="V2694" i="6" s="1"/>
  <c r="O2653" i="6"/>
  <c r="P2653" i="6" s="1"/>
  <c r="U2653" i="6" s="1"/>
  <c r="V2653" i="6" s="1"/>
  <c r="P2646" i="6"/>
  <c r="U2646" i="6" s="1"/>
  <c r="V2646" i="6" s="1"/>
  <c r="O2637" i="6"/>
  <c r="P2637" i="6" s="1"/>
  <c r="U2637" i="6" s="1"/>
  <c r="V2637" i="6" s="1"/>
  <c r="P2579" i="6"/>
  <c r="U2579" i="6" s="1"/>
  <c r="V2579" i="6" s="1"/>
  <c r="O4273" i="6"/>
  <c r="O4266" i="6"/>
  <c r="P4266" i="6" s="1"/>
  <c r="U4266" i="6" s="1"/>
  <c r="O4249" i="6"/>
  <c r="O4240" i="6"/>
  <c r="P4240" i="6" s="1"/>
  <c r="U4240" i="6" s="1"/>
  <c r="V4240" i="6" s="1"/>
  <c r="O4231" i="6"/>
  <c r="O4209" i="6"/>
  <c r="O4206" i="6"/>
  <c r="P4206" i="6" s="1"/>
  <c r="U4206" i="6" s="1"/>
  <c r="V4206" i="6" s="1"/>
  <c r="O4201" i="6"/>
  <c r="O4141" i="6"/>
  <c r="P4141" i="6" s="1"/>
  <c r="U4141" i="6" s="1"/>
  <c r="V4141" i="6" s="1"/>
  <c r="P4122" i="6"/>
  <c r="U4122" i="6" s="1"/>
  <c r="V4122" i="6" s="1"/>
  <c r="O4061" i="6"/>
  <c r="O4057" i="6"/>
  <c r="P4057" i="6" s="1"/>
  <c r="U4057" i="6" s="1"/>
  <c r="P3993" i="6"/>
  <c r="U3993" i="6" s="1"/>
  <c r="V3993" i="6" s="1"/>
  <c r="O3897" i="6"/>
  <c r="O3890" i="6"/>
  <c r="P3890" i="6" s="1"/>
  <c r="U3890" i="6" s="1"/>
  <c r="V3890" i="6" s="1"/>
  <c r="O3887" i="6"/>
  <c r="P3887" i="6" s="1"/>
  <c r="U3887" i="6" s="1"/>
  <c r="V3887" i="6" s="1"/>
  <c r="O3882" i="6"/>
  <c r="O3878" i="6"/>
  <c r="O3724" i="6"/>
  <c r="O3713" i="6"/>
  <c r="P3713" i="6" s="1"/>
  <c r="U3713" i="6" s="1"/>
  <c r="V3713" i="6" s="1"/>
  <c r="O3623" i="6"/>
  <c r="P3623" i="6" s="1"/>
  <c r="U3623" i="6" s="1"/>
  <c r="V3623" i="6" s="1"/>
  <c r="O3620" i="6"/>
  <c r="O3590" i="6"/>
  <c r="P3590" i="6" s="1"/>
  <c r="U3590" i="6" s="1"/>
  <c r="V3590" i="6" s="1"/>
  <c r="O3573" i="6"/>
  <c r="P3573" i="6" s="1"/>
  <c r="U3573" i="6" s="1"/>
  <c r="V3573" i="6" s="1"/>
  <c r="O3502" i="6"/>
  <c r="P3502" i="6" s="1"/>
  <c r="U3502" i="6" s="1"/>
  <c r="O3491" i="6"/>
  <c r="P3491" i="6" s="1"/>
  <c r="U3491" i="6" s="1"/>
  <c r="V3491" i="6" s="1"/>
  <c r="O3466" i="6"/>
  <c r="P3466" i="6" s="1"/>
  <c r="U3466" i="6" s="1"/>
  <c r="V3466" i="6" s="1"/>
  <c r="O3440" i="6"/>
  <c r="O3437" i="6"/>
  <c r="O3388" i="6"/>
  <c r="P3388" i="6" s="1"/>
  <c r="U3388" i="6" s="1"/>
  <c r="V3388" i="6" s="1"/>
  <c r="O3384" i="6"/>
  <c r="P2669" i="6"/>
  <c r="U2669" i="6" s="1"/>
  <c r="V2669" i="6" s="1"/>
  <c r="O2613" i="6"/>
  <c r="P2613" i="6" s="1"/>
  <c r="U2613" i="6" s="1"/>
  <c r="V2613" i="6" s="1"/>
  <c r="O2625" i="6"/>
  <c r="O2636" i="6"/>
  <c r="P2636" i="6" s="1"/>
  <c r="U2636" i="6" s="1"/>
  <c r="V2636" i="6" s="1"/>
  <c r="P4742" i="6"/>
  <c r="U4742" i="6" s="1"/>
  <c r="V4742" i="6" s="1"/>
  <c r="P4727" i="6"/>
  <c r="U4727" i="6" s="1"/>
  <c r="V4727" i="6" s="1"/>
  <c r="P4667" i="6"/>
  <c r="U4667" i="6" s="1"/>
  <c r="V4667" i="6" s="1"/>
  <c r="P4663" i="6"/>
  <c r="U4663" i="6" s="1"/>
  <c r="V4663" i="6" s="1"/>
  <c r="P4653" i="6"/>
  <c r="U4653" i="6" s="1"/>
  <c r="V4653" i="6" s="1"/>
  <c r="O4531" i="6"/>
  <c r="P4531" i="6" s="1"/>
  <c r="U4531" i="6" s="1"/>
  <c r="V4531" i="6" s="1"/>
  <c r="O4526" i="6"/>
  <c r="P4483" i="6"/>
  <c r="U4483" i="6" s="1"/>
  <c r="V4483" i="6" s="1"/>
  <c r="P4441" i="6"/>
  <c r="U4441" i="6" s="1"/>
  <c r="V4441" i="6" s="1"/>
  <c r="P4435" i="6"/>
  <c r="U4435" i="6" s="1"/>
  <c r="O4428" i="6"/>
  <c r="P4428" i="6" s="1"/>
  <c r="U4428" i="6" s="1"/>
  <c r="V4428" i="6" s="1"/>
  <c r="O4419" i="6"/>
  <c r="P4419" i="6" s="1"/>
  <c r="U4419" i="6" s="1"/>
  <c r="V4419" i="6" s="1"/>
  <c r="O4410" i="6"/>
  <c r="P4410" i="6" s="1"/>
  <c r="U4410" i="6" s="1"/>
  <c r="V4410" i="6" s="1"/>
  <c r="O4401" i="6"/>
  <c r="P4401" i="6" s="1"/>
  <c r="U4401" i="6" s="1"/>
  <c r="V4401" i="6" s="1"/>
  <c r="P4386" i="6"/>
  <c r="U4386" i="6" s="1"/>
  <c r="V4386" i="6" s="1"/>
  <c r="P4382" i="6"/>
  <c r="U4382" i="6" s="1"/>
  <c r="V4382" i="6" s="1"/>
  <c r="P4379" i="6"/>
  <c r="U4379" i="6" s="1"/>
  <c r="V4379" i="6" s="1"/>
  <c r="P4376" i="6"/>
  <c r="U4376" i="6" s="1"/>
  <c r="V4376" i="6" s="1"/>
  <c r="O4352" i="6"/>
  <c r="P4338" i="6"/>
  <c r="U4338" i="6" s="1"/>
  <c r="V4338" i="6" s="1"/>
  <c r="P4327" i="6"/>
  <c r="U4327" i="6" s="1"/>
  <c r="V4327" i="6" s="1"/>
  <c r="P4285" i="6"/>
  <c r="U4285" i="6" s="1"/>
  <c r="V4285" i="6" s="1"/>
  <c r="P4276" i="6"/>
  <c r="U4276" i="6" s="1"/>
  <c r="V4276" i="6" s="1"/>
  <c r="O4269" i="6"/>
  <c r="P4269" i="6" s="1"/>
  <c r="U4269" i="6" s="1"/>
  <c r="V4269" i="6" s="1"/>
  <c r="O4261" i="6"/>
  <c r="P4261" i="6" s="1"/>
  <c r="U4261" i="6" s="1"/>
  <c r="V4261" i="6" s="1"/>
  <c r="O4253" i="6"/>
  <c r="P4253" i="6" s="1"/>
  <c r="U4253" i="6" s="1"/>
  <c r="V4253" i="6" s="1"/>
  <c r="O4227" i="6"/>
  <c r="O4190" i="6"/>
  <c r="P4190" i="6" s="1"/>
  <c r="U4190" i="6" s="1"/>
  <c r="V4190" i="6" s="1"/>
  <c r="O4150" i="6"/>
  <c r="O4147" i="6"/>
  <c r="P4147" i="6" s="1"/>
  <c r="U4147" i="6" s="1"/>
  <c r="V4147" i="6" s="1"/>
  <c r="P4081" i="6"/>
  <c r="U4081" i="6" s="1"/>
  <c r="V4081" i="6" s="1"/>
  <c r="O4073" i="6"/>
  <c r="O4064" i="6"/>
  <c r="O4056" i="6"/>
  <c r="P4056" i="6" s="1"/>
  <c r="U4056" i="6" s="1"/>
  <c r="O4002" i="6"/>
  <c r="P3973" i="6"/>
  <c r="U3973" i="6" s="1"/>
  <c r="V3973" i="6" s="1"/>
  <c r="P3932" i="6"/>
  <c r="U3932" i="6" s="1"/>
  <c r="O3900" i="6"/>
  <c r="P3900" i="6" s="1"/>
  <c r="U3900" i="6" s="1"/>
  <c r="V3900" i="6" s="1"/>
  <c r="O3893" i="6"/>
  <c r="O3889" i="6"/>
  <c r="P3870" i="6"/>
  <c r="U3870" i="6" s="1"/>
  <c r="V3870" i="6" s="1"/>
  <c r="O3840" i="6"/>
  <c r="P3840" i="6" s="1"/>
  <c r="U3840" i="6" s="1"/>
  <c r="V3840" i="6" s="1"/>
  <c r="P3816" i="6"/>
  <c r="U3816" i="6" s="1"/>
  <c r="V3816" i="6" s="1"/>
  <c r="P3813" i="6"/>
  <c r="U3813" i="6" s="1"/>
  <c r="V3813" i="6" s="1"/>
  <c r="P3761" i="6"/>
  <c r="U3761" i="6" s="1"/>
  <c r="V3761" i="6" s="1"/>
  <c r="O3727" i="6"/>
  <c r="P3727" i="6" s="1"/>
  <c r="U3727" i="6" s="1"/>
  <c r="V3727" i="6" s="1"/>
  <c r="O3719" i="6"/>
  <c r="P3719" i="6" s="1"/>
  <c r="U3719" i="6" s="1"/>
  <c r="V3719" i="6" s="1"/>
  <c r="O3716" i="6"/>
  <c r="P3716" i="6" s="1"/>
  <c r="O3700" i="6"/>
  <c r="O3697" i="6"/>
  <c r="O3688" i="6"/>
  <c r="P3688" i="6" s="1"/>
  <c r="U3688" i="6" s="1"/>
  <c r="V3688" i="6" s="1"/>
  <c r="O3626" i="6"/>
  <c r="O3580" i="6"/>
  <c r="P3580" i="6" s="1"/>
  <c r="U3580" i="6" s="1"/>
  <c r="V3580" i="6" s="1"/>
  <c r="O3562" i="6"/>
  <c r="P3562" i="6" s="1"/>
  <c r="U3562" i="6" s="1"/>
  <c r="V3562" i="6" s="1"/>
  <c r="O3552" i="6"/>
  <c r="O3541" i="6"/>
  <c r="O3494" i="6"/>
  <c r="P3494" i="6" s="1"/>
  <c r="U3494" i="6" s="1"/>
  <c r="V3494" i="6" s="1"/>
  <c r="O3487" i="6"/>
  <c r="P3487" i="6" s="1"/>
  <c r="U3487" i="6" s="1"/>
  <c r="V3487" i="6" s="1"/>
  <c r="O3433" i="6"/>
  <c r="P3433" i="6" s="1"/>
  <c r="U3433" i="6" s="1"/>
  <c r="V3433" i="6" s="1"/>
  <c r="O3430" i="6"/>
  <c r="O3427" i="6"/>
  <c r="P3401" i="6"/>
  <c r="U3401" i="6" s="1"/>
  <c r="V3401" i="6" s="1"/>
  <c r="P3394" i="6"/>
  <c r="U3394" i="6" s="1"/>
  <c r="V3394" i="6" s="1"/>
  <c r="P3391" i="6"/>
  <c r="U3391" i="6" s="1"/>
  <c r="V3391" i="6" s="1"/>
  <c r="O3332" i="6"/>
  <c r="O3327" i="6"/>
  <c r="P3282" i="6"/>
  <c r="U3282" i="6" s="1"/>
  <c r="P3270" i="6"/>
  <c r="U3270" i="6" s="1"/>
  <c r="V3270" i="6" s="1"/>
  <c r="P3240" i="6"/>
  <c r="U3240" i="6" s="1"/>
  <c r="V3240" i="6" s="1"/>
  <c r="P3225" i="6"/>
  <c r="U3225" i="6" s="1"/>
  <c r="V3225" i="6" s="1"/>
  <c r="P3216" i="6"/>
  <c r="U3216" i="6" s="1"/>
  <c r="V3216" i="6" s="1"/>
  <c r="P3210" i="6"/>
  <c r="P3129" i="6"/>
  <c r="U3129" i="6" s="1"/>
  <c r="V3129" i="6" s="1"/>
  <c r="P3126" i="6"/>
  <c r="U3126" i="6" s="1"/>
  <c r="V3126" i="6" s="1"/>
  <c r="P3109" i="6"/>
  <c r="U3109" i="6" s="1"/>
  <c r="V3109" i="6" s="1"/>
  <c r="P3081" i="6"/>
  <c r="U3081" i="6" s="1"/>
  <c r="V3081" i="6" s="1"/>
  <c r="P3078" i="6"/>
  <c r="U3078" i="6" s="1"/>
  <c r="V3078" i="6" s="1"/>
  <c r="P3060" i="6"/>
  <c r="U3060" i="6" s="1"/>
  <c r="V3060" i="6" s="1"/>
  <c r="P3042" i="6"/>
  <c r="U3042" i="6" s="1"/>
  <c r="V3042" i="6" s="1"/>
  <c r="P3032" i="6"/>
  <c r="U3032" i="6" s="1"/>
  <c r="V3032" i="6" s="1"/>
  <c r="P3029" i="6"/>
  <c r="U3029" i="6" s="1"/>
  <c r="P2984" i="6"/>
  <c r="U2984" i="6" s="1"/>
  <c r="V2984" i="6" s="1"/>
  <c r="P2960" i="6"/>
  <c r="U2960" i="6" s="1"/>
  <c r="V2960" i="6" s="1"/>
  <c r="P2951" i="6"/>
  <c r="U2951" i="6" s="1"/>
  <c r="V2951" i="6" s="1"/>
  <c r="P2941" i="6"/>
  <c r="U2941" i="6" s="1"/>
  <c r="P2934" i="6"/>
  <c r="U2934" i="6" s="1"/>
  <c r="V2934" i="6" s="1"/>
  <c r="P2929" i="6"/>
  <c r="U2929" i="6" s="1"/>
  <c r="V2929" i="6" s="1"/>
  <c r="P2916" i="6"/>
  <c r="U2916" i="6" s="1"/>
  <c r="V2916" i="6" s="1"/>
  <c r="P2908" i="6"/>
  <c r="U2908" i="6" s="1"/>
  <c r="V2908" i="6" s="1"/>
  <c r="P2879" i="6"/>
  <c r="U2879" i="6" s="1"/>
  <c r="V2879" i="6" s="1"/>
  <c r="P2864" i="6"/>
  <c r="U2864" i="6" s="1"/>
  <c r="V2864" i="6" s="1"/>
  <c r="P2846" i="6"/>
  <c r="U2846" i="6" s="1"/>
  <c r="V2846" i="6" s="1"/>
  <c r="P2779" i="6"/>
  <c r="U2779" i="6" s="1"/>
  <c r="V2779" i="6" s="1"/>
  <c r="O2652" i="6"/>
  <c r="O2628" i="6"/>
  <c r="P2628" i="6" s="1"/>
  <c r="U2628" i="6" s="1"/>
  <c r="V2628" i="6" s="1"/>
  <c r="P2573" i="6"/>
  <c r="U2573" i="6" s="1"/>
  <c r="V2573" i="6" s="1"/>
  <c r="P4244" i="6"/>
  <c r="U4244" i="6" s="1"/>
  <c r="V4244" i="6" s="1"/>
  <c r="P3951" i="6"/>
  <c r="U3951" i="6" s="1"/>
  <c r="P3948" i="6"/>
  <c r="U3948" i="6" s="1"/>
  <c r="P3764" i="6"/>
  <c r="U3764" i="6" s="1"/>
  <c r="V3764" i="6" s="1"/>
  <c r="O3622" i="6"/>
  <c r="P3622" i="6" s="1"/>
  <c r="U3622" i="6" s="1"/>
  <c r="V3622" i="6" s="1"/>
  <c r="O3619" i="6"/>
  <c r="P3619" i="6" s="1"/>
  <c r="U3619" i="6" s="1"/>
  <c r="V3619" i="6" s="1"/>
  <c r="P3490" i="6"/>
  <c r="U3490" i="6" s="1"/>
  <c r="V3490" i="6" s="1"/>
  <c r="P3469" i="6"/>
  <c r="U3469" i="6" s="1"/>
  <c r="V3469" i="6" s="1"/>
  <c r="P3460" i="6"/>
  <c r="U3460" i="6" s="1"/>
  <c r="V3460" i="6" s="1"/>
  <c r="P3439" i="6"/>
  <c r="U3439" i="6" s="1"/>
  <c r="V3439" i="6" s="1"/>
  <c r="P3376" i="6"/>
  <c r="U3376" i="6" s="1"/>
  <c r="V3376" i="6" s="1"/>
  <c r="O3322" i="6"/>
  <c r="P3322" i="6" s="1"/>
  <c r="U3322" i="6" s="1"/>
  <c r="V3322" i="6" s="1"/>
  <c r="P3313" i="6"/>
  <c r="U3313" i="6" s="1"/>
  <c r="P3269" i="6"/>
  <c r="U3269" i="6" s="1"/>
  <c r="V3269" i="6" s="1"/>
  <c r="P2977" i="6"/>
  <c r="U2977" i="6" s="1"/>
  <c r="V2977" i="6" s="1"/>
  <c r="P2838" i="6"/>
  <c r="U2838" i="6" s="1"/>
  <c r="V2838" i="6" s="1"/>
  <c r="P2835" i="6"/>
  <c r="U2835" i="6" s="1"/>
  <c r="V2835" i="6" s="1"/>
  <c r="P2823" i="6"/>
  <c r="U2823" i="6" s="1"/>
  <c r="V2823" i="6" s="1"/>
  <c r="P2803" i="6"/>
  <c r="U2803" i="6" s="1"/>
  <c r="V2803" i="6" s="1"/>
  <c r="P2768" i="6"/>
  <c r="U2768" i="6" s="1"/>
  <c r="V2768" i="6" s="1"/>
  <c r="P2754" i="6"/>
  <c r="U2754" i="6" s="1"/>
  <c r="V2754" i="6" s="1"/>
  <c r="P2751" i="6"/>
  <c r="U2751" i="6" s="1"/>
  <c r="V2751" i="6" s="1"/>
  <c r="O4413" i="6"/>
  <c r="P4413" i="6" s="1"/>
  <c r="U4413" i="6" s="1"/>
  <c r="V4413" i="6" s="1"/>
  <c r="P4326" i="6"/>
  <c r="U4326" i="6" s="1"/>
  <c r="V4326" i="6" s="1"/>
  <c r="P4309" i="6"/>
  <c r="U4309" i="6" s="1"/>
  <c r="V4309" i="6" s="1"/>
  <c r="P3912" i="6"/>
  <c r="U3912" i="6" s="1"/>
  <c r="V3912" i="6" s="1"/>
  <c r="P3905" i="6"/>
  <c r="U3905" i="6" s="1"/>
  <c r="V3905" i="6" s="1"/>
  <c r="P3625" i="6"/>
  <c r="U3625" i="6" s="1"/>
  <c r="V3625" i="6" s="1"/>
  <c r="P2928" i="6"/>
  <c r="U2928" i="6" s="1"/>
  <c r="V2928" i="6" s="1"/>
  <c r="P2919" i="6"/>
  <c r="U2919" i="6" s="1"/>
  <c r="V2919" i="6" s="1"/>
  <c r="P2915" i="6"/>
  <c r="U2915" i="6" s="1"/>
  <c r="V2915" i="6" s="1"/>
  <c r="P2907" i="6"/>
  <c r="U2907" i="6" s="1"/>
  <c r="V2907" i="6" s="1"/>
  <c r="P2860" i="6"/>
  <c r="U2860" i="6" s="1"/>
  <c r="V2860" i="6" s="1"/>
  <c r="P2816" i="6"/>
  <c r="P2787" i="6"/>
  <c r="U2787" i="6" s="1"/>
  <c r="V2787" i="6" s="1"/>
  <c r="P2785" i="6"/>
  <c r="U2785" i="6" s="1"/>
  <c r="V2785" i="6" s="1"/>
  <c r="P2762" i="6"/>
  <c r="U2762" i="6" s="1"/>
  <c r="V2762" i="6" s="1"/>
  <c r="P2759" i="6"/>
  <c r="U2759" i="6" s="1"/>
  <c r="V2759" i="6" s="1"/>
  <c r="P2748" i="6"/>
  <c r="U2748" i="6" s="1"/>
  <c r="V2748" i="6" s="1"/>
  <c r="P2736" i="6"/>
  <c r="U2736" i="6" s="1"/>
  <c r="V2736" i="6" s="1"/>
  <c r="P2733" i="6"/>
  <c r="U2733" i="6" s="1"/>
  <c r="V2733" i="6" s="1"/>
  <c r="P2695" i="6"/>
  <c r="U2695" i="6" s="1"/>
  <c r="V2695" i="6" s="1"/>
  <c r="P2692" i="6"/>
  <c r="U2692" i="6" s="1"/>
  <c r="V2692" i="6" s="1"/>
  <c r="P2654" i="6"/>
  <c r="U2654" i="6" s="1"/>
  <c r="O2627" i="6"/>
  <c r="P2627" i="6" s="1"/>
  <c r="U2627" i="6" s="1"/>
  <c r="V2627" i="6" s="1"/>
  <c r="O2611" i="6"/>
  <c r="P2611" i="6" s="1"/>
  <c r="U2611" i="6" s="1"/>
  <c r="V2611" i="6" s="1"/>
  <c r="O2607" i="6"/>
  <c r="O2602" i="6"/>
  <c r="P2602" i="6" s="1"/>
  <c r="U2602" i="6" s="1"/>
  <c r="V2602" i="6" s="1"/>
  <c r="P2549" i="6"/>
  <c r="U2549" i="6" s="1"/>
  <c r="V2549" i="6" s="1"/>
  <c r="P2546" i="6"/>
  <c r="U2546" i="6" s="1"/>
  <c r="V2546" i="6" s="1"/>
  <c r="P2543" i="6"/>
  <c r="U2543" i="6" s="1"/>
  <c r="V2543" i="6" s="1"/>
  <c r="P2506" i="6"/>
  <c r="U2506" i="6" s="1"/>
  <c r="V2506" i="6" s="1"/>
  <c r="P2503" i="6"/>
  <c r="U2503" i="6" s="1"/>
  <c r="V2503" i="6" s="1"/>
  <c r="P2500" i="6"/>
  <c r="U2500" i="6" s="1"/>
  <c r="V2500" i="6" s="1"/>
  <c r="P2493" i="6"/>
  <c r="U2493" i="6" s="1"/>
  <c r="P2425" i="6"/>
  <c r="U2425" i="6" s="1"/>
  <c r="V2425" i="6" s="1"/>
  <c r="P2422" i="6"/>
  <c r="U2422" i="6" s="1"/>
  <c r="V2422" i="6" s="1"/>
  <c r="P2410" i="6"/>
  <c r="U2410" i="6" s="1"/>
  <c r="V2410" i="6" s="1"/>
  <c r="P2394" i="6"/>
  <c r="U2394" i="6" s="1"/>
  <c r="V2394" i="6" s="1"/>
  <c r="P2386" i="6"/>
  <c r="U2386" i="6" s="1"/>
  <c r="V2386" i="6" s="1"/>
  <c r="P2361" i="6"/>
  <c r="U2361" i="6" s="1"/>
  <c r="V2361" i="6" s="1"/>
  <c r="P2322" i="6"/>
  <c r="U2322" i="6" s="1"/>
  <c r="V2322" i="6" s="1"/>
  <c r="P2314" i="6"/>
  <c r="U2314" i="6" s="1"/>
  <c r="V2314" i="6" s="1"/>
  <c r="P2289" i="6"/>
  <c r="U2289" i="6" s="1"/>
  <c r="V2289" i="6" s="1"/>
  <c r="P2223" i="6"/>
  <c r="U2223" i="6" s="1"/>
  <c r="V2223" i="6" s="1"/>
  <c r="P2199" i="6"/>
  <c r="U2199" i="6" s="1"/>
  <c r="V2199" i="6" s="1"/>
  <c r="P2196" i="6"/>
  <c r="U2196" i="6" s="1"/>
  <c r="V2196" i="6" s="1"/>
  <c r="P2189" i="6"/>
  <c r="U2189" i="6" s="1"/>
  <c r="V2189" i="6" s="1"/>
  <c r="P2180" i="6"/>
  <c r="U2180" i="6" s="1"/>
  <c r="V2180" i="6" s="1"/>
  <c r="P2170" i="6"/>
  <c r="U2170" i="6" s="1"/>
  <c r="V2170" i="6" s="1"/>
  <c r="P2154" i="6"/>
  <c r="U2154" i="6" s="1"/>
  <c r="V2154" i="6" s="1"/>
  <c r="P2136" i="6"/>
  <c r="U2136" i="6" s="1"/>
  <c r="P2121" i="6"/>
  <c r="U2121" i="6" s="1"/>
  <c r="V2121" i="6" s="1"/>
  <c r="P2113" i="6"/>
  <c r="U2113" i="6" s="1"/>
  <c r="V2113" i="6" s="1"/>
  <c r="P2103" i="6"/>
  <c r="U2103" i="6" s="1"/>
  <c r="V2103" i="6" s="1"/>
  <c r="P2095" i="6"/>
  <c r="U2095" i="6" s="1"/>
  <c r="V2095" i="6" s="1"/>
  <c r="P2086" i="6"/>
  <c r="P2082" i="6"/>
  <c r="U2082" i="6" s="1"/>
  <c r="V2082" i="6" s="1"/>
  <c r="P2074" i="6"/>
  <c r="U2074" i="6" s="1"/>
  <c r="V2074" i="6" s="1"/>
  <c r="P2052" i="6"/>
  <c r="U2052" i="6" s="1"/>
  <c r="V2052" i="6" s="1"/>
  <c r="P2048" i="6"/>
  <c r="U2048" i="6" s="1"/>
  <c r="V2048" i="6" s="1"/>
  <c r="P2044" i="6"/>
  <c r="P2028" i="6"/>
  <c r="P1986" i="6"/>
  <c r="U1986" i="6" s="1"/>
  <c r="V1986" i="6" s="1"/>
  <c r="P1970" i="6"/>
  <c r="P1937" i="6"/>
  <c r="U1937" i="6" s="1"/>
  <c r="V1937" i="6" s="1"/>
  <c r="P1911" i="6"/>
  <c r="U1911" i="6" s="1"/>
  <c r="V1911" i="6" s="1"/>
  <c r="P1908" i="6"/>
  <c r="P1904" i="6"/>
  <c r="P1897" i="6"/>
  <c r="P1879" i="6"/>
  <c r="U1879" i="6" s="1"/>
  <c r="V1879" i="6" s="1"/>
  <c r="P1864" i="6"/>
  <c r="U1864" i="6" s="1"/>
  <c r="V1864" i="6" s="1"/>
  <c r="P1852" i="6"/>
  <c r="U1852" i="6" s="1"/>
  <c r="P1846" i="6"/>
  <c r="U1846" i="6" s="1"/>
  <c r="V1846" i="6" s="1"/>
  <c r="P1829" i="6"/>
  <c r="U1829" i="6" s="1"/>
  <c r="V1829" i="6" s="1"/>
  <c r="P1826" i="6"/>
  <c r="U1826" i="6" s="1"/>
  <c r="V1826" i="6" s="1"/>
  <c r="P1765" i="6"/>
  <c r="U1765" i="6" s="1"/>
  <c r="V1765" i="6" s="1"/>
  <c r="P1757" i="6"/>
  <c r="U1757" i="6" s="1"/>
  <c r="V1757" i="6" s="1"/>
  <c r="P1677" i="6"/>
  <c r="U1677" i="6" s="1"/>
  <c r="V1677" i="6" s="1"/>
  <c r="P1624" i="6"/>
  <c r="U1624" i="6" s="1"/>
  <c r="P1621" i="6"/>
  <c r="U1621" i="6" s="1"/>
  <c r="V1621" i="6" s="1"/>
  <c r="P1607" i="6"/>
  <c r="P1599" i="6"/>
  <c r="U1599" i="6" s="1"/>
  <c r="V1599" i="6" s="1"/>
  <c r="O1583" i="6"/>
  <c r="O1572" i="6"/>
  <c r="O1567" i="6"/>
  <c r="P1562" i="6"/>
  <c r="U1562" i="6" s="1"/>
  <c r="V1562" i="6" s="1"/>
  <c r="O1559" i="6"/>
  <c r="O1556" i="6"/>
  <c r="O1553" i="6"/>
  <c r="O1549" i="6"/>
  <c r="P1549" i="6" s="1"/>
  <c r="U1549" i="6" s="1"/>
  <c r="V1549" i="6" s="1"/>
  <c r="P1507" i="6"/>
  <c r="U1507" i="6" s="1"/>
  <c r="V1507" i="6" s="1"/>
  <c r="P1504" i="6"/>
  <c r="U1504" i="6" s="1"/>
  <c r="V1504" i="6" s="1"/>
  <c r="P1497" i="6"/>
  <c r="U1497" i="6" s="1"/>
  <c r="V1497" i="6" s="1"/>
  <c r="P1494" i="6"/>
  <c r="U1494" i="6" s="1"/>
  <c r="V1494" i="6" s="1"/>
  <c r="P1491" i="6"/>
  <c r="U1491" i="6" s="1"/>
  <c r="V1491" i="6" s="1"/>
  <c r="P1476" i="6"/>
  <c r="U1476" i="6" s="1"/>
  <c r="P1459" i="6"/>
  <c r="U1459" i="6" s="1"/>
  <c r="V1459" i="6" s="1"/>
  <c r="P1448" i="6"/>
  <c r="U1448" i="6" s="1"/>
  <c r="V1448" i="6" s="1"/>
  <c r="P1445" i="6"/>
  <c r="U1445" i="6" s="1"/>
  <c r="V1445" i="6" s="1"/>
  <c r="P1442" i="6"/>
  <c r="U1442" i="6" s="1"/>
  <c r="V1442" i="6" s="1"/>
  <c r="P1439" i="6"/>
  <c r="U1439" i="6" s="1"/>
  <c r="V1439" i="6" s="1"/>
  <c r="P1433" i="6"/>
  <c r="U1433" i="6" s="1"/>
  <c r="V1433" i="6" s="1"/>
  <c r="O1397" i="6"/>
  <c r="P1394" i="6"/>
  <c r="U1394" i="6" s="1"/>
  <c r="V1394" i="6" s="1"/>
  <c r="O1389" i="6"/>
  <c r="P1371" i="6"/>
  <c r="U1371" i="6" s="1"/>
  <c r="V1371" i="6" s="1"/>
  <c r="P1359" i="6"/>
  <c r="U1359" i="6" s="1"/>
  <c r="V1359" i="6" s="1"/>
  <c r="P1356" i="6"/>
  <c r="U1356" i="6" s="1"/>
  <c r="V1356" i="6" s="1"/>
  <c r="P1334" i="6"/>
  <c r="U1334" i="6" s="1"/>
  <c r="V1334" i="6" s="1"/>
  <c r="P1328" i="6"/>
  <c r="U1328" i="6" s="1"/>
  <c r="V1328" i="6" s="1"/>
  <c r="O1303" i="6"/>
  <c r="P1303" i="6" s="1"/>
  <c r="U1303" i="6" s="1"/>
  <c r="V1303" i="6" s="1"/>
  <c r="P1295" i="6"/>
  <c r="U1295" i="6" s="1"/>
  <c r="V1295" i="6" s="1"/>
  <c r="P1292" i="6"/>
  <c r="U1292" i="6" s="1"/>
  <c r="V1292" i="6" s="1"/>
  <c r="O1289" i="6"/>
  <c r="P1289" i="6" s="1"/>
  <c r="U1289" i="6" s="1"/>
  <c r="V1289" i="6" s="1"/>
  <c r="O1258" i="6"/>
  <c r="O1264" i="6"/>
  <c r="P1217" i="6"/>
  <c r="P1211" i="6"/>
  <c r="U1211" i="6" s="1"/>
  <c r="P1208" i="6"/>
  <c r="U1208" i="6" s="1"/>
  <c r="V1208" i="6" s="1"/>
  <c r="P1156" i="6"/>
  <c r="P1145" i="6"/>
  <c r="P2578" i="6"/>
  <c r="U2578" i="6" s="1"/>
  <c r="P2554" i="6"/>
  <c r="U2554" i="6" s="1"/>
  <c r="V2554" i="6" s="1"/>
  <c r="O2551" i="6"/>
  <c r="P2551" i="6" s="1"/>
  <c r="U2551" i="6" s="1"/>
  <c r="V2551" i="6" s="1"/>
  <c r="O2548" i="6"/>
  <c r="O2545" i="6"/>
  <c r="P2545" i="6" s="1"/>
  <c r="U2545" i="6" s="1"/>
  <c r="V2545" i="6" s="1"/>
  <c r="P2505" i="6"/>
  <c r="U2505" i="6" s="1"/>
  <c r="V2505" i="6" s="1"/>
  <c r="P2502" i="6"/>
  <c r="U2502" i="6" s="1"/>
  <c r="V2502" i="6" s="1"/>
  <c r="P2499" i="6"/>
  <c r="U2499" i="6" s="1"/>
  <c r="V2499" i="6" s="1"/>
  <c r="P2485" i="6"/>
  <c r="U2485" i="6" s="1"/>
  <c r="V2485" i="6" s="1"/>
  <c r="P2453" i="6"/>
  <c r="U2453" i="6" s="1"/>
  <c r="P2393" i="6"/>
  <c r="U2393" i="6" s="1"/>
  <c r="V2393" i="6" s="1"/>
  <c r="P2391" i="6"/>
  <c r="U2391" i="6" s="1"/>
  <c r="V2391" i="6" s="1"/>
  <c r="P2378" i="6"/>
  <c r="U2378" i="6" s="1"/>
  <c r="V2378" i="6" s="1"/>
  <c r="P2375" i="6"/>
  <c r="U2375" i="6" s="1"/>
  <c r="V2375" i="6" s="1"/>
  <c r="P2372" i="6"/>
  <c r="U2372" i="6" s="1"/>
  <c r="V2372" i="6" s="1"/>
  <c r="P2267" i="6"/>
  <c r="U2267" i="6" s="1"/>
  <c r="V2267" i="6" s="1"/>
  <c r="P2265" i="6"/>
  <c r="U2265" i="6" s="1"/>
  <c r="V2265" i="6" s="1"/>
  <c r="P2262" i="6"/>
  <c r="U2262" i="6" s="1"/>
  <c r="V2262" i="6" s="1"/>
  <c r="P2249" i="6"/>
  <c r="P2241" i="6"/>
  <c r="U2241" i="6" s="1"/>
  <c r="V2241" i="6" s="1"/>
  <c r="P2183" i="6"/>
  <c r="U2183" i="6" s="1"/>
  <c r="V2183" i="6" s="1"/>
  <c r="P2166" i="6"/>
  <c r="U2166" i="6" s="1"/>
  <c r="V2166" i="6" s="1"/>
  <c r="P2151" i="6"/>
  <c r="P2139" i="6"/>
  <c r="U2139" i="6" s="1"/>
  <c r="V2139" i="6" s="1"/>
  <c r="P2118" i="6"/>
  <c r="U2118" i="6" s="1"/>
  <c r="V2118" i="6" s="1"/>
  <c r="P2102" i="6"/>
  <c r="U2102" i="6" s="1"/>
  <c r="V2102" i="6" s="1"/>
  <c r="P2079" i="6"/>
  <c r="P2021" i="6"/>
  <c r="U2021" i="6" s="1"/>
  <c r="V2021" i="6" s="1"/>
  <c r="P2018" i="6"/>
  <c r="U2018" i="6" s="1"/>
  <c r="V2018" i="6" s="1"/>
  <c r="P1999" i="6"/>
  <c r="U1999" i="6" s="1"/>
  <c r="V1999" i="6" s="1"/>
  <c r="P1996" i="6"/>
  <c r="U1996" i="6" s="1"/>
  <c r="V1996" i="6" s="1"/>
  <c r="P1993" i="6"/>
  <c r="U1993" i="6" s="1"/>
  <c r="V1993" i="6" s="1"/>
  <c r="P1981" i="6"/>
  <c r="U1981" i="6" s="1"/>
  <c r="V1981" i="6" s="1"/>
  <c r="P1973" i="6"/>
  <c r="U1973" i="6" s="1"/>
  <c r="V1973" i="6" s="1"/>
  <c r="P1955" i="6"/>
  <c r="U1955" i="6" s="1"/>
  <c r="V1955" i="6" s="1"/>
  <c r="P1952" i="6"/>
  <c r="U1952" i="6" s="1"/>
  <c r="V1952" i="6" s="1"/>
  <c r="O1932" i="6"/>
  <c r="P1932" i="6" s="1"/>
  <c r="U1932" i="6" s="1"/>
  <c r="V1932" i="6" s="1"/>
  <c r="P1927" i="6"/>
  <c r="U1927" i="6" s="1"/>
  <c r="V1927" i="6" s="1"/>
  <c r="P1921" i="6"/>
  <c r="U1921" i="6" s="1"/>
  <c r="V1921" i="6" s="1"/>
  <c r="P1900" i="6"/>
  <c r="U1900" i="6" s="1"/>
  <c r="P1893" i="6"/>
  <c r="P1889" i="6"/>
  <c r="P1882" i="6"/>
  <c r="U1882" i="6" s="1"/>
  <c r="V1882" i="6" s="1"/>
  <c r="P1871" i="6"/>
  <c r="P1861" i="6"/>
  <c r="U1861" i="6" s="1"/>
  <c r="V1861" i="6" s="1"/>
  <c r="P1840" i="6"/>
  <c r="U1840" i="6" s="1"/>
  <c r="V1840" i="6" s="1"/>
  <c r="P1790" i="6"/>
  <c r="U1790" i="6" s="1"/>
  <c r="V1790" i="6" s="1"/>
  <c r="P1793" i="6"/>
  <c r="U1793" i="6" s="1"/>
  <c r="V1793" i="6" s="1"/>
  <c r="O1777" i="6"/>
  <c r="O1772" i="6"/>
  <c r="O1760" i="6"/>
  <c r="P1733" i="6"/>
  <c r="U1733" i="6" s="1"/>
  <c r="V1733" i="6" s="1"/>
  <c r="P1701" i="6"/>
  <c r="U1701" i="6" s="1"/>
  <c r="V1701" i="6" s="1"/>
  <c r="P1698" i="6"/>
  <c r="U1698" i="6" s="1"/>
  <c r="V1698" i="6" s="1"/>
  <c r="P1680" i="6"/>
  <c r="U1680" i="6" s="1"/>
  <c r="V1680" i="6" s="1"/>
  <c r="P1638" i="6"/>
  <c r="U1638" i="6" s="1"/>
  <c r="V1638" i="6" s="1"/>
  <c r="P1612" i="6"/>
  <c r="U1612" i="6" s="1"/>
  <c r="V1612" i="6" s="1"/>
  <c r="P1583" i="6"/>
  <c r="U1583" i="6" s="1"/>
  <c r="V1583" i="6" s="1"/>
  <c r="O1579" i="6"/>
  <c r="P1579" i="6" s="1"/>
  <c r="U1579" i="6" s="1"/>
  <c r="V1579" i="6" s="1"/>
  <c r="P1567" i="6"/>
  <c r="U1567" i="6" s="1"/>
  <c r="V1567" i="6" s="1"/>
  <c r="O1564" i="6"/>
  <c r="P1564" i="6" s="1"/>
  <c r="U1564" i="6" s="1"/>
  <c r="V1564" i="6" s="1"/>
  <c r="P1525" i="6"/>
  <c r="U1525" i="6" s="1"/>
  <c r="V1525" i="6" s="1"/>
  <c r="P1516" i="6"/>
  <c r="U1516" i="6" s="1"/>
  <c r="V1516" i="6" s="1"/>
  <c r="P1509" i="6"/>
  <c r="U1509" i="6" s="1"/>
  <c r="V1509" i="6" s="1"/>
  <c r="P1506" i="6"/>
  <c r="U1506" i="6" s="1"/>
  <c r="V1506" i="6" s="1"/>
  <c r="P1503" i="6"/>
  <c r="U1503" i="6" s="1"/>
  <c r="V1503" i="6" s="1"/>
  <c r="P1496" i="6"/>
  <c r="U1496" i="6" s="1"/>
  <c r="V1496" i="6" s="1"/>
  <c r="P1493" i="6"/>
  <c r="U1493" i="6" s="1"/>
  <c r="V1493" i="6" s="1"/>
  <c r="P1490" i="6"/>
  <c r="U1490" i="6" s="1"/>
  <c r="V1490" i="6" s="1"/>
  <c r="P1484" i="6"/>
  <c r="U1484" i="6" s="1"/>
  <c r="P1470" i="6"/>
  <c r="U1470" i="6" s="1"/>
  <c r="V1470" i="6" s="1"/>
  <c r="P1467" i="6"/>
  <c r="U1467" i="6" s="1"/>
  <c r="V1467" i="6" s="1"/>
  <c r="P1453" i="6"/>
  <c r="U1453" i="6" s="1"/>
  <c r="V1453" i="6" s="1"/>
  <c r="P1429" i="6"/>
  <c r="U1429" i="6" s="1"/>
  <c r="V1429" i="6" s="1"/>
  <c r="P1423" i="6"/>
  <c r="U1423" i="6" s="1"/>
  <c r="V1423" i="6" s="1"/>
  <c r="P1416" i="6"/>
  <c r="U1416" i="6" s="1"/>
  <c r="O1400" i="6"/>
  <c r="P1400" i="6" s="1"/>
  <c r="U1400" i="6" s="1"/>
  <c r="P1397" i="6"/>
  <c r="U1397" i="6" s="1"/>
  <c r="V1397" i="6" s="1"/>
  <c r="P1374" i="6"/>
  <c r="U1374" i="6" s="1"/>
  <c r="V1374" i="6" s="1"/>
  <c r="P1355" i="6"/>
  <c r="U1355" i="6" s="1"/>
  <c r="V1355" i="6" s="1"/>
  <c r="P1340" i="6"/>
  <c r="U1340" i="6" s="1"/>
  <c r="V1340" i="6" s="1"/>
  <c r="P1330" i="6"/>
  <c r="U1330" i="6" s="1"/>
  <c r="V1330" i="6" s="1"/>
  <c r="P1325" i="6"/>
  <c r="U1325" i="6" s="1"/>
  <c r="V1325" i="6" s="1"/>
  <c r="O1300" i="6"/>
  <c r="O1297" i="6"/>
  <c r="O1294" i="6"/>
  <c r="O1291" i="6"/>
  <c r="P1286" i="6"/>
  <c r="U1286" i="6" s="1"/>
  <c r="V1286" i="6" s="1"/>
  <c r="O1278" i="6"/>
  <c r="P1278" i="6" s="1"/>
  <c r="U1278" i="6" s="1"/>
  <c r="V1278" i="6" s="1"/>
  <c r="O1262" i="6"/>
  <c r="P2569" i="6"/>
  <c r="U2569" i="6" s="1"/>
  <c r="V2569" i="6" s="1"/>
  <c r="P2472" i="6"/>
  <c r="U2472" i="6" s="1"/>
  <c r="V2472" i="6" s="1"/>
  <c r="P2461" i="6"/>
  <c r="U2461" i="6" s="1"/>
  <c r="V2461" i="6" s="1"/>
  <c r="P2357" i="6"/>
  <c r="U2357" i="6" s="1"/>
  <c r="V2357" i="6" s="1"/>
  <c r="P2261" i="6"/>
  <c r="U2261" i="6" s="1"/>
  <c r="V2261" i="6" s="1"/>
  <c r="P2212" i="6"/>
  <c r="U2212" i="6" s="1"/>
  <c r="V2212" i="6" s="1"/>
  <c r="P2165" i="6"/>
  <c r="U2165" i="6" s="1"/>
  <c r="V2165" i="6" s="1"/>
  <c r="P2058" i="6"/>
  <c r="U2058" i="6" s="1"/>
  <c r="V2058" i="6" s="1"/>
  <c r="P2023" i="6"/>
  <c r="U2023" i="6" s="1"/>
  <c r="V2023" i="6" s="1"/>
  <c r="P1935" i="6"/>
  <c r="U1935" i="6" s="1"/>
  <c r="V1935" i="6" s="1"/>
  <c r="P1926" i="6"/>
  <c r="U1926" i="6" s="1"/>
  <c r="V1926" i="6" s="1"/>
  <c r="P1813" i="6"/>
  <c r="P1806" i="6"/>
  <c r="P1789" i="6"/>
  <c r="U1789" i="6" s="1"/>
  <c r="V1789" i="6" s="1"/>
  <c r="O1775" i="6"/>
  <c r="P1775" i="6" s="1"/>
  <c r="U1775" i="6" s="1"/>
  <c r="O1763" i="6"/>
  <c r="O1566" i="6"/>
  <c r="O1561" i="6"/>
  <c r="P1561" i="6" s="1"/>
  <c r="U1561" i="6" s="1"/>
  <c r="V1561" i="6" s="1"/>
  <c r="O1558" i="6"/>
  <c r="P1558" i="6" s="1"/>
  <c r="U1558" i="6" s="1"/>
  <c r="V1558" i="6" s="1"/>
  <c r="O1555" i="6"/>
  <c r="P1555" i="6" s="1"/>
  <c r="U1555" i="6" s="1"/>
  <c r="V1555" i="6" s="1"/>
  <c r="O1548" i="6"/>
  <c r="P1518" i="6"/>
  <c r="U1518" i="6" s="1"/>
  <c r="V1518" i="6" s="1"/>
  <c r="O1392" i="6"/>
  <c r="O1383" i="6"/>
  <c r="P1369" i="6"/>
  <c r="U1369" i="6" s="1"/>
  <c r="V1369" i="6" s="1"/>
  <c r="P1321" i="6"/>
  <c r="U1321" i="6" s="1"/>
  <c r="V1321" i="6" s="1"/>
  <c r="O1305" i="6"/>
  <c r="P1305" i="6" s="1"/>
  <c r="U1305" i="6" s="1"/>
  <c r="V1305" i="6" s="1"/>
  <c r="O1288" i="6"/>
  <c r="P1275" i="6"/>
  <c r="U1275" i="6" s="1"/>
  <c r="V1275" i="6" s="1"/>
  <c r="O1269" i="6"/>
  <c r="P1269" i="6" s="1"/>
  <c r="U1269" i="6" s="1"/>
  <c r="V1269" i="6" s="1"/>
  <c r="P1204" i="6"/>
  <c r="U1204" i="6" s="1"/>
  <c r="V1204" i="6" s="1"/>
  <c r="P1194" i="6"/>
  <c r="P2585" i="6"/>
  <c r="U2585" i="6" s="1"/>
  <c r="V2585" i="6" s="1"/>
  <c r="P2547" i="6"/>
  <c r="U2547" i="6" s="1"/>
  <c r="V2547" i="6" s="1"/>
  <c r="P2544" i="6"/>
  <c r="U2544" i="6" s="1"/>
  <c r="V2544" i="6" s="1"/>
  <c r="P2533" i="6"/>
  <c r="P2481" i="6"/>
  <c r="U2481" i="6" s="1"/>
  <c r="V2481" i="6" s="1"/>
  <c r="P2474" i="6"/>
  <c r="U2474" i="6" s="1"/>
  <c r="V2474" i="6" s="1"/>
  <c r="P2326" i="6"/>
  <c r="U2326" i="6" s="1"/>
  <c r="V2326" i="6" s="1"/>
  <c r="P2224" i="6"/>
  <c r="U2224" i="6" s="1"/>
  <c r="V2224" i="6" s="1"/>
  <c r="P2125" i="6"/>
  <c r="U2125" i="6" s="1"/>
  <c r="V2125" i="6" s="1"/>
  <c r="P2107" i="6"/>
  <c r="U2107" i="6" s="1"/>
  <c r="V2107" i="6" s="1"/>
  <c r="P2099" i="6"/>
  <c r="U2099" i="6" s="1"/>
  <c r="V2099" i="6" s="1"/>
  <c r="P2093" i="6"/>
  <c r="U2093" i="6" s="1"/>
  <c r="V2093" i="6" s="1"/>
  <c r="P2061" i="6"/>
  <c r="U2061" i="6" s="1"/>
  <c r="V2061" i="6" s="1"/>
  <c r="P1998" i="6"/>
  <c r="U1998" i="6" s="1"/>
  <c r="V1998" i="6" s="1"/>
  <c r="P1990" i="6"/>
  <c r="U1990" i="6" s="1"/>
  <c r="P1987" i="6"/>
  <c r="U1987" i="6" s="1"/>
  <c r="V1987" i="6" s="1"/>
  <c r="P1966" i="6"/>
  <c r="U1966" i="6" s="1"/>
  <c r="V1966" i="6" s="1"/>
  <c r="P1960" i="6"/>
  <c r="U1960" i="6" s="1"/>
  <c r="V1960" i="6" s="1"/>
  <c r="P1856" i="6"/>
  <c r="U1856" i="6" s="1"/>
  <c r="V1856" i="6" s="1"/>
  <c r="P1850" i="6"/>
  <c r="U1850" i="6" s="1"/>
  <c r="V1850" i="6" s="1"/>
  <c r="P1786" i="6"/>
  <c r="O1581" i="6"/>
  <c r="P1581" i="6" s="1"/>
  <c r="U1581" i="6" s="1"/>
  <c r="V1581" i="6" s="1"/>
  <c r="O1578" i="6"/>
  <c r="P1578" i="6" s="1"/>
  <c r="U1578" i="6" s="1"/>
  <c r="V1578" i="6" s="1"/>
  <c r="O1574" i="6"/>
  <c r="O1563" i="6"/>
  <c r="P1563" i="6" s="1"/>
  <c r="U1563" i="6" s="1"/>
  <c r="V1563" i="6" s="1"/>
  <c r="O1551" i="6"/>
  <c r="P1551" i="6" s="1"/>
  <c r="U1551" i="6" s="1"/>
  <c r="V1551" i="6" s="1"/>
  <c r="P1446" i="6"/>
  <c r="U1446" i="6" s="1"/>
  <c r="V1446" i="6" s="1"/>
  <c r="P1440" i="6"/>
  <c r="U1440" i="6" s="1"/>
  <c r="V1440" i="6" s="1"/>
  <c r="P1411" i="6"/>
  <c r="O1395" i="6"/>
  <c r="P1372" i="6"/>
  <c r="U1372" i="6" s="1"/>
  <c r="V1372" i="6" s="1"/>
  <c r="P1357" i="6"/>
  <c r="U1357" i="6" s="1"/>
  <c r="V1357" i="6" s="1"/>
  <c r="O1302" i="6"/>
  <c r="P1302" i="6" s="1"/>
  <c r="U1302" i="6" s="1"/>
  <c r="V1302" i="6" s="1"/>
  <c r="O1299" i="6"/>
  <c r="O1296" i="6"/>
  <c r="P1296" i="6" s="1"/>
  <c r="U1296" i="6" s="1"/>
  <c r="V1296" i="6" s="1"/>
  <c r="O1293" i="6"/>
  <c r="P1293" i="6" s="1"/>
  <c r="U1293" i="6" s="1"/>
  <c r="V1293" i="6" s="1"/>
  <c r="P1280" i="6"/>
  <c r="U1280" i="6" s="1"/>
  <c r="V1280" i="6" s="1"/>
  <c r="O1242" i="6"/>
  <c r="P1242" i="6" s="1"/>
  <c r="U1242" i="6" s="1"/>
  <c r="V1242" i="6" s="1"/>
  <c r="O1246" i="6"/>
  <c r="P1246" i="6" s="1"/>
  <c r="U1246" i="6" s="1"/>
  <c r="V1246" i="6" s="1"/>
  <c r="O1255" i="6"/>
  <c r="P1197" i="6"/>
  <c r="U1197" i="6" s="1"/>
  <c r="V1197" i="6" s="1"/>
  <c r="P2490" i="6"/>
  <c r="U2490" i="6" s="1"/>
  <c r="V2490" i="6" s="1"/>
  <c r="P2366" i="6"/>
  <c r="P2343" i="6"/>
  <c r="U2343" i="6" s="1"/>
  <c r="V2343" i="6" s="1"/>
  <c r="P2340" i="6"/>
  <c r="U2340" i="6" s="1"/>
  <c r="V2340" i="6" s="1"/>
  <c r="P2337" i="6"/>
  <c r="U2337" i="6" s="1"/>
  <c r="V2337" i="6" s="1"/>
  <c r="P2334" i="6"/>
  <c r="U2334" i="6" s="1"/>
  <c r="V2334" i="6" s="1"/>
  <c r="P2331" i="6"/>
  <c r="U2331" i="6" s="1"/>
  <c r="V2331" i="6" s="1"/>
  <c r="P2328" i="6"/>
  <c r="U2328" i="6" s="1"/>
  <c r="V2328" i="6" s="1"/>
  <c r="P2260" i="6"/>
  <c r="U2260" i="6" s="1"/>
  <c r="P2057" i="6"/>
  <c r="U2057" i="6" s="1"/>
  <c r="P2014" i="6"/>
  <c r="U2014" i="6" s="1"/>
  <c r="V2014" i="6" s="1"/>
  <c r="P1947" i="6"/>
  <c r="U1947" i="6" s="1"/>
  <c r="V1947" i="6" s="1"/>
  <c r="P1941" i="6"/>
  <c r="U1941" i="6" s="1"/>
  <c r="V1941" i="6" s="1"/>
  <c r="O1753" i="6"/>
  <c r="P1753" i="6" s="1"/>
  <c r="U1753" i="6" s="1"/>
  <c r="V1753" i="6" s="1"/>
  <c r="P1658" i="6"/>
  <c r="U1658" i="6" s="1"/>
  <c r="V1658" i="6" s="1"/>
  <c r="P1632" i="6"/>
  <c r="U1632" i="6" s="1"/>
  <c r="V1632" i="6" s="1"/>
  <c r="P1613" i="6"/>
  <c r="U1613" i="6" s="1"/>
  <c r="O1560" i="6"/>
  <c r="O1557" i="6"/>
  <c r="P1557" i="6" s="1"/>
  <c r="U1557" i="6" s="1"/>
  <c r="V1557" i="6" s="1"/>
  <c r="O1554" i="6"/>
  <c r="O1550" i="6"/>
  <c r="O1547" i="6"/>
  <c r="P1482" i="6"/>
  <c r="U1482" i="6" s="1"/>
  <c r="V1482" i="6" s="1"/>
  <c r="P1375" i="6"/>
  <c r="U1375" i="6" s="1"/>
  <c r="V1375" i="6" s="1"/>
  <c r="P1363" i="6"/>
  <c r="U1363" i="6" s="1"/>
  <c r="V1363" i="6" s="1"/>
  <c r="P1348" i="6"/>
  <c r="U1348" i="6" s="1"/>
  <c r="V1348" i="6" s="1"/>
  <c r="P1338" i="6"/>
  <c r="O1290" i="6"/>
  <c r="P1290" i="6" s="1"/>
  <c r="U1290" i="6" s="1"/>
  <c r="V1290" i="6" s="1"/>
  <c r="P1254" i="6"/>
  <c r="U1254" i="6" s="1"/>
  <c r="V1254" i="6" s="1"/>
  <c r="P1078" i="6"/>
  <c r="U1078" i="6" s="1"/>
  <c r="V1078" i="6" s="1"/>
  <c r="P379" i="6"/>
  <c r="U379" i="6" s="1"/>
  <c r="V379" i="6" s="1"/>
  <c r="P376" i="6"/>
  <c r="U376" i="6" s="1"/>
  <c r="V376" i="6" s="1"/>
  <c r="P312" i="6"/>
  <c r="U312" i="6" s="1"/>
  <c r="V312" i="6" s="1"/>
  <c r="P295" i="6"/>
  <c r="U295" i="6" s="1"/>
  <c r="V295" i="6" s="1"/>
  <c r="P951" i="6"/>
  <c r="U951" i="6" s="1"/>
  <c r="V951" i="6" s="1"/>
  <c r="P910" i="6"/>
  <c r="P901" i="6"/>
  <c r="U901" i="6" s="1"/>
  <c r="V901" i="6" s="1"/>
  <c r="P892" i="6"/>
  <c r="U892" i="6" s="1"/>
  <c r="V892" i="6" s="1"/>
  <c r="P783" i="6"/>
  <c r="U783" i="6" s="1"/>
  <c r="V783" i="6" s="1"/>
  <c r="P780" i="6"/>
  <c r="U780" i="6" s="1"/>
  <c r="P777" i="6"/>
  <c r="U777" i="6" s="1"/>
  <c r="V777" i="6" s="1"/>
  <c r="P774" i="6"/>
  <c r="U774" i="6" s="1"/>
  <c r="V774" i="6" s="1"/>
  <c r="P692" i="6"/>
  <c r="U692" i="6" s="1"/>
  <c r="V692" i="6" s="1"/>
  <c r="P647" i="6"/>
  <c r="U647" i="6" s="1"/>
  <c r="V647" i="6" s="1"/>
  <c r="P644" i="6"/>
  <c r="U644" i="6" s="1"/>
  <c r="V644" i="6" s="1"/>
  <c r="P578" i="6"/>
  <c r="U578" i="6" s="1"/>
  <c r="V578" i="6" s="1"/>
  <c r="P536" i="6"/>
  <c r="U536" i="6" s="1"/>
  <c r="V536" i="6" s="1"/>
  <c r="P499" i="6"/>
  <c r="U499" i="6" s="1"/>
  <c r="P496" i="6"/>
  <c r="U496" i="6" s="1"/>
  <c r="V496" i="6" s="1"/>
  <c r="P493" i="6"/>
  <c r="U493" i="6" s="1"/>
  <c r="V493" i="6" s="1"/>
  <c r="P358" i="6"/>
  <c r="U358" i="6" s="1"/>
  <c r="V358" i="6" s="1"/>
  <c r="P334" i="6"/>
  <c r="U334" i="6" s="1"/>
  <c r="V334" i="6" s="1"/>
  <c r="P317" i="6"/>
  <c r="U317" i="6" s="1"/>
  <c r="V317" i="6" s="1"/>
  <c r="P302" i="6"/>
  <c r="U302" i="6" s="1"/>
  <c r="V302" i="6" s="1"/>
  <c r="P1152" i="6"/>
  <c r="P1148" i="6"/>
  <c r="P1130" i="6"/>
  <c r="U1130" i="6" s="1"/>
  <c r="V1130" i="6" s="1"/>
  <c r="P1105" i="6"/>
  <c r="U1105" i="6" s="1"/>
  <c r="V1105" i="6" s="1"/>
  <c r="P1099" i="6"/>
  <c r="U1099" i="6" s="1"/>
  <c r="V1099" i="6" s="1"/>
  <c r="P1092" i="6"/>
  <c r="U1092" i="6" s="1"/>
  <c r="V1092" i="6" s="1"/>
  <c r="P1053" i="6"/>
  <c r="U1053" i="6" s="1"/>
  <c r="V1053" i="6" s="1"/>
  <c r="P1028" i="6"/>
  <c r="U1028" i="6" s="1"/>
  <c r="V1028" i="6" s="1"/>
  <c r="P1025" i="6"/>
  <c r="U1025" i="6" s="1"/>
  <c r="V1025" i="6" s="1"/>
  <c r="P1018" i="6"/>
  <c r="U1018" i="6" s="1"/>
  <c r="V1018" i="6" s="1"/>
  <c r="P1010" i="6"/>
  <c r="U1010" i="6" s="1"/>
  <c r="V1010" i="6" s="1"/>
  <c r="P1007" i="6"/>
  <c r="U1007" i="6" s="1"/>
  <c r="V1007" i="6" s="1"/>
  <c r="P1004" i="6"/>
  <c r="U1004" i="6" s="1"/>
  <c r="V1004" i="6" s="1"/>
  <c r="P980" i="6"/>
  <c r="P883" i="6"/>
  <c r="U883" i="6" s="1"/>
  <c r="P836" i="6"/>
  <c r="U836" i="6" s="1"/>
  <c r="V836" i="6" s="1"/>
  <c r="P798" i="6"/>
  <c r="U798" i="6" s="1"/>
  <c r="V798" i="6" s="1"/>
  <c r="P697" i="6"/>
  <c r="U697" i="6" s="1"/>
  <c r="V697" i="6" s="1"/>
  <c r="P675" i="6"/>
  <c r="U675" i="6" s="1"/>
  <c r="V675" i="6" s="1"/>
  <c r="P669" i="6"/>
  <c r="U669" i="6" s="1"/>
  <c r="V669" i="6" s="1"/>
  <c r="P660" i="6"/>
  <c r="U660" i="6" s="1"/>
  <c r="V660" i="6" s="1"/>
  <c r="P653" i="6"/>
  <c r="U653" i="6" s="1"/>
  <c r="V653" i="6" s="1"/>
  <c r="P627" i="6"/>
  <c r="U627" i="6" s="1"/>
  <c r="V627" i="6" s="1"/>
  <c r="P589" i="6"/>
  <c r="U589" i="6" s="1"/>
  <c r="V589" i="6" s="1"/>
  <c r="P538" i="6"/>
  <c r="U538" i="6" s="1"/>
  <c r="V538" i="6" s="1"/>
  <c r="P526" i="6"/>
  <c r="U526" i="6" s="1"/>
  <c r="V526" i="6" s="1"/>
  <c r="P523" i="6"/>
  <c r="U523" i="6" s="1"/>
  <c r="V523" i="6" s="1"/>
  <c r="P514" i="6"/>
  <c r="P480" i="6"/>
  <c r="U480" i="6" s="1"/>
  <c r="V480" i="6" s="1"/>
  <c r="P464" i="6"/>
  <c r="P460" i="6"/>
  <c r="U460" i="6" s="1"/>
  <c r="V460" i="6" s="1"/>
  <c r="P457" i="6"/>
  <c r="U457" i="6" s="1"/>
  <c r="V457" i="6" s="1"/>
  <c r="P454" i="6"/>
  <c r="U454" i="6" s="1"/>
  <c r="V454" i="6" s="1"/>
  <c r="P429" i="6"/>
  <c r="U429" i="6" s="1"/>
  <c r="V429" i="6" s="1"/>
  <c r="P423" i="6"/>
  <c r="U423" i="6" s="1"/>
  <c r="V423" i="6" s="1"/>
  <c r="P329" i="6"/>
  <c r="U329" i="6" s="1"/>
  <c r="V329" i="6" s="1"/>
  <c r="P307" i="6"/>
  <c r="U307" i="6" s="1"/>
  <c r="V307" i="6" s="1"/>
  <c r="P294" i="6"/>
  <c r="U294" i="6" s="1"/>
  <c r="V294" i="6" s="1"/>
  <c r="P291" i="6"/>
  <c r="U291" i="6" s="1"/>
  <c r="V291" i="6" s="1"/>
  <c r="P1210" i="6"/>
  <c r="U1210" i="6" s="1"/>
  <c r="V1210" i="6" s="1"/>
  <c r="P1205" i="6"/>
  <c r="U1205" i="6" s="1"/>
  <c r="V1205" i="6" s="1"/>
  <c r="P1193" i="6"/>
  <c r="U1193" i="6" s="1"/>
  <c r="V1193" i="6" s="1"/>
  <c r="P1190" i="6"/>
  <c r="U1190" i="6" s="1"/>
  <c r="V1190" i="6" s="1"/>
  <c r="P1155" i="6"/>
  <c r="P1102" i="6"/>
  <c r="U1102" i="6" s="1"/>
  <c r="V1102" i="6" s="1"/>
  <c r="P1088" i="6"/>
  <c r="U1088" i="6" s="1"/>
  <c r="V1088" i="6" s="1"/>
  <c r="P1072" i="6"/>
  <c r="U1072" i="6" s="1"/>
  <c r="V1072" i="6" s="1"/>
  <c r="P1044" i="6"/>
  <c r="U1044" i="6" s="1"/>
  <c r="V1044" i="6" s="1"/>
  <c r="P953" i="6"/>
  <c r="U953" i="6" s="1"/>
  <c r="V953" i="6" s="1"/>
  <c r="P944" i="6"/>
  <c r="P940" i="6"/>
  <c r="P934" i="6"/>
  <c r="U934" i="6" s="1"/>
  <c r="V934" i="6" s="1"/>
  <c r="P909" i="6"/>
  <c r="U909" i="6" s="1"/>
  <c r="V909" i="6" s="1"/>
  <c r="P900" i="6"/>
  <c r="U900" i="6" s="1"/>
  <c r="V900" i="6" s="1"/>
  <c r="P897" i="6"/>
  <c r="U897" i="6" s="1"/>
  <c r="V897" i="6" s="1"/>
  <c r="P803" i="6"/>
  <c r="U803" i="6" s="1"/>
  <c r="V803" i="6" s="1"/>
  <c r="P785" i="6"/>
  <c r="U785" i="6" s="1"/>
  <c r="V785" i="6" s="1"/>
  <c r="P782" i="6"/>
  <c r="U782" i="6" s="1"/>
  <c r="V782" i="6" s="1"/>
  <c r="P688" i="6"/>
  <c r="U688" i="6" s="1"/>
  <c r="V688" i="6" s="1"/>
  <c r="P630" i="6"/>
  <c r="U630" i="6" s="1"/>
  <c r="V630" i="6" s="1"/>
  <c r="P583" i="6"/>
  <c r="U583" i="6" s="1"/>
  <c r="V583" i="6" s="1"/>
  <c r="P580" i="6"/>
  <c r="U580" i="6" s="1"/>
  <c r="V580" i="6" s="1"/>
  <c r="P576" i="6"/>
  <c r="U576" i="6" s="1"/>
  <c r="V576" i="6" s="1"/>
  <c r="P566" i="6"/>
  <c r="U566" i="6" s="1"/>
  <c r="V566" i="6" s="1"/>
  <c r="P529" i="6"/>
  <c r="U529" i="6" s="1"/>
  <c r="V529" i="6" s="1"/>
  <c r="P525" i="6"/>
  <c r="U525" i="6" s="1"/>
  <c r="V525" i="6" s="1"/>
  <c r="P492" i="6"/>
  <c r="U492" i="6" s="1"/>
  <c r="V492" i="6" s="1"/>
  <c r="P444" i="6"/>
  <c r="U444" i="6" s="1"/>
  <c r="V444" i="6" s="1"/>
  <c r="P438" i="6"/>
  <c r="U438" i="6" s="1"/>
  <c r="V438" i="6" s="1"/>
  <c r="P435" i="6"/>
  <c r="U435" i="6" s="1"/>
  <c r="V435" i="6" s="1"/>
  <c r="P428" i="6"/>
  <c r="U428" i="6" s="1"/>
  <c r="V428" i="6" s="1"/>
  <c r="P371" i="6"/>
  <c r="U371" i="6" s="1"/>
  <c r="V371" i="6" s="1"/>
  <c r="P351" i="6"/>
  <c r="P304" i="6"/>
  <c r="U304" i="6" s="1"/>
  <c r="P301" i="6"/>
  <c r="U301" i="6" s="1"/>
  <c r="V301" i="6" s="1"/>
  <c r="P297" i="6"/>
  <c r="U297" i="6" s="1"/>
  <c r="V297" i="6" s="1"/>
  <c r="P22" i="6"/>
  <c r="U22" i="6" s="1"/>
  <c r="V22" i="6" s="1"/>
  <c r="P1040" i="6"/>
  <c r="U1040" i="6" s="1"/>
  <c r="V1040" i="6" s="1"/>
  <c r="P908" i="6"/>
  <c r="P873" i="6"/>
  <c r="U873" i="6" s="1"/>
  <c r="V873" i="6" s="1"/>
  <c r="P784" i="6"/>
  <c r="U784" i="6" s="1"/>
  <c r="V784" i="6" s="1"/>
  <c r="P677" i="6"/>
  <c r="U677" i="6" s="1"/>
  <c r="V677" i="6" s="1"/>
  <c r="P655" i="6"/>
  <c r="U655" i="6" s="1"/>
  <c r="V655" i="6" s="1"/>
  <c r="P648" i="6"/>
  <c r="U648" i="6" s="1"/>
  <c r="V648" i="6" s="1"/>
  <c r="P645" i="6"/>
  <c r="U645" i="6" s="1"/>
  <c r="V645" i="6" s="1"/>
  <c r="P359" i="6"/>
  <c r="U359" i="6" s="1"/>
  <c r="V359" i="6" s="1"/>
  <c r="P8" i="6"/>
  <c r="U8" i="6" s="1"/>
  <c r="V8" i="6" s="1"/>
  <c r="P1029" i="6"/>
  <c r="U1029" i="6" s="1"/>
  <c r="V1029" i="6" s="1"/>
  <c r="P981" i="6"/>
  <c r="U981" i="6" s="1"/>
  <c r="V981" i="6" s="1"/>
  <c r="P884" i="6"/>
  <c r="U884" i="6" s="1"/>
  <c r="V884" i="6" s="1"/>
  <c r="P837" i="6"/>
  <c r="U837" i="6" s="1"/>
  <c r="V837" i="6" s="1"/>
  <c r="P799" i="6"/>
  <c r="U799" i="6" s="1"/>
  <c r="V799" i="6" s="1"/>
  <c r="P661" i="6"/>
  <c r="U661" i="6" s="1"/>
  <c r="V661" i="6" s="1"/>
  <c r="P658" i="6"/>
  <c r="U658" i="6" s="1"/>
  <c r="V658" i="6" s="1"/>
  <c r="P484" i="6"/>
  <c r="U484" i="6" s="1"/>
  <c r="V484" i="6" s="1"/>
  <c r="P465" i="6"/>
  <c r="P430" i="6"/>
  <c r="U430" i="6" s="1"/>
  <c r="V430" i="6" s="1"/>
  <c r="P5644" i="6"/>
  <c r="U5644" i="6" s="1"/>
  <c r="V5644" i="6" s="1"/>
  <c r="P5631" i="6"/>
  <c r="P14" i="6"/>
  <c r="U14" i="6" s="1"/>
  <c r="V14" i="6" s="1"/>
  <c r="P7" i="6"/>
  <c r="U7" i="6" s="1"/>
  <c r="V7" i="6" s="1"/>
  <c r="N5659" i="6"/>
  <c r="P5659" i="6" s="1"/>
  <c r="N5660" i="6"/>
  <c r="P5660" i="6" s="1"/>
  <c r="U5660" i="6" s="1"/>
  <c r="V5660" i="6" s="1"/>
  <c r="P6" i="6"/>
  <c r="U6" i="6" s="1"/>
  <c r="V6" i="6" s="1"/>
  <c r="N5746" i="6"/>
  <c r="P5746" i="6" s="1"/>
  <c r="P2439" i="6"/>
  <c r="P5064" i="6"/>
  <c r="U5064" i="6" s="1"/>
  <c r="V5064" i="6" s="1"/>
  <c r="N5747" i="6"/>
  <c r="P5747" i="6" s="1"/>
  <c r="U5747" i="6" s="1"/>
  <c r="P582" i="14"/>
  <c r="P369" i="14"/>
  <c r="P398" i="14"/>
  <c r="P5364" i="6"/>
  <c r="U5364" i="6" s="1"/>
  <c r="V5364" i="6" s="1"/>
  <c r="P5361" i="6"/>
  <c r="U5361" i="6" s="1"/>
  <c r="V5361" i="6" s="1"/>
  <c r="P5326" i="6"/>
  <c r="U5326" i="6" s="1"/>
  <c r="V5326" i="6" s="1"/>
  <c r="P5318" i="6"/>
  <c r="U5318" i="6" s="1"/>
  <c r="V5318" i="6" s="1"/>
  <c r="P5262" i="6"/>
  <c r="P5242" i="6"/>
  <c r="P4618" i="6"/>
  <c r="P3898" i="6"/>
  <c r="U3898" i="6" s="1"/>
  <c r="V3898" i="6" s="1"/>
  <c r="N5568" i="6"/>
  <c r="P5568" i="6" s="1"/>
  <c r="U5568" i="6" s="1"/>
  <c r="N5563" i="6"/>
  <c r="P5563" i="6" s="1"/>
  <c r="U5563" i="6" s="1"/>
  <c r="V5563" i="6" s="1"/>
  <c r="N5559" i="6"/>
  <c r="P5559" i="6" s="1"/>
  <c r="P5518" i="6"/>
  <c r="P5474" i="6"/>
  <c r="P5462" i="6"/>
  <c r="N5438" i="6"/>
  <c r="P5438" i="6" s="1"/>
  <c r="U5438" i="6" s="1"/>
  <c r="V5438" i="6" s="1"/>
  <c r="P5428" i="6"/>
  <c r="U5428" i="6" s="1"/>
  <c r="V5428" i="6" s="1"/>
  <c r="P5400" i="6"/>
  <c r="U5400" i="6" s="1"/>
  <c r="V5400" i="6" s="1"/>
  <c r="P5397" i="6"/>
  <c r="U5397" i="6" s="1"/>
  <c r="V5397" i="6" s="1"/>
  <c r="P5394" i="6"/>
  <c r="U5394" i="6" s="1"/>
  <c r="V5394" i="6" s="1"/>
  <c r="P5363" i="6"/>
  <c r="U5363" i="6" s="1"/>
  <c r="V5363" i="6" s="1"/>
  <c r="P5344" i="6"/>
  <c r="U5344" i="6" s="1"/>
  <c r="V5344" i="6" s="1"/>
  <c r="P5342" i="6"/>
  <c r="U5342" i="6" s="1"/>
  <c r="P5320" i="6"/>
  <c r="P5309" i="6"/>
  <c r="N5296" i="6"/>
  <c r="P5296" i="6" s="1"/>
  <c r="U5296" i="6" s="1"/>
  <c r="P5286" i="6"/>
  <c r="U5286" i="6" s="1"/>
  <c r="P5247" i="6"/>
  <c r="P5202" i="6"/>
  <c r="U5202" i="6" s="1"/>
  <c r="P5192" i="6"/>
  <c r="U5192" i="6" s="1"/>
  <c r="V5192" i="6" s="1"/>
  <c r="P5165" i="6"/>
  <c r="U5165" i="6" s="1"/>
  <c r="V5165" i="6" s="1"/>
  <c r="P5150" i="6"/>
  <c r="U5150" i="6" s="1"/>
  <c r="V5150" i="6" s="1"/>
  <c r="P5148" i="6"/>
  <c r="U5148" i="6" s="1"/>
  <c r="V5148" i="6" s="1"/>
  <c r="P5142" i="6"/>
  <c r="U5142" i="6" s="1"/>
  <c r="V5142" i="6" s="1"/>
  <c r="P5128" i="6"/>
  <c r="P5086" i="6"/>
  <c r="U5086" i="6" s="1"/>
  <c r="V5086" i="6" s="1"/>
  <c r="P5037" i="6"/>
  <c r="U5037" i="6" s="1"/>
  <c r="V5037" i="6" s="1"/>
  <c r="P5034" i="6"/>
  <c r="P5023" i="6"/>
  <c r="P5007" i="6"/>
  <c r="U5007" i="6" s="1"/>
  <c r="V5007" i="6" s="1"/>
  <c r="P5004" i="6"/>
  <c r="U5004" i="6" s="1"/>
  <c r="V5004" i="6" s="1"/>
  <c r="P4952" i="6"/>
  <c r="U4952" i="6" s="1"/>
  <c r="V4952" i="6" s="1"/>
  <c r="P4946" i="6"/>
  <c r="P4934" i="6"/>
  <c r="U4934" i="6" s="1"/>
  <c r="V4934" i="6" s="1"/>
  <c r="P4877" i="6"/>
  <c r="U4877" i="6" s="1"/>
  <c r="V4877" i="6" s="1"/>
  <c r="P4869" i="6"/>
  <c r="P4857" i="6"/>
  <c r="U4857" i="6" s="1"/>
  <c r="V4857" i="6" s="1"/>
  <c r="P4850" i="6"/>
  <c r="N4834" i="6"/>
  <c r="P4834" i="6" s="1"/>
  <c r="U4834" i="6" s="1"/>
  <c r="V4834" i="6" s="1"/>
  <c r="N4828" i="6"/>
  <c r="P4828" i="6" s="1"/>
  <c r="P4817" i="6"/>
  <c r="P4788" i="6"/>
  <c r="U4788" i="6" s="1"/>
  <c r="V4788" i="6" s="1"/>
  <c r="P4780" i="6"/>
  <c r="U4780" i="6" s="1"/>
  <c r="V4780" i="6" s="1"/>
  <c r="P4772" i="6"/>
  <c r="U4772" i="6" s="1"/>
  <c r="V4772" i="6" s="1"/>
  <c r="P4767" i="6"/>
  <c r="U4767" i="6" s="1"/>
  <c r="V4767" i="6" s="1"/>
  <c r="P4715" i="6"/>
  <c r="U4715" i="6" s="1"/>
  <c r="V4715" i="6" s="1"/>
  <c r="P4713" i="6"/>
  <c r="P4704" i="6"/>
  <c r="U4704" i="6" s="1"/>
  <c r="V4704" i="6" s="1"/>
  <c r="P4696" i="6"/>
  <c r="U4696" i="6" s="1"/>
  <c r="V4696" i="6" s="1"/>
  <c r="P4674" i="6"/>
  <c r="U4674" i="6" s="1"/>
  <c r="V4674" i="6" s="1"/>
  <c r="P4671" i="6"/>
  <c r="P4658" i="6"/>
  <c r="U4658" i="6" s="1"/>
  <c r="V4658" i="6" s="1"/>
  <c r="P4626" i="6"/>
  <c r="U4626" i="6" s="1"/>
  <c r="V4626" i="6" s="1"/>
  <c r="P4621" i="6"/>
  <c r="N5567" i="6"/>
  <c r="P5567" i="6" s="1"/>
  <c r="U5567" i="6" s="1"/>
  <c r="N5436" i="6"/>
  <c r="P5436" i="6" s="1"/>
  <c r="U5436" i="6" s="1"/>
  <c r="V5436" i="6" s="1"/>
  <c r="P4777" i="6"/>
  <c r="P4758" i="6"/>
  <c r="P4744" i="6"/>
  <c r="U4744" i="6" s="1"/>
  <c r="V4744" i="6" s="1"/>
  <c r="P4737" i="6"/>
  <c r="N5566" i="6"/>
  <c r="P5566" i="6" s="1"/>
  <c r="U5566" i="6" s="1"/>
  <c r="N5562" i="6"/>
  <c r="P5562" i="6" s="1"/>
  <c r="U5562" i="6" s="1"/>
  <c r="P5523" i="6"/>
  <c r="U5523" i="6" s="1"/>
  <c r="P5467" i="6"/>
  <c r="U5467" i="6" s="1"/>
  <c r="V5467" i="6" s="1"/>
  <c r="N5432" i="6"/>
  <c r="P5432" i="6" s="1"/>
  <c r="U5432" i="6" s="1"/>
  <c r="V5432" i="6" s="1"/>
  <c r="P5427" i="6"/>
  <c r="P5418" i="6"/>
  <c r="U5418" i="6" s="1"/>
  <c r="V5418" i="6" s="1"/>
  <c r="P5399" i="6"/>
  <c r="U5399" i="6" s="1"/>
  <c r="V5399" i="6" s="1"/>
  <c r="P5386" i="6"/>
  <c r="U5386" i="6" s="1"/>
  <c r="V5386" i="6" s="1"/>
  <c r="P5341" i="6"/>
  <c r="U5341" i="6" s="1"/>
  <c r="V5341" i="6" s="1"/>
  <c r="P5313" i="6"/>
  <c r="U5313" i="6" s="1"/>
  <c r="P5299" i="6"/>
  <c r="U5299" i="6" s="1"/>
  <c r="V5299" i="6" s="1"/>
  <c r="P5285" i="6"/>
  <c r="U5285" i="6" s="1"/>
  <c r="V5285" i="6" s="1"/>
  <c r="P5282" i="6"/>
  <c r="U5282" i="6" s="1"/>
  <c r="V5282" i="6" s="1"/>
  <c r="P5218" i="6"/>
  <c r="U5218" i="6" s="1"/>
  <c r="V5218" i="6" s="1"/>
  <c r="P5186" i="6"/>
  <c r="P5175" i="6"/>
  <c r="P5164" i="6"/>
  <c r="U5164" i="6" s="1"/>
  <c r="V5164" i="6" s="1"/>
  <c r="P5158" i="6"/>
  <c r="P5139" i="6"/>
  <c r="P5108" i="6"/>
  <c r="U5108" i="6" s="1"/>
  <c r="V5108" i="6" s="1"/>
  <c r="P5094" i="6"/>
  <c r="U5094" i="6" s="1"/>
  <c r="V5094" i="6" s="1"/>
  <c r="P5084" i="6"/>
  <c r="P5078" i="6"/>
  <c r="P5065" i="6"/>
  <c r="P5019" i="6"/>
  <c r="P5009" i="6"/>
  <c r="U5009" i="6" s="1"/>
  <c r="V5009" i="6" s="1"/>
  <c r="P5006" i="6"/>
  <c r="U5006" i="6" s="1"/>
  <c r="V5006" i="6" s="1"/>
  <c r="P4988" i="6"/>
  <c r="U4988" i="6" s="1"/>
  <c r="P4966" i="6"/>
  <c r="U4966" i="6" s="1"/>
  <c r="V4966" i="6" s="1"/>
  <c r="P4963" i="6"/>
  <c r="P4951" i="6"/>
  <c r="U4951" i="6" s="1"/>
  <c r="V4951" i="6" s="1"/>
  <c r="P4943" i="6"/>
  <c r="U4943" i="6" s="1"/>
  <c r="V4943" i="6" s="1"/>
  <c r="P4937" i="6"/>
  <c r="P4923" i="6"/>
  <c r="P4896" i="6"/>
  <c r="P4874" i="6"/>
  <c r="U4874" i="6" s="1"/>
  <c r="V4874" i="6" s="1"/>
  <c r="P4868" i="6"/>
  <c r="U4868" i="6" s="1"/>
  <c r="V4868" i="6" s="1"/>
  <c r="P4862" i="6"/>
  <c r="U4862" i="6" s="1"/>
  <c r="V4862" i="6" s="1"/>
  <c r="P4853" i="6"/>
  <c r="U4853" i="6" s="1"/>
  <c r="V4853" i="6" s="1"/>
  <c r="N4832" i="6"/>
  <c r="P4832" i="6" s="1"/>
  <c r="U4832" i="6" s="1"/>
  <c r="V4832" i="6" s="1"/>
  <c r="P4802" i="6"/>
  <c r="P4795" i="6"/>
  <c r="U4795" i="6" s="1"/>
  <c r="V4795" i="6" s="1"/>
  <c r="P4741" i="6"/>
  <c r="P4723" i="6"/>
  <c r="U4723" i="6" s="1"/>
  <c r="V4723" i="6" s="1"/>
  <c r="P4703" i="6"/>
  <c r="P4695" i="6"/>
  <c r="U4695" i="6" s="1"/>
  <c r="V4695" i="6" s="1"/>
  <c r="P4692" i="6"/>
  <c r="P4657" i="6"/>
  <c r="U4657" i="6" s="1"/>
  <c r="P4652" i="6"/>
  <c r="P5281" i="6"/>
  <c r="P5104" i="6"/>
  <c r="P5028" i="6"/>
  <c r="U5028" i="6" s="1"/>
  <c r="V5028" i="6" s="1"/>
  <c r="P4841" i="6"/>
  <c r="N4837" i="6"/>
  <c r="P4837" i="6" s="1"/>
  <c r="U4837" i="6" s="1"/>
  <c r="V4837" i="6" s="1"/>
  <c r="N4831" i="6"/>
  <c r="P4831" i="6" s="1"/>
  <c r="U4831" i="6" s="1"/>
  <c r="V4831" i="6" s="1"/>
  <c r="P4809" i="6"/>
  <c r="P4792" i="6"/>
  <c r="U4792" i="6" s="1"/>
  <c r="V4792" i="6" s="1"/>
  <c r="P4784" i="6"/>
  <c r="P4765" i="6"/>
  <c r="P4749" i="6"/>
  <c r="U4749" i="6" s="1"/>
  <c r="P4725" i="6"/>
  <c r="U4725" i="6" s="1"/>
  <c r="V4725" i="6" s="1"/>
  <c r="P4662" i="6"/>
  <c r="U4662" i="6" s="1"/>
  <c r="V4662" i="6" s="1"/>
  <c r="P4654" i="6"/>
  <c r="U4654" i="6" s="1"/>
  <c r="V4654" i="6" s="1"/>
  <c r="P4648" i="6"/>
  <c r="U4648" i="6" s="1"/>
  <c r="V4648" i="6" s="1"/>
  <c r="P4645" i="6"/>
  <c r="U4645" i="6" s="1"/>
  <c r="V4645" i="6" s="1"/>
  <c r="P4642" i="6"/>
  <c r="U4642" i="6" s="1"/>
  <c r="V4642" i="6" s="1"/>
  <c r="P5456" i="6"/>
  <c r="U5456" i="6" s="1"/>
  <c r="V5456" i="6" s="1"/>
  <c r="P5454" i="6"/>
  <c r="P5450" i="6"/>
  <c r="U5450" i="6" s="1"/>
  <c r="P5422" i="6"/>
  <c r="U5422" i="6" s="1"/>
  <c r="V5422" i="6" s="1"/>
  <c r="P5416" i="6"/>
  <c r="U5416" i="6" s="1"/>
  <c r="P5407" i="6"/>
  <c r="U5407" i="6" s="1"/>
  <c r="P5403" i="6"/>
  <c r="U5403" i="6" s="1"/>
  <c r="V5403" i="6" s="1"/>
  <c r="P5355" i="6"/>
  <c r="P5216" i="6"/>
  <c r="P5208" i="6"/>
  <c r="U5208" i="6" s="1"/>
  <c r="V5208" i="6" s="1"/>
  <c r="P5198" i="6"/>
  <c r="P5056" i="6"/>
  <c r="P5046" i="6"/>
  <c r="P5043" i="6"/>
  <c r="P5000" i="6"/>
  <c r="P4998" i="6"/>
  <c r="U4998" i="6" s="1"/>
  <c r="V4998" i="6" s="1"/>
  <c r="P4992" i="6"/>
  <c r="P4984" i="6"/>
  <c r="P4965" i="6"/>
  <c r="U4965" i="6" s="1"/>
  <c r="V4965" i="6" s="1"/>
  <c r="P4949" i="6"/>
  <c r="U4949" i="6" s="1"/>
  <c r="V4949" i="6" s="1"/>
  <c r="P4928" i="6"/>
  <c r="P4926" i="6"/>
  <c r="U4926" i="6" s="1"/>
  <c r="V4926" i="6" s="1"/>
  <c r="P4919" i="6"/>
  <c r="P4910" i="6"/>
  <c r="P4872" i="6"/>
  <c r="U4872" i="6" s="1"/>
  <c r="V4872" i="6" s="1"/>
  <c r="P4861" i="6"/>
  <c r="P4847" i="6"/>
  <c r="U4847" i="6" s="1"/>
  <c r="V4847" i="6" s="1"/>
  <c r="N4836" i="6"/>
  <c r="P4836" i="6" s="1"/>
  <c r="U4836" i="6" s="1"/>
  <c r="V4836" i="6" s="1"/>
  <c r="P4748" i="6"/>
  <c r="U4748" i="6" s="1"/>
  <c r="V4748" i="6" s="1"/>
  <c r="P4664" i="6"/>
  <c r="U4664" i="6" s="1"/>
  <c r="V4664" i="6" s="1"/>
  <c r="P4661" i="6"/>
  <c r="P4650" i="6"/>
  <c r="U4650" i="6" s="1"/>
  <c r="P4647" i="6"/>
  <c r="U4647" i="6" s="1"/>
  <c r="V4647" i="6" s="1"/>
  <c r="P4644" i="6"/>
  <c r="U4644" i="6" s="1"/>
  <c r="V4644" i="6" s="1"/>
  <c r="P4641" i="6"/>
  <c r="P4497" i="6"/>
  <c r="P4423" i="6"/>
  <c r="P4396" i="6"/>
  <c r="O4392" i="6"/>
  <c r="P4392" i="6" s="1"/>
  <c r="U4392" i="6" s="1"/>
  <c r="V4392" i="6" s="1"/>
  <c r="P4359" i="6"/>
  <c r="U4359" i="6" s="1"/>
  <c r="V4359" i="6" s="1"/>
  <c r="P4323" i="6"/>
  <c r="P4320" i="6"/>
  <c r="U4320" i="6" s="1"/>
  <c r="V4320" i="6" s="1"/>
  <c r="P4317" i="6"/>
  <c r="U4317" i="6" s="1"/>
  <c r="V4317" i="6" s="1"/>
  <c r="P4314" i="6"/>
  <c r="U4314" i="6" s="1"/>
  <c r="V4314" i="6" s="1"/>
  <c r="P4306" i="6"/>
  <c r="U4306" i="6" s="1"/>
  <c r="V4306" i="6" s="1"/>
  <c r="P4264" i="6"/>
  <c r="U4264" i="6" s="1"/>
  <c r="V4264" i="6" s="1"/>
  <c r="O4234" i="6"/>
  <c r="P4234" i="6" s="1"/>
  <c r="U4234" i="6" s="1"/>
  <c r="V4234" i="6" s="1"/>
  <c r="P4210" i="6"/>
  <c r="U4210" i="6" s="1"/>
  <c r="V4210" i="6" s="1"/>
  <c r="P4207" i="6"/>
  <c r="U4207" i="6" s="1"/>
  <c r="V4207" i="6" s="1"/>
  <c r="P4199" i="6"/>
  <c r="U4199" i="6" s="1"/>
  <c r="V4199" i="6" s="1"/>
  <c r="P4196" i="6"/>
  <c r="U4196" i="6" s="1"/>
  <c r="V4196" i="6" s="1"/>
  <c r="P4189" i="6"/>
  <c r="U4189" i="6" s="1"/>
  <c r="P4186" i="6"/>
  <c r="U4186" i="6" s="1"/>
  <c r="O4125" i="6"/>
  <c r="P4125" i="6" s="1"/>
  <c r="U4125" i="6" s="1"/>
  <c r="V4125" i="6" s="1"/>
  <c r="O4087" i="6"/>
  <c r="P4087" i="6" s="1"/>
  <c r="U4087" i="6" s="1"/>
  <c r="V4087" i="6" s="1"/>
  <c r="P4078" i="6"/>
  <c r="U4078" i="6" s="1"/>
  <c r="V4078" i="6" s="1"/>
  <c r="P4003" i="6"/>
  <c r="U4003" i="6" s="1"/>
  <c r="V4003" i="6" s="1"/>
  <c r="P3949" i="6"/>
  <c r="P3938" i="6"/>
  <c r="O3849" i="6"/>
  <c r="P3849" i="6" s="1"/>
  <c r="U3849" i="6" s="1"/>
  <c r="O3846" i="6"/>
  <c r="P3846" i="6" s="1"/>
  <c r="U3846" i="6" s="1"/>
  <c r="V3846" i="6" s="1"/>
  <c r="O3843" i="6"/>
  <c r="P3843" i="6" s="1"/>
  <c r="P3833" i="6"/>
  <c r="O3806" i="6"/>
  <c r="P3806" i="6" s="1"/>
  <c r="U3806" i="6" s="1"/>
  <c r="V3806" i="6" s="1"/>
  <c r="O3803" i="6"/>
  <c r="P3803" i="6" s="1"/>
  <c r="U3803" i="6" s="1"/>
  <c r="V3803" i="6" s="1"/>
  <c r="P3771" i="6"/>
  <c r="U3771" i="6" s="1"/>
  <c r="V3771" i="6" s="1"/>
  <c r="O3656" i="6"/>
  <c r="P3656" i="6" s="1"/>
  <c r="U3656" i="6" s="1"/>
  <c r="V3656" i="6" s="1"/>
  <c r="O3661" i="6"/>
  <c r="O3659" i="6"/>
  <c r="O3664" i="6"/>
  <c r="O3667" i="6"/>
  <c r="O3657" i="6"/>
  <c r="P3657" i="6" s="1"/>
  <c r="U3657" i="6" s="1"/>
  <c r="V3657" i="6" s="1"/>
  <c r="O3662" i="6"/>
  <c r="P4529" i="6"/>
  <c r="U4529" i="6" s="1"/>
  <c r="V4529" i="6" s="1"/>
  <c r="P4515" i="6"/>
  <c r="U4515" i="6" s="1"/>
  <c r="V4515" i="6" s="1"/>
  <c r="P4507" i="6"/>
  <c r="U4507" i="6" s="1"/>
  <c r="V4507" i="6" s="1"/>
  <c r="P4344" i="6"/>
  <c r="P4062" i="6"/>
  <c r="P4054" i="6"/>
  <c r="P4037" i="6"/>
  <c r="U4037" i="6" s="1"/>
  <c r="V4037" i="6" s="1"/>
  <c r="P4016" i="6"/>
  <c r="U4016" i="6" s="1"/>
  <c r="V4016" i="6" s="1"/>
  <c r="O3668" i="6"/>
  <c r="P3651" i="6"/>
  <c r="U3651" i="6" s="1"/>
  <c r="V3651" i="6" s="1"/>
  <c r="P4509" i="6"/>
  <c r="U4509" i="6" s="1"/>
  <c r="V4509" i="6" s="1"/>
  <c r="P4504" i="6"/>
  <c r="U4504" i="6" s="1"/>
  <c r="V4504" i="6" s="1"/>
  <c r="P4472" i="6"/>
  <c r="U4472" i="6" s="1"/>
  <c r="V4472" i="6" s="1"/>
  <c r="P4436" i="6"/>
  <c r="U4436" i="6" s="1"/>
  <c r="V4436" i="6" s="1"/>
  <c r="P4362" i="6"/>
  <c r="U4362" i="6" s="1"/>
  <c r="V4362" i="6" s="1"/>
  <c r="P4355" i="6"/>
  <c r="U4355" i="6" s="1"/>
  <c r="V4355" i="6" s="1"/>
  <c r="P4352" i="6"/>
  <c r="U4352" i="6" s="1"/>
  <c r="V4352" i="6" s="1"/>
  <c r="P4349" i="6"/>
  <c r="U4349" i="6" s="1"/>
  <c r="V4349" i="6" s="1"/>
  <c r="P4346" i="6"/>
  <c r="U4346" i="6" s="1"/>
  <c r="V4346" i="6" s="1"/>
  <c r="P4302" i="6"/>
  <c r="U4302" i="6" s="1"/>
  <c r="V4302" i="6" s="1"/>
  <c r="P4299" i="6"/>
  <c r="U4299" i="6" s="1"/>
  <c r="V4299" i="6" s="1"/>
  <c r="P4289" i="6"/>
  <c r="U4289" i="6" s="1"/>
  <c r="V4289" i="6" s="1"/>
  <c r="P4279" i="6"/>
  <c r="U4279" i="6" s="1"/>
  <c r="V4279" i="6" s="1"/>
  <c r="P4273" i="6"/>
  <c r="U4273" i="6" s="1"/>
  <c r="V4273" i="6" s="1"/>
  <c r="O4242" i="6"/>
  <c r="P4242" i="6" s="1"/>
  <c r="U4242" i="6" s="1"/>
  <c r="V4242" i="6" s="1"/>
  <c r="O4239" i="6"/>
  <c r="P4239" i="6" s="1"/>
  <c r="U4239" i="6" s="1"/>
  <c r="V4239" i="6" s="1"/>
  <c r="O4236" i="6"/>
  <c r="P4236" i="6" s="1"/>
  <c r="U4236" i="6" s="1"/>
  <c r="V4236" i="6" s="1"/>
  <c r="P4231" i="6"/>
  <c r="U4231" i="6" s="1"/>
  <c r="P4228" i="6"/>
  <c r="U4228" i="6" s="1"/>
  <c r="V4228" i="6" s="1"/>
  <c r="P4225" i="6"/>
  <c r="U4225" i="6" s="1"/>
  <c r="V4225" i="6" s="1"/>
  <c r="P4222" i="6"/>
  <c r="U4222" i="6" s="1"/>
  <c r="O4181" i="6"/>
  <c r="P4181" i="6" s="1"/>
  <c r="U4181" i="6" s="1"/>
  <c r="V4181" i="6" s="1"/>
  <c r="P4151" i="6"/>
  <c r="U4151" i="6" s="1"/>
  <c r="V4151" i="6" s="1"/>
  <c r="O4128" i="6"/>
  <c r="P4128" i="6" s="1"/>
  <c r="U4128" i="6" s="1"/>
  <c r="V4128" i="6" s="1"/>
  <c r="P4073" i="6"/>
  <c r="U4073" i="6" s="1"/>
  <c r="V4073" i="6" s="1"/>
  <c r="P4070" i="6"/>
  <c r="U4070" i="6" s="1"/>
  <c r="V4070" i="6" s="1"/>
  <c r="P4067" i="6"/>
  <c r="U4067" i="6" s="1"/>
  <c r="V4067" i="6" s="1"/>
  <c r="P4064" i="6"/>
  <c r="U4064" i="6" s="1"/>
  <c r="V4064" i="6" s="1"/>
  <c r="P4059" i="6"/>
  <c r="U4059" i="6" s="1"/>
  <c r="V4059" i="6" s="1"/>
  <c r="P4033" i="6"/>
  <c r="P4026" i="6"/>
  <c r="U4026" i="6" s="1"/>
  <c r="V4026" i="6" s="1"/>
  <c r="P4018" i="6"/>
  <c r="U4018" i="6" s="1"/>
  <c r="V4018" i="6" s="1"/>
  <c r="P3983" i="6"/>
  <c r="U3983" i="6" s="1"/>
  <c r="V3983" i="6" s="1"/>
  <c r="P3977" i="6"/>
  <c r="U3977" i="6" s="1"/>
  <c r="V3977" i="6" s="1"/>
  <c r="P3961" i="6"/>
  <c r="U3961" i="6" s="1"/>
  <c r="P3955" i="6"/>
  <c r="U3955" i="6" s="1"/>
  <c r="V3955" i="6" s="1"/>
  <c r="P3915" i="6"/>
  <c r="U3915" i="6" s="1"/>
  <c r="V3915" i="6" s="1"/>
  <c r="P3908" i="6"/>
  <c r="U3908" i="6" s="1"/>
  <c r="V3908" i="6" s="1"/>
  <c r="P3902" i="6"/>
  <c r="U3902" i="6" s="1"/>
  <c r="P3897" i="6"/>
  <c r="U3897" i="6" s="1"/>
  <c r="V3897" i="6" s="1"/>
  <c r="P3832" i="6"/>
  <c r="U3832" i="6" s="1"/>
  <c r="V3832" i="6" s="1"/>
  <c r="P3767" i="6"/>
  <c r="U3767" i="6" s="1"/>
  <c r="V3767" i="6" s="1"/>
  <c r="P3319" i="6"/>
  <c r="U3319" i="6" s="1"/>
  <c r="V3319" i="6" s="1"/>
  <c r="P4575" i="6"/>
  <c r="P4525" i="6"/>
  <c r="U4525" i="6" s="1"/>
  <c r="V4525" i="6" s="1"/>
  <c r="P4511" i="6"/>
  <c r="P4506" i="6"/>
  <c r="U4506" i="6" s="1"/>
  <c r="V4506" i="6" s="1"/>
  <c r="P4501" i="6"/>
  <c r="U4501" i="6" s="1"/>
  <c r="V4501" i="6" s="1"/>
  <c r="P4488" i="6"/>
  <c r="U4488" i="6" s="1"/>
  <c r="V4488" i="6" s="1"/>
  <c r="P4482" i="6"/>
  <c r="O4480" i="6"/>
  <c r="P4480" i="6" s="1"/>
  <c r="U4480" i="6" s="1"/>
  <c r="V4480" i="6" s="1"/>
  <c r="P4466" i="6"/>
  <c r="U4466" i="6" s="1"/>
  <c r="V4466" i="6" s="1"/>
  <c r="P4463" i="6"/>
  <c r="U4463" i="6" s="1"/>
  <c r="V4463" i="6" s="1"/>
  <c r="P4440" i="6"/>
  <c r="U4440" i="6" s="1"/>
  <c r="V4440" i="6" s="1"/>
  <c r="P4433" i="6"/>
  <c r="O4427" i="6"/>
  <c r="P4427" i="6" s="1"/>
  <c r="U4427" i="6" s="1"/>
  <c r="V4427" i="6" s="1"/>
  <c r="O4424" i="6"/>
  <c r="P4424" i="6" s="1"/>
  <c r="U4424" i="6" s="1"/>
  <c r="V4424" i="6" s="1"/>
  <c r="O4421" i="6"/>
  <c r="P4421" i="6" s="1"/>
  <c r="U4421" i="6" s="1"/>
  <c r="V4421" i="6" s="1"/>
  <c r="O4418" i="6"/>
  <c r="P4418" i="6" s="1"/>
  <c r="U4418" i="6" s="1"/>
  <c r="V4418" i="6" s="1"/>
  <c r="O4415" i="6"/>
  <c r="P4415" i="6" s="1"/>
  <c r="O4412" i="6"/>
  <c r="P4412" i="6" s="1"/>
  <c r="U4412" i="6" s="1"/>
  <c r="V4412" i="6" s="1"/>
  <c r="O4409" i="6"/>
  <c r="P4409" i="6" s="1"/>
  <c r="U4409" i="6" s="1"/>
  <c r="V4409" i="6" s="1"/>
  <c r="O4406" i="6"/>
  <c r="P4406" i="6" s="1"/>
  <c r="O4403" i="6"/>
  <c r="P4403" i="6" s="1"/>
  <c r="U4403" i="6" s="1"/>
  <c r="V4403" i="6" s="1"/>
  <c r="O4400" i="6"/>
  <c r="P4400" i="6" s="1"/>
  <c r="U4400" i="6" s="1"/>
  <c r="V4400" i="6" s="1"/>
  <c r="O4397" i="6"/>
  <c r="P4397" i="6" s="1"/>
  <c r="U4397" i="6" s="1"/>
  <c r="V4397" i="6" s="1"/>
  <c r="O4394" i="6"/>
  <c r="P4394" i="6" s="1"/>
  <c r="U4394" i="6" s="1"/>
  <c r="V4394" i="6" s="1"/>
  <c r="O4354" i="6"/>
  <c r="P4354" i="6" s="1"/>
  <c r="U4354" i="6" s="1"/>
  <c r="V4354" i="6" s="1"/>
  <c r="O4351" i="6"/>
  <c r="P4351" i="6" s="1"/>
  <c r="U4351" i="6" s="1"/>
  <c r="V4351" i="6" s="1"/>
  <c r="O4348" i="6"/>
  <c r="P4348" i="6" s="1"/>
  <c r="U4348" i="6" s="1"/>
  <c r="V4348" i="6" s="1"/>
  <c r="O4345" i="6"/>
  <c r="P4345" i="6" s="1"/>
  <c r="U4345" i="6" s="1"/>
  <c r="V4345" i="6" s="1"/>
  <c r="P4343" i="6"/>
  <c r="U4343" i="6" s="1"/>
  <c r="V4343" i="6" s="1"/>
  <c r="P4334" i="6"/>
  <c r="P4322" i="6"/>
  <c r="U4322" i="6" s="1"/>
  <c r="V4322" i="6" s="1"/>
  <c r="P4319" i="6"/>
  <c r="U4319" i="6" s="1"/>
  <c r="P4316" i="6"/>
  <c r="U4316" i="6" s="1"/>
  <c r="V4316" i="6" s="1"/>
  <c r="P4313" i="6"/>
  <c r="P4301" i="6"/>
  <c r="U4301" i="6" s="1"/>
  <c r="V4301" i="6" s="1"/>
  <c r="O4270" i="6"/>
  <c r="P4270" i="6" s="1"/>
  <c r="U4270" i="6" s="1"/>
  <c r="V4270" i="6" s="1"/>
  <c r="O4268" i="6"/>
  <c r="P4268" i="6" s="1"/>
  <c r="U4268" i="6" s="1"/>
  <c r="V4268" i="6" s="1"/>
  <c r="O4265" i="6"/>
  <c r="P4265" i="6" s="1"/>
  <c r="U4265" i="6" s="1"/>
  <c r="V4265" i="6" s="1"/>
  <c r="P4263" i="6"/>
  <c r="O4258" i="6"/>
  <c r="P4258" i="6" s="1"/>
  <c r="U4258" i="6" s="1"/>
  <c r="V4258" i="6" s="1"/>
  <c r="O4255" i="6"/>
  <c r="P4255" i="6" s="1"/>
  <c r="U4255" i="6" s="1"/>
  <c r="V4255" i="6" s="1"/>
  <c r="O4252" i="6"/>
  <c r="P4252" i="6" s="1"/>
  <c r="U4252" i="6" s="1"/>
  <c r="V4252" i="6" s="1"/>
  <c r="P4249" i="6"/>
  <c r="U4249" i="6" s="1"/>
  <c r="V4249" i="6" s="1"/>
  <c r="P4246" i="6"/>
  <c r="U4246" i="6" s="1"/>
  <c r="V4246" i="6" s="1"/>
  <c r="P4230" i="6"/>
  <c r="U4230" i="6" s="1"/>
  <c r="P4227" i="6"/>
  <c r="U4227" i="6" s="1"/>
  <c r="V4227" i="6" s="1"/>
  <c r="O4224" i="6"/>
  <c r="P4224" i="6" s="1"/>
  <c r="U4224" i="6" s="1"/>
  <c r="V4224" i="6" s="1"/>
  <c r="O4221" i="6"/>
  <c r="P4221" i="6" s="1"/>
  <c r="P4218" i="6"/>
  <c r="P4209" i="6"/>
  <c r="U4209" i="6" s="1"/>
  <c r="V4209" i="6" s="1"/>
  <c r="P4201" i="6"/>
  <c r="U4201" i="6" s="1"/>
  <c r="V4201" i="6" s="1"/>
  <c r="P4188" i="6"/>
  <c r="U4188" i="6" s="1"/>
  <c r="V4188" i="6" s="1"/>
  <c r="O4184" i="6"/>
  <c r="P4184" i="6" s="1"/>
  <c r="U4184" i="6" s="1"/>
  <c r="V4184" i="6" s="1"/>
  <c r="O4166" i="6"/>
  <c r="P4166" i="6" s="1"/>
  <c r="U4166" i="6" s="1"/>
  <c r="V4166" i="6" s="1"/>
  <c r="O4163" i="6"/>
  <c r="P4163" i="6" s="1"/>
  <c r="U4163" i="6" s="1"/>
  <c r="V4163" i="6" s="1"/>
  <c r="O4160" i="6"/>
  <c r="P4160" i="6" s="1"/>
  <c r="U4160" i="6" s="1"/>
  <c r="P4156" i="6"/>
  <c r="U4156" i="6" s="1"/>
  <c r="V4156" i="6" s="1"/>
  <c r="P4150" i="6"/>
  <c r="U4150" i="6" s="1"/>
  <c r="V4150" i="6" s="1"/>
  <c r="P4148" i="6"/>
  <c r="U4148" i="6" s="1"/>
  <c r="V4148" i="6" s="1"/>
  <c r="O4145" i="6"/>
  <c r="P4145" i="6" s="1"/>
  <c r="U4145" i="6" s="1"/>
  <c r="V4145" i="6" s="1"/>
  <c r="O4140" i="6"/>
  <c r="P4140" i="6" s="1"/>
  <c r="P4137" i="6"/>
  <c r="U4137" i="6" s="1"/>
  <c r="V4137" i="6" s="1"/>
  <c r="O4121" i="6"/>
  <c r="P4121" i="6" s="1"/>
  <c r="U4121" i="6" s="1"/>
  <c r="V4121" i="6" s="1"/>
  <c r="P4113" i="6"/>
  <c r="U4113" i="6" s="1"/>
  <c r="V4113" i="6" s="1"/>
  <c r="O4089" i="6"/>
  <c r="P4089" i="6" s="1"/>
  <c r="U4089" i="6" s="1"/>
  <c r="P4080" i="6"/>
  <c r="U4080" i="6" s="1"/>
  <c r="V4080" i="6" s="1"/>
  <c r="O4072" i="6"/>
  <c r="P4072" i="6" s="1"/>
  <c r="U4072" i="6" s="1"/>
  <c r="V4072" i="6" s="1"/>
  <c r="O4069" i="6"/>
  <c r="P4069" i="6" s="1"/>
  <c r="U4069" i="6" s="1"/>
  <c r="O4066" i="6"/>
  <c r="P4066" i="6" s="1"/>
  <c r="U4066" i="6" s="1"/>
  <c r="V4066" i="6" s="1"/>
  <c r="O4063" i="6"/>
  <c r="P4063" i="6" s="1"/>
  <c r="U4063" i="6" s="1"/>
  <c r="V4063" i="6" s="1"/>
  <c r="P4061" i="6"/>
  <c r="U4061" i="6" s="1"/>
  <c r="V4061" i="6" s="1"/>
  <c r="O4058" i="6"/>
  <c r="P4058" i="6" s="1"/>
  <c r="U4058" i="6" s="1"/>
  <c r="V4058" i="6" s="1"/>
  <c r="O4055" i="6"/>
  <c r="P4055" i="6" s="1"/>
  <c r="U4055" i="6" s="1"/>
  <c r="V4055" i="6" s="1"/>
  <c r="P4029" i="6"/>
  <c r="U4029" i="6" s="1"/>
  <c r="V4029" i="6" s="1"/>
  <c r="P4015" i="6"/>
  <c r="P4002" i="6"/>
  <c r="U4002" i="6" s="1"/>
  <c r="V4002" i="6" s="1"/>
  <c r="P3999" i="6"/>
  <c r="U3999" i="6" s="1"/>
  <c r="V3999" i="6" s="1"/>
  <c r="P3986" i="6"/>
  <c r="U3986" i="6" s="1"/>
  <c r="V3986" i="6" s="1"/>
  <c r="O3975" i="6"/>
  <c r="P3975" i="6" s="1"/>
  <c r="U3975" i="6" s="1"/>
  <c r="V3975" i="6" s="1"/>
  <c r="O3972" i="6"/>
  <c r="P3972" i="6" s="1"/>
  <c r="U3972" i="6" s="1"/>
  <c r="V3972" i="6" s="1"/>
  <c r="O3969" i="6"/>
  <c r="P3969" i="6" s="1"/>
  <c r="P3954" i="6"/>
  <c r="P3917" i="6"/>
  <c r="U3917" i="6" s="1"/>
  <c r="V3917" i="6" s="1"/>
  <c r="P3911" i="6"/>
  <c r="U3911" i="6" s="1"/>
  <c r="V3911" i="6" s="1"/>
  <c r="P3899" i="6"/>
  <c r="U3899" i="6" s="1"/>
  <c r="V3899" i="6" s="1"/>
  <c r="O3896" i="6"/>
  <c r="P3896" i="6" s="1"/>
  <c r="U3896" i="6" s="1"/>
  <c r="V3896" i="6" s="1"/>
  <c r="P3894" i="6"/>
  <c r="U3894" i="6" s="1"/>
  <c r="O3891" i="6"/>
  <c r="P3891" i="6" s="1"/>
  <c r="U3891" i="6" s="1"/>
  <c r="P3889" i="6"/>
  <c r="O3885" i="6"/>
  <c r="P3885" i="6" s="1"/>
  <c r="U3885" i="6" s="1"/>
  <c r="V3885" i="6" s="1"/>
  <c r="P3882" i="6"/>
  <c r="U3882" i="6" s="1"/>
  <c r="V3882" i="6" s="1"/>
  <c r="P3878" i="6"/>
  <c r="U3878" i="6" s="1"/>
  <c r="V3878" i="6" s="1"/>
  <c r="O3874" i="6"/>
  <c r="P3874" i="6" s="1"/>
  <c r="U3874" i="6" s="1"/>
  <c r="O3871" i="6"/>
  <c r="P3871" i="6" s="1"/>
  <c r="U3871" i="6" s="1"/>
  <c r="V3871" i="6" s="1"/>
  <c r="O3868" i="6"/>
  <c r="P3868" i="6" s="1"/>
  <c r="P3853" i="6"/>
  <c r="U3853" i="6" s="1"/>
  <c r="V3853" i="6" s="1"/>
  <c r="O3850" i="6"/>
  <c r="P3850" i="6" s="1"/>
  <c r="U3850" i="6" s="1"/>
  <c r="V3850" i="6" s="1"/>
  <c r="O3848" i="6"/>
  <c r="P3848" i="6" s="1"/>
  <c r="U3848" i="6" s="1"/>
  <c r="V3848" i="6" s="1"/>
  <c r="O3830" i="6"/>
  <c r="P3830" i="6" s="1"/>
  <c r="U3830" i="6" s="1"/>
  <c r="V3830" i="6" s="1"/>
  <c r="O3827" i="6"/>
  <c r="P3827" i="6" s="1"/>
  <c r="P3820" i="6"/>
  <c r="P3815" i="6"/>
  <c r="U3815" i="6" s="1"/>
  <c r="V3815" i="6" s="1"/>
  <c r="O3812" i="6"/>
  <c r="P3812" i="6" s="1"/>
  <c r="U3812" i="6" s="1"/>
  <c r="V3812" i="6" s="1"/>
  <c r="P3809" i="6"/>
  <c r="U3809" i="6" s="1"/>
  <c r="V3809" i="6" s="1"/>
  <c r="P3805" i="6"/>
  <c r="U3805" i="6" s="1"/>
  <c r="V3805" i="6" s="1"/>
  <c r="P3770" i="6"/>
  <c r="U3770" i="6" s="1"/>
  <c r="V3770" i="6" s="1"/>
  <c r="P3762" i="6"/>
  <c r="U3762" i="6" s="1"/>
  <c r="V3762" i="6" s="1"/>
  <c r="O3726" i="6"/>
  <c r="P3726" i="6" s="1"/>
  <c r="U3726" i="6" s="1"/>
  <c r="V3726" i="6" s="1"/>
  <c r="P3724" i="6"/>
  <c r="U3724" i="6" s="1"/>
  <c r="O3707" i="6"/>
  <c r="P3707" i="6" s="1"/>
  <c r="U3707" i="6" s="1"/>
  <c r="V3707" i="6" s="1"/>
  <c r="O3705" i="6"/>
  <c r="P3705" i="6" s="1"/>
  <c r="U3705" i="6" s="1"/>
  <c r="V3705" i="6" s="1"/>
  <c r="O3709" i="6"/>
  <c r="P3709" i="6" s="1"/>
  <c r="U3709" i="6" s="1"/>
  <c r="V3709" i="6" s="1"/>
  <c r="O3714" i="6"/>
  <c r="P3714" i="6" s="1"/>
  <c r="U3714" i="6" s="1"/>
  <c r="V3714" i="6" s="1"/>
  <c r="O3703" i="6"/>
  <c r="P3703" i="6" s="1"/>
  <c r="O3706" i="6"/>
  <c r="P3706" i="6" s="1"/>
  <c r="U3706" i="6" s="1"/>
  <c r="V3706" i="6" s="1"/>
  <c r="O3710" i="6"/>
  <c r="P3710" i="6" s="1"/>
  <c r="U3710" i="6" s="1"/>
  <c r="V3710" i="6" s="1"/>
  <c r="O3715" i="6"/>
  <c r="P3715" i="6" s="1"/>
  <c r="U3715" i="6" s="1"/>
  <c r="P3692" i="6"/>
  <c r="O3660" i="6"/>
  <c r="P3660" i="6" s="1"/>
  <c r="U3660" i="6" s="1"/>
  <c r="V3660" i="6" s="1"/>
  <c r="P3639" i="6"/>
  <c r="U3639" i="6" s="1"/>
  <c r="V3639" i="6" s="1"/>
  <c r="O4241" i="6"/>
  <c r="P4241" i="6" s="1"/>
  <c r="U4241" i="6" s="1"/>
  <c r="V4241" i="6" s="1"/>
  <c r="O4238" i="6"/>
  <c r="P4238" i="6" s="1"/>
  <c r="U4238" i="6" s="1"/>
  <c r="V4238" i="6" s="1"/>
  <c r="O4235" i="6"/>
  <c r="P4235" i="6" s="1"/>
  <c r="U4235" i="6" s="1"/>
  <c r="V4235" i="6" s="1"/>
  <c r="O4187" i="6"/>
  <c r="P4187" i="6" s="1"/>
  <c r="U4187" i="6" s="1"/>
  <c r="O4180" i="6"/>
  <c r="P4180" i="6" s="1"/>
  <c r="U4180" i="6" s="1"/>
  <c r="V4180" i="6" s="1"/>
  <c r="O4155" i="6"/>
  <c r="P4155" i="6" s="1"/>
  <c r="U4155" i="6" s="1"/>
  <c r="V4155" i="6" s="1"/>
  <c r="O4131" i="6"/>
  <c r="P4131" i="6" s="1"/>
  <c r="U4131" i="6" s="1"/>
  <c r="V4131" i="6" s="1"/>
  <c r="O4084" i="6"/>
  <c r="P4084" i="6" s="1"/>
  <c r="U4084" i="6" s="1"/>
  <c r="V4084" i="6" s="1"/>
  <c r="O3844" i="6"/>
  <c r="P3844" i="6" s="1"/>
  <c r="U3844" i="6" s="1"/>
  <c r="V3844" i="6" s="1"/>
  <c r="O3804" i="6"/>
  <c r="P3804" i="6" s="1"/>
  <c r="U3804" i="6" s="1"/>
  <c r="V3804" i="6" s="1"/>
  <c r="P4612" i="6"/>
  <c r="U4612" i="6" s="1"/>
  <c r="V4612" i="6" s="1"/>
  <c r="P4609" i="6"/>
  <c r="P4588" i="6"/>
  <c r="P4561" i="6"/>
  <c r="U4561" i="6" s="1"/>
  <c r="V4561" i="6" s="1"/>
  <c r="P4556" i="6"/>
  <c r="P4542" i="6"/>
  <c r="U4542" i="6" s="1"/>
  <c r="V4542" i="6" s="1"/>
  <c r="P4539" i="6"/>
  <c r="P4526" i="6"/>
  <c r="U4526" i="6" s="1"/>
  <c r="V4526" i="6" s="1"/>
  <c r="P4517" i="6"/>
  <c r="U4517" i="6" s="1"/>
  <c r="V4517" i="6" s="1"/>
  <c r="O4505" i="6"/>
  <c r="P4505" i="6" s="1"/>
  <c r="U4505" i="6" s="1"/>
  <c r="V4505" i="6" s="1"/>
  <c r="P4500" i="6"/>
  <c r="U4500" i="6" s="1"/>
  <c r="V4500" i="6" s="1"/>
  <c r="O4481" i="6"/>
  <c r="P4481" i="6" s="1"/>
  <c r="U4481" i="6" s="1"/>
  <c r="V4481" i="6" s="1"/>
  <c r="O4479" i="6"/>
  <c r="P4479" i="6" s="1"/>
  <c r="U4479" i="6" s="1"/>
  <c r="V4479" i="6" s="1"/>
  <c r="O4476" i="6"/>
  <c r="P4476" i="6" s="1"/>
  <c r="U4476" i="6" s="1"/>
  <c r="V4476" i="6" s="1"/>
  <c r="O4473" i="6"/>
  <c r="P4473" i="6" s="1"/>
  <c r="U4473" i="6" s="1"/>
  <c r="V4473" i="6" s="1"/>
  <c r="P4468" i="6"/>
  <c r="U4468" i="6" s="1"/>
  <c r="V4468" i="6" s="1"/>
  <c r="P4465" i="6"/>
  <c r="U4465" i="6" s="1"/>
  <c r="P4462" i="6"/>
  <c r="P4444" i="6"/>
  <c r="O4426" i="6"/>
  <c r="P4426" i="6" s="1"/>
  <c r="U4426" i="6" s="1"/>
  <c r="V4426" i="6" s="1"/>
  <c r="O4420" i="6"/>
  <c r="P4420" i="6" s="1"/>
  <c r="U4420" i="6" s="1"/>
  <c r="V4420" i="6" s="1"/>
  <c r="O4417" i="6"/>
  <c r="P4417" i="6" s="1"/>
  <c r="U4417" i="6" s="1"/>
  <c r="V4417" i="6" s="1"/>
  <c r="O4411" i="6"/>
  <c r="P4411" i="6" s="1"/>
  <c r="U4411" i="6" s="1"/>
  <c r="V4411" i="6" s="1"/>
  <c r="O4408" i="6"/>
  <c r="P4408" i="6" s="1"/>
  <c r="U4408" i="6" s="1"/>
  <c r="V4408" i="6" s="1"/>
  <c r="O4402" i="6"/>
  <c r="P4402" i="6" s="1"/>
  <c r="U4402" i="6" s="1"/>
  <c r="V4402" i="6" s="1"/>
  <c r="O4399" i="6"/>
  <c r="P4399" i="6" s="1"/>
  <c r="U4399" i="6" s="1"/>
  <c r="V4399" i="6" s="1"/>
  <c r="P4383" i="6"/>
  <c r="U4383" i="6" s="1"/>
  <c r="V4383" i="6" s="1"/>
  <c r="P4380" i="6"/>
  <c r="U4380" i="6" s="1"/>
  <c r="V4380" i="6" s="1"/>
  <c r="P4377" i="6"/>
  <c r="P4366" i="6"/>
  <c r="U4366" i="6" s="1"/>
  <c r="V4366" i="6" s="1"/>
  <c r="P4356" i="6"/>
  <c r="O4353" i="6"/>
  <c r="P4353" i="6" s="1"/>
  <c r="U4353" i="6" s="1"/>
  <c r="V4353" i="6" s="1"/>
  <c r="O4350" i="6"/>
  <c r="P4350" i="6" s="1"/>
  <c r="U4350" i="6" s="1"/>
  <c r="V4350" i="6" s="1"/>
  <c r="O4347" i="6"/>
  <c r="P4347" i="6" s="1"/>
  <c r="U4347" i="6" s="1"/>
  <c r="V4347" i="6" s="1"/>
  <c r="P4340" i="6"/>
  <c r="U4340" i="6" s="1"/>
  <c r="V4340" i="6" s="1"/>
  <c r="P4331" i="6"/>
  <c r="U4331" i="6" s="1"/>
  <c r="V4331" i="6" s="1"/>
  <c r="P4310" i="6"/>
  <c r="U4310" i="6" s="1"/>
  <c r="V4310" i="6" s="1"/>
  <c r="P4307" i="6"/>
  <c r="U4307" i="6" s="1"/>
  <c r="P4303" i="6"/>
  <c r="U4303" i="6" s="1"/>
  <c r="V4303" i="6" s="1"/>
  <c r="P4300" i="6"/>
  <c r="U4300" i="6" s="1"/>
  <c r="V4300" i="6" s="1"/>
  <c r="P4297" i="6"/>
  <c r="O4274" i="6"/>
  <c r="P4274" i="6" s="1"/>
  <c r="U4274" i="6" s="1"/>
  <c r="V4274" i="6" s="1"/>
  <c r="O4267" i="6"/>
  <c r="P4267" i="6" s="1"/>
  <c r="U4267" i="6" s="1"/>
  <c r="V4267" i="6" s="1"/>
  <c r="O4262" i="6"/>
  <c r="P4262" i="6" s="1"/>
  <c r="U4262" i="6" s="1"/>
  <c r="V4262" i="6" s="1"/>
  <c r="O4250" i="6"/>
  <c r="P4250" i="6" s="1"/>
  <c r="U4250" i="6" s="1"/>
  <c r="V4250" i="6" s="1"/>
  <c r="O4232" i="6"/>
  <c r="P4232" i="6" s="1"/>
  <c r="U4232" i="6" s="1"/>
  <c r="O4229" i="6"/>
  <c r="P4229" i="6" s="1"/>
  <c r="U4229" i="6" s="1"/>
  <c r="V4229" i="6" s="1"/>
  <c r="O4226" i="6"/>
  <c r="P4226" i="6" s="1"/>
  <c r="U4226" i="6" s="1"/>
  <c r="V4226" i="6" s="1"/>
  <c r="P4204" i="6"/>
  <c r="U4204" i="6" s="1"/>
  <c r="V4204" i="6" s="1"/>
  <c r="P4197" i="6"/>
  <c r="U4197" i="6" s="1"/>
  <c r="V4197" i="6" s="1"/>
  <c r="O4193" i="6"/>
  <c r="P4193" i="6" s="1"/>
  <c r="U4193" i="6" s="1"/>
  <c r="V4193" i="6" s="1"/>
  <c r="O4183" i="6"/>
  <c r="P4183" i="6" s="1"/>
  <c r="U4183" i="6" s="1"/>
  <c r="V4183" i="6" s="1"/>
  <c r="O4168" i="6"/>
  <c r="P4168" i="6" s="1"/>
  <c r="U4168" i="6" s="1"/>
  <c r="V4168" i="6" s="1"/>
  <c r="O4165" i="6"/>
  <c r="P4165" i="6" s="1"/>
  <c r="U4165" i="6" s="1"/>
  <c r="V4165" i="6" s="1"/>
  <c r="O4162" i="6"/>
  <c r="P4162" i="6" s="1"/>
  <c r="U4162" i="6" s="1"/>
  <c r="V4162" i="6" s="1"/>
  <c r="O4159" i="6"/>
  <c r="P4159" i="6" s="1"/>
  <c r="U4159" i="6" s="1"/>
  <c r="V4159" i="6" s="1"/>
  <c r="O4152" i="6"/>
  <c r="P4152" i="6" s="1"/>
  <c r="U4152" i="6" s="1"/>
  <c r="V4152" i="6" s="1"/>
  <c r="P4142" i="6"/>
  <c r="U4142" i="6" s="1"/>
  <c r="V4142" i="6" s="1"/>
  <c r="O4139" i="6"/>
  <c r="P4139" i="6" s="1"/>
  <c r="U4139" i="6" s="1"/>
  <c r="V4139" i="6" s="1"/>
  <c r="O4123" i="6"/>
  <c r="P4123" i="6" s="1"/>
  <c r="U4123" i="6" s="1"/>
  <c r="O4120" i="6"/>
  <c r="P4120" i="6" s="1"/>
  <c r="U4120" i="6" s="1"/>
  <c r="V4120" i="6" s="1"/>
  <c r="P4116" i="6"/>
  <c r="U4116" i="6" s="1"/>
  <c r="V4116" i="6" s="1"/>
  <c r="O4071" i="6"/>
  <c r="P4071" i="6" s="1"/>
  <c r="U4071" i="6" s="1"/>
  <c r="V4071" i="6" s="1"/>
  <c r="O4068" i="6"/>
  <c r="P4068" i="6" s="1"/>
  <c r="U4068" i="6" s="1"/>
  <c r="V4068" i="6" s="1"/>
  <c r="O4065" i="6"/>
  <c r="P4065" i="6" s="1"/>
  <c r="U4065" i="6" s="1"/>
  <c r="V4065" i="6" s="1"/>
  <c r="O4060" i="6"/>
  <c r="P4060" i="6" s="1"/>
  <c r="U4060" i="6" s="1"/>
  <c r="V4060" i="6" s="1"/>
  <c r="P4020" i="6"/>
  <c r="P4004" i="6"/>
  <c r="U4004" i="6" s="1"/>
  <c r="V4004" i="6" s="1"/>
  <c r="P4006" i="6"/>
  <c r="U4006" i="6" s="1"/>
  <c r="V4006" i="6" s="1"/>
  <c r="P3998" i="6"/>
  <c r="U3998" i="6" s="1"/>
  <c r="V3998" i="6" s="1"/>
  <c r="P3994" i="6"/>
  <c r="U3994" i="6" s="1"/>
  <c r="V3994" i="6" s="1"/>
  <c r="O3991" i="6"/>
  <c r="P3991" i="6" s="1"/>
  <c r="U3991" i="6" s="1"/>
  <c r="V3991" i="6" s="1"/>
  <c r="O3984" i="6"/>
  <c r="P3984" i="6" s="1"/>
  <c r="U3984" i="6" s="1"/>
  <c r="V3984" i="6" s="1"/>
  <c r="P3981" i="6"/>
  <c r="U3981" i="6" s="1"/>
  <c r="V3981" i="6" s="1"/>
  <c r="O3978" i="6"/>
  <c r="P3978" i="6" s="1"/>
  <c r="U3978" i="6" s="1"/>
  <c r="V3978" i="6" s="1"/>
  <c r="O3974" i="6"/>
  <c r="P3974" i="6" s="1"/>
  <c r="U3974" i="6" s="1"/>
  <c r="V3974" i="6" s="1"/>
  <c r="O3971" i="6"/>
  <c r="P3971" i="6" s="1"/>
  <c r="U3971" i="6" s="1"/>
  <c r="V3971" i="6" s="1"/>
  <c r="P3959" i="6"/>
  <c r="U3959" i="6" s="1"/>
  <c r="P3956" i="6"/>
  <c r="U3956" i="6" s="1"/>
  <c r="V3956" i="6" s="1"/>
  <c r="P3950" i="6"/>
  <c r="U3950" i="6" s="1"/>
  <c r="P3907" i="6"/>
  <c r="U3907" i="6" s="1"/>
  <c r="V3907" i="6" s="1"/>
  <c r="P3893" i="6"/>
  <c r="U3893" i="6" s="1"/>
  <c r="P3888" i="6"/>
  <c r="U3888" i="6" s="1"/>
  <c r="O3884" i="6"/>
  <c r="P3884" i="6" s="1"/>
  <c r="U3884" i="6" s="1"/>
  <c r="P3881" i="6"/>
  <c r="U3881" i="6" s="1"/>
  <c r="V3881" i="6" s="1"/>
  <c r="O3875" i="6"/>
  <c r="P3875" i="6" s="1"/>
  <c r="U3875" i="6" s="1"/>
  <c r="P3847" i="6"/>
  <c r="U3847" i="6" s="1"/>
  <c r="V3847" i="6" s="1"/>
  <c r="P3839" i="6"/>
  <c r="U3839" i="6" s="1"/>
  <c r="V3839" i="6" s="1"/>
  <c r="O3829" i="6"/>
  <c r="P3829" i="6" s="1"/>
  <c r="U3829" i="6" s="1"/>
  <c r="V3829" i="6" s="1"/>
  <c r="P3814" i="6"/>
  <c r="U3814" i="6" s="1"/>
  <c r="V3814" i="6" s="1"/>
  <c r="O3811" i="6"/>
  <c r="P3811" i="6" s="1"/>
  <c r="U3811" i="6" s="1"/>
  <c r="V3811" i="6" s="1"/>
  <c r="P3808" i="6"/>
  <c r="U3808" i="6" s="1"/>
  <c r="V3808" i="6" s="1"/>
  <c r="P3772" i="6"/>
  <c r="U3772" i="6" s="1"/>
  <c r="V3772" i="6" s="1"/>
  <c r="P3768" i="6"/>
  <c r="U3768" i="6" s="1"/>
  <c r="V3768" i="6" s="1"/>
  <c r="O3760" i="6"/>
  <c r="P3760" i="6" s="1"/>
  <c r="O3763" i="6"/>
  <c r="P3763" i="6" s="1"/>
  <c r="U3763" i="6" s="1"/>
  <c r="V3763" i="6" s="1"/>
  <c r="O3766" i="6"/>
  <c r="P3766" i="6" s="1"/>
  <c r="U3766" i="6" s="1"/>
  <c r="V3766" i="6" s="1"/>
  <c r="O3769" i="6"/>
  <c r="P3769" i="6" s="1"/>
  <c r="U3769" i="6" s="1"/>
  <c r="V3769" i="6" s="1"/>
  <c r="P3755" i="6"/>
  <c r="U3755" i="6" s="1"/>
  <c r="V3755" i="6" s="1"/>
  <c r="P3752" i="6"/>
  <c r="U3752" i="6" s="1"/>
  <c r="V3752" i="6" s="1"/>
  <c r="P3749" i="6"/>
  <c r="U3749" i="6" s="1"/>
  <c r="V3749" i="6" s="1"/>
  <c r="P3746" i="6"/>
  <c r="P3738" i="6"/>
  <c r="U3738" i="6" s="1"/>
  <c r="V3738" i="6" s="1"/>
  <c r="O3720" i="6"/>
  <c r="P3720" i="6" s="1"/>
  <c r="U3720" i="6" s="1"/>
  <c r="V3720" i="6" s="1"/>
  <c r="P3717" i="6"/>
  <c r="U3717" i="6" s="1"/>
  <c r="V3717" i="6" s="1"/>
  <c r="P3711" i="6"/>
  <c r="U3711" i="6" s="1"/>
  <c r="V3711" i="6" s="1"/>
  <c r="O3655" i="6"/>
  <c r="P3655" i="6" s="1"/>
  <c r="U3655" i="6" s="1"/>
  <c r="V3655" i="6" s="1"/>
  <c r="P3642" i="6"/>
  <c r="U3642" i="6" s="1"/>
  <c r="V3642" i="6" s="1"/>
  <c r="P2904" i="6"/>
  <c r="U2904" i="6" s="1"/>
  <c r="V2904" i="6" s="1"/>
  <c r="P2901" i="6"/>
  <c r="U2901" i="6" s="1"/>
  <c r="P2892" i="6"/>
  <c r="U2892" i="6" s="1"/>
  <c r="V2892" i="6" s="1"/>
  <c r="P2873" i="6"/>
  <c r="P2871" i="6"/>
  <c r="U2871" i="6" s="1"/>
  <c r="V2871" i="6" s="1"/>
  <c r="P2863" i="6"/>
  <c r="U2863" i="6" s="1"/>
  <c r="V2863" i="6" s="1"/>
  <c r="P2852" i="6"/>
  <c r="U2852" i="6" s="1"/>
  <c r="P2850" i="6"/>
  <c r="P2827" i="6"/>
  <c r="P2804" i="6"/>
  <c r="U2804" i="6" s="1"/>
  <c r="P2802" i="6"/>
  <c r="P2752" i="6"/>
  <c r="U2752" i="6" s="1"/>
  <c r="V2752" i="6" s="1"/>
  <c r="P2746" i="6"/>
  <c r="P2735" i="6"/>
  <c r="P2732" i="6"/>
  <c r="U2732" i="6" s="1"/>
  <c r="V2732" i="6" s="1"/>
  <c r="P2729" i="6"/>
  <c r="U2729" i="6" s="1"/>
  <c r="P2726" i="6"/>
  <c r="U2726" i="6" s="1"/>
  <c r="V2726" i="6" s="1"/>
  <c r="P2723" i="6"/>
  <c r="U2723" i="6" s="1"/>
  <c r="V2723" i="6" s="1"/>
  <c r="P2708" i="6"/>
  <c r="U2708" i="6" s="1"/>
  <c r="V2708" i="6" s="1"/>
  <c r="P2705" i="6"/>
  <c r="U2705" i="6" s="1"/>
  <c r="V2705" i="6" s="1"/>
  <c r="P2702" i="6"/>
  <c r="U2702" i="6" s="1"/>
  <c r="V2702" i="6" s="1"/>
  <c r="P2700" i="6"/>
  <c r="U2700" i="6" s="1"/>
  <c r="V2700" i="6" s="1"/>
  <c r="P2689" i="6"/>
  <c r="U2689" i="6" s="1"/>
  <c r="V2689" i="6" s="1"/>
  <c r="P2679" i="6"/>
  <c r="U2679" i="6" s="1"/>
  <c r="V2679" i="6" s="1"/>
  <c r="P3721" i="6"/>
  <c r="U3721" i="6" s="1"/>
  <c r="V3721" i="6" s="1"/>
  <c r="P3718" i="6"/>
  <c r="U3718" i="6" s="1"/>
  <c r="V3718" i="6" s="1"/>
  <c r="O3687" i="6"/>
  <c r="P3687" i="6" s="1"/>
  <c r="U3687" i="6" s="1"/>
  <c r="V3687" i="6" s="1"/>
  <c r="O3680" i="6"/>
  <c r="P3680" i="6" s="1"/>
  <c r="U3680" i="6" s="1"/>
  <c r="V3680" i="6" s="1"/>
  <c r="P3668" i="6"/>
  <c r="U3668" i="6" s="1"/>
  <c r="V3668" i="6" s="1"/>
  <c r="P3665" i="6"/>
  <c r="U3665" i="6" s="1"/>
  <c r="V3665" i="6" s="1"/>
  <c r="O3652" i="6"/>
  <c r="P3652" i="6" s="1"/>
  <c r="U3652" i="6" s="1"/>
  <c r="V3652" i="6" s="1"/>
  <c r="P3650" i="6"/>
  <c r="U3650" i="6" s="1"/>
  <c r="V3650" i="6" s="1"/>
  <c r="O3643" i="6"/>
  <c r="P3643" i="6" s="1"/>
  <c r="U3643" i="6" s="1"/>
  <c r="V3643" i="6" s="1"/>
  <c r="O3640" i="6"/>
  <c r="P3640" i="6" s="1"/>
  <c r="U3640" i="6" s="1"/>
  <c r="P3620" i="6"/>
  <c r="P3583" i="6"/>
  <c r="U3583" i="6" s="1"/>
  <c r="V3583" i="6" s="1"/>
  <c r="O3565" i="6"/>
  <c r="P3565" i="6" s="1"/>
  <c r="U3565" i="6" s="1"/>
  <c r="V3565" i="6" s="1"/>
  <c r="O3554" i="6"/>
  <c r="P3554" i="6" s="1"/>
  <c r="U3554" i="6" s="1"/>
  <c r="V3554" i="6" s="1"/>
  <c r="O3551" i="6"/>
  <c r="P3551" i="6" s="1"/>
  <c r="U3551" i="6" s="1"/>
  <c r="V3551" i="6" s="1"/>
  <c r="P3538" i="6"/>
  <c r="U3538" i="6" s="1"/>
  <c r="V3538" i="6" s="1"/>
  <c r="P3534" i="6"/>
  <c r="U3534" i="6" s="1"/>
  <c r="V3534" i="6" s="1"/>
  <c r="P3513" i="6"/>
  <c r="U3513" i="6" s="1"/>
  <c r="V3513" i="6" s="1"/>
  <c r="P3505" i="6"/>
  <c r="O3479" i="6"/>
  <c r="P3479" i="6" s="1"/>
  <c r="U3479" i="6" s="1"/>
  <c r="V3479" i="6" s="1"/>
  <c r="P3477" i="6"/>
  <c r="U3477" i="6" s="1"/>
  <c r="V3477" i="6" s="1"/>
  <c r="O3474" i="6"/>
  <c r="P3474" i="6" s="1"/>
  <c r="U3474" i="6" s="1"/>
  <c r="V3474" i="6" s="1"/>
  <c r="O3454" i="6"/>
  <c r="P3454" i="6" s="1"/>
  <c r="U3454" i="6" s="1"/>
  <c r="V3454" i="6" s="1"/>
  <c r="P3428" i="6"/>
  <c r="U3428" i="6" s="1"/>
  <c r="V3428" i="6" s="1"/>
  <c r="O3423" i="6"/>
  <c r="P3423" i="6" s="1"/>
  <c r="U3423" i="6" s="1"/>
  <c r="V3423" i="6" s="1"/>
  <c r="O3420" i="6"/>
  <c r="P3420" i="6" s="1"/>
  <c r="U3420" i="6" s="1"/>
  <c r="V3420" i="6" s="1"/>
  <c r="O3417" i="6"/>
  <c r="P3417" i="6" s="1"/>
  <c r="U3417" i="6" s="1"/>
  <c r="V3417" i="6" s="1"/>
  <c r="P3410" i="6"/>
  <c r="U3410" i="6" s="1"/>
  <c r="V3410" i="6" s="1"/>
  <c r="P3395" i="6"/>
  <c r="P3390" i="6"/>
  <c r="U3390" i="6" s="1"/>
  <c r="V3390" i="6" s="1"/>
  <c r="O3387" i="6"/>
  <c r="P3387" i="6" s="1"/>
  <c r="U3387" i="6" s="1"/>
  <c r="V3387" i="6" s="1"/>
  <c r="O3378" i="6"/>
  <c r="P3378" i="6" s="1"/>
  <c r="P3367" i="6"/>
  <c r="U3367" i="6" s="1"/>
  <c r="V3367" i="6" s="1"/>
  <c r="P3344" i="6"/>
  <c r="P3337" i="6"/>
  <c r="O3331" i="6"/>
  <c r="P3331" i="6" s="1"/>
  <c r="U3331" i="6" s="1"/>
  <c r="V3331" i="6" s="1"/>
  <c r="P3326" i="6"/>
  <c r="U3326" i="6" s="1"/>
  <c r="V3326" i="6" s="1"/>
  <c r="O3323" i="6"/>
  <c r="P3323" i="6" s="1"/>
  <c r="U3323" i="6" s="1"/>
  <c r="V3323" i="6" s="1"/>
  <c r="P3321" i="6"/>
  <c r="U3321" i="6" s="1"/>
  <c r="V3321" i="6" s="1"/>
  <c r="O3318" i="6"/>
  <c r="P3318" i="6" s="1"/>
  <c r="U3318" i="6" s="1"/>
  <c r="V3318" i="6" s="1"/>
  <c r="P3274" i="6"/>
  <c r="U3274" i="6" s="1"/>
  <c r="V3274" i="6" s="1"/>
  <c r="P3253" i="6"/>
  <c r="U3253" i="6" s="1"/>
  <c r="V3253" i="6" s="1"/>
  <c r="P3245" i="6"/>
  <c r="U3245" i="6" s="1"/>
  <c r="V3245" i="6" s="1"/>
  <c r="P3214" i="6"/>
  <c r="P3147" i="6"/>
  <c r="U3147" i="6" s="1"/>
  <c r="V3147" i="6" s="1"/>
  <c r="P3141" i="6"/>
  <c r="U3141" i="6" s="1"/>
  <c r="V3141" i="6" s="1"/>
  <c r="P3138" i="6"/>
  <c r="U3138" i="6" s="1"/>
  <c r="V3138" i="6" s="1"/>
  <c r="P3123" i="6"/>
  <c r="P3114" i="6"/>
  <c r="P3094" i="6"/>
  <c r="U3094" i="6" s="1"/>
  <c r="V3094" i="6" s="1"/>
  <c r="P3092" i="6"/>
  <c r="P3005" i="6"/>
  <c r="U3005" i="6" s="1"/>
  <c r="P3002" i="6"/>
  <c r="U3002" i="6" s="1"/>
  <c r="P2999" i="6"/>
  <c r="U2999" i="6" s="1"/>
  <c r="P2995" i="6"/>
  <c r="P2980" i="6"/>
  <c r="U2980" i="6" s="1"/>
  <c r="V2980" i="6" s="1"/>
  <c r="P2978" i="6"/>
  <c r="P2972" i="6"/>
  <c r="U2972" i="6" s="1"/>
  <c r="V2972" i="6" s="1"/>
  <c r="P2939" i="6"/>
  <c r="U2939" i="6" s="1"/>
  <c r="V2939" i="6" s="1"/>
  <c r="P2925" i="6"/>
  <c r="P2894" i="6"/>
  <c r="U2894" i="6" s="1"/>
  <c r="V2894" i="6" s="1"/>
  <c r="P2891" i="6"/>
  <c r="P2883" i="6"/>
  <c r="U2883" i="6" s="1"/>
  <c r="V2883" i="6" s="1"/>
  <c r="P2868" i="6"/>
  <c r="U2868" i="6" s="1"/>
  <c r="V2868" i="6" s="1"/>
  <c r="P2857" i="6"/>
  <c r="U2857" i="6" s="1"/>
  <c r="V2857" i="6" s="1"/>
  <c r="P2855" i="6"/>
  <c r="P2790" i="6"/>
  <c r="U2790" i="6" s="1"/>
  <c r="V2790" i="6" s="1"/>
  <c r="P2784" i="6"/>
  <c r="P2772" i="6"/>
  <c r="P2767" i="6"/>
  <c r="U2767" i="6" s="1"/>
  <c r="V2767" i="6" s="1"/>
  <c r="P2758" i="6"/>
  <c r="U2758" i="6" s="1"/>
  <c r="V2758" i="6" s="1"/>
  <c r="P2737" i="6"/>
  <c r="U2737" i="6" s="1"/>
  <c r="V2737" i="6" s="1"/>
  <c r="O2655" i="6"/>
  <c r="O2665" i="6"/>
  <c r="P2665" i="6" s="1"/>
  <c r="U2665" i="6" s="1"/>
  <c r="V2665" i="6" s="1"/>
  <c r="O2668" i="6"/>
  <c r="P2668" i="6" s="1"/>
  <c r="U2668" i="6" s="1"/>
  <c r="V2668" i="6" s="1"/>
  <c r="O2663" i="6"/>
  <c r="P2663" i="6" s="1"/>
  <c r="U2663" i="6" s="1"/>
  <c r="V2663" i="6" s="1"/>
  <c r="O2671" i="6"/>
  <c r="P2671" i="6" s="1"/>
  <c r="U2671" i="6" s="1"/>
  <c r="V2671" i="6" s="1"/>
  <c r="O2664" i="6"/>
  <c r="P2664" i="6" s="1"/>
  <c r="U2664" i="6" s="1"/>
  <c r="V2664" i="6" s="1"/>
  <c r="P3662" i="6"/>
  <c r="U3662" i="6" s="1"/>
  <c r="V3662" i="6" s="1"/>
  <c r="P3646" i="6"/>
  <c r="U3646" i="6" s="1"/>
  <c r="V3646" i="6" s="1"/>
  <c r="O3592" i="6"/>
  <c r="P3592" i="6" s="1"/>
  <c r="U3592" i="6" s="1"/>
  <c r="V3592" i="6" s="1"/>
  <c r="O3589" i="6"/>
  <c r="P3589" i="6" s="1"/>
  <c r="U3589" i="6" s="1"/>
  <c r="V3589" i="6" s="1"/>
  <c r="O3586" i="6"/>
  <c r="P3586" i="6" s="1"/>
  <c r="U3586" i="6" s="1"/>
  <c r="V3586" i="6" s="1"/>
  <c r="O3476" i="6"/>
  <c r="P3476" i="6" s="1"/>
  <c r="U3476" i="6" s="1"/>
  <c r="V3476" i="6" s="1"/>
  <c r="P3468" i="6"/>
  <c r="U3468" i="6" s="1"/>
  <c r="V3468" i="6" s="1"/>
  <c r="O3451" i="6"/>
  <c r="P3451" i="6" s="1"/>
  <c r="U3451" i="6" s="1"/>
  <c r="V3451" i="6" s="1"/>
  <c r="O3448" i="6"/>
  <c r="P3448" i="6" s="1"/>
  <c r="U3448" i="6" s="1"/>
  <c r="O3445" i="6"/>
  <c r="P3445" i="6" s="1"/>
  <c r="U3445" i="6" s="1"/>
  <c r="V3445" i="6" s="1"/>
  <c r="P3426" i="6"/>
  <c r="P3380" i="6"/>
  <c r="U3380" i="6" s="1"/>
  <c r="V3380" i="6" s="1"/>
  <c r="P3361" i="6"/>
  <c r="U3361" i="6" s="1"/>
  <c r="V3361" i="6" s="1"/>
  <c r="O3333" i="6"/>
  <c r="P3333" i="6" s="1"/>
  <c r="U3333" i="6" s="1"/>
  <c r="V3333" i="6" s="1"/>
  <c r="O3328" i="6"/>
  <c r="P3328" i="6" s="1"/>
  <c r="U3328" i="6" s="1"/>
  <c r="V3328" i="6" s="1"/>
  <c r="O3320" i="6"/>
  <c r="P3320" i="6" s="1"/>
  <c r="U3320" i="6" s="1"/>
  <c r="V3320" i="6" s="1"/>
  <c r="P2801" i="6"/>
  <c r="P2799" i="6"/>
  <c r="P2766" i="6"/>
  <c r="U2766" i="6" s="1"/>
  <c r="V2766" i="6" s="1"/>
  <c r="P2757" i="6"/>
  <c r="U2757" i="6" s="1"/>
  <c r="V2757" i="6" s="1"/>
  <c r="P2691" i="6"/>
  <c r="U2691" i="6" s="1"/>
  <c r="V2691" i="6" s="1"/>
  <c r="P2688" i="6"/>
  <c r="U2688" i="6" s="1"/>
  <c r="V2688" i="6" s="1"/>
  <c r="P2685" i="6"/>
  <c r="P3712" i="6"/>
  <c r="U3712" i="6" s="1"/>
  <c r="V3712" i="6" s="1"/>
  <c r="P3700" i="6"/>
  <c r="U3700" i="6" s="1"/>
  <c r="V3700" i="6" s="1"/>
  <c r="P3697" i="6"/>
  <c r="U3697" i="6" s="1"/>
  <c r="V3697" i="6" s="1"/>
  <c r="P3694" i="6"/>
  <c r="U3694" i="6" s="1"/>
  <c r="V3694" i="6" s="1"/>
  <c r="O3691" i="6"/>
  <c r="P3691" i="6" s="1"/>
  <c r="U3691" i="6" s="1"/>
  <c r="V3691" i="6" s="1"/>
  <c r="P3667" i="6"/>
  <c r="U3667" i="6" s="1"/>
  <c r="V3667" i="6" s="1"/>
  <c r="P3664" i="6"/>
  <c r="U3664" i="6" s="1"/>
  <c r="V3664" i="6" s="1"/>
  <c r="P3659" i="6"/>
  <c r="U3659" i="6" s="1"/>
  <c r="V3659" i="6" s="1"/>
  <c r="P3649" i="6"/>
  <c r="U3649" i="6" s="1"/>
  <c r="V3649" i="6" s="1"/>
  <c r="P3627" i="6"/>
  <c r="U3627" i="6" s="1"/>
  <c r="V3627" i="6" s="1"/>
  <c r="O3571" i="6"/>
  <c r="P3571" i="6" s="1"/>
  <c r="U3571" i="6" s="1"/>
  <c r="V3571" i="6" s="1"/>
  <c r="O3568" i="6"/>
  <c r="P3568" i="6" s="1"/>
  <c r="U3568" i="6" s="1"/>
  <c r="V3568" i="6" s="1"/>
  <c r="O3559" i="6"/>
  <c r="P3559" i="6" s="1"/>
  <c r="U3559" i="6" s="1"/>
  <c r="V3559" i="6" s="1"/>
  <c r="O3556" i="6"/>
  <c r="P3556" i="6" s="1"/>
  <c r="U3556" i="6" s="1"/>
  <c r="V3556" i="6" s="1"/>
  <c r="P3550" i="6"/>
  <c r="U3550" i="6" s="1"/>
  <c r="V3550" i="6" s="1"/>
  <c r="P3547" i="6"/>
  <c r="U3547" i="6" s="1"/>
  <c r="V3547" i="6" s="1"/>
  <c r="P3544" i="6"/>
  <c r="U3544" i="6" s="1"/>
  <c r="V3544" i="6" s="1"/>
  <c r="P3541" i="6"/>
  <c r="U3541" i="6" s="1"/>
  <c r="V3541" i="6" s="1"/>
  <c r="P3512" i="6"/>
  <c r="U3512" i="6" s="1"/>
  <c r="V3512" i="6" s="1"/>
  <c r="O3473" i="6"/>
  <c r="P3473" i="6" s="1"/>
  <c r="U3473" i="6" s="1"/>
  <c r="V3473" i="6" s="1"/>
  <c r="O3470" i="6"/>
  <c r="P3470" i="6" s="1"/>
  <c r="U3470" i="6" s="1"/>
  <c r="V3470" i="6" s="1"/>
  <c r="O3467" i="6"/>
  <c r="P3467" i="6" s="1"/>
  <c r="U3467" i="6" s="1"/>
  <c r="V3467" i="6" s="1"/>
  <c r="O3464" i="6"/>
  <c r="P3464" i="6" s="1"/>
  <c r="U3464" i="6" s="1"/>
  <c r="V3464" i="6" s="1"/>
  <c r="O3461" i="6"/>
  <c r="P3461" i="6" s="1"/>
  <c r="U3461" i="6" s="1"/>
  <c r="V3461" i="6" s="1"/>
  <c r="O3457" i="6"/>
  <c r="P3457" i="6" s="1"/>
  <c r="U3457" i="6" s="1"/>
  <c r="V3457" i="6" s="1"/>
  <c r="P3441" i="6"/>
  <c r="U3441" i="6" s="1"/>
  <c r="P3438" i="6"/>
  <c r="U3438" i="6" s="1"/>
  <c r="O3425" i="6"/>
  <c r="P3425" i="6" s="1"/>
  <c r="U3425" i="6" s="1"/>
  <c r="V3425" i="6" s="1"/>
  <c r="O3422" i="6"/>
  <c r="P3422" i="6" s="1"/>
  <c r="U3422" i="6" s="1"/>
  <c r="V3422" i="6" s="1"/>
  <c r="O3419" i="6"/>
  <c r="P3419" i="6" s="1"/>
  <c r="U3419" i="6" s="1"/>
  <c r="V3419" i="6" s="1"/>
  <c r="O3416" i="6"/>
  <c r="P3416" i="6" s="1"/>
  <c r="P3409" i="6"/>
  <c r="U3409" i="6" s="1"/>
  <c r="V3409" i="6" s="1"/>
  <c r="P3404" i="6"/>
  <c r="U3404" i="6" s="1"/>
  <c r="V3404" i="6" s="1"/>
  <c r="P3389" i="6"/>
  <c r="U3389" i="6" s="1"/>
  <c r="V3389" i="6" s="1"/>
  <c r="O3386" i="6"/>
  <c r="P3386" i="6" s="1"/>
  <c r="U3386" i="6" s="1"/>
  <c r="V3386" i="6" s="1"/>
  <c r="P3384" i="6"/>
  <c r="U3384" i="6" s="1"/>
  <c r="V3384" i="6" s="1"/>
  <c r="P3370" i="6"/>
  <c r="U3370" i="6" s="1"/>
  <c r="O3335" i="6"/>
  <c r="P3335" i="6" s="1"/>
  <c r="U3335" i="6" s="1"/>
  <c r="V3335" i="6" s="1"/>
  <c r="O3330" i="6"/>
  <c r="P3330" i="6" s="1"/>
  <c r="U3330" i="6" s="1"/>
  <c r="V3330" i="6" s="1"/>
  <c r="O3325" i="6"/>
  <c r="P3325" i="6" s="1"/>
  <c r="U3325" i="6" s="1"/>
  <c r="V3325" i="6" s="1"/>
  <c r="O3317" i="6"/>
  <c r="P3317" i="6" s="1"/>
  <c r="O3314" i="6"/>
  <c r="P3314" i="6" s="1"/>
  <c r="U3314" i="6" s="1"/>
  <c r="V3314" i="6" s="1"/>
  <c r="O3311" i="6"/>
  <c r="P3311" i="6" s="1"/>
  <c r="U3311" i="6" s="1"/>
  <c r="V3311" i="6" s="1"/>
  <c r="P3273" i="6"/>
  <c r="U3273" i="6" s="1"/>
  <c r="P3268" i="6"/>
  <c r="U3268" i="6" s="1"/>
  <c r="V3268" i="6" s="1"/>
  <c r="P3235" i="6"/>
  <c r="U3235" i="6" s="1"/>
  <c r="V3235" i="6" s="1"/>
  <c r="P3233" i="6"/>
  <c r="P3222" i="6"/>
  <c r="U3222" i="6" s="1"/>
  <c r="V3222" i="6" s="1"/>
  <c r="P3200" i="6"/>
  <c r="U3200" i="6" s="1"/>
  <c r="V3200" i="6" s="1"/>
  <c r="P3144" i="6"/>
  <c r="U3144" i="6" s="1"/>
  <c r="V3144" i="6" s="1"/>
  <c r="P3128" i="6"/>
  <c r="U3128" i="6" s="1"/>
  <c r="V3128" i="6" s="1"/>
  <c r="P3121" i="6"/>
  <c r="U3121" i="6" s="1"/>
  <c r="V3121" i="6" s="1"/>
  <c r="P3119" i="6"/>
  <c r="U3119" i="6" s="1"/>
  <c r="V3119" i="6" s="1"/>
  <c r="P3088" i="6"/>
  <c r="U3088" i="6" s="1"/>
  <c r="V3088" i="6" s="1"/>
  <c r="P3086" i="6"/>
  <c r="U3086" i="6" s="1"/>
  <c r="V3086" i="6" s="1"/>
  <c r="P3059" i="6"/>
  <c r="U3059" i="6" s="1"/>
  <c r="V3059" i="6" s="1"/>
  <c r="P3046" i="6"/>
  <c r="U3046" i="6" s="1"/>
  <c r="V3046" i="6" s="1"/>
  <c r="P3037" i="6"/>
  <c r="P3030" i="6"/>
  <c r="U3030" i="6" s="1"/>
  <c r="P3024" i="6"/>
  <c r="P3007" i="6"/>
  <c r="U3007" i="6" s="1"/>
  <c r="P3004" i="6"/>
  <c r="U3004" i="6" s="1"/>
  <c r="P3001" i="6"/>
  <c r="U3001" i="6" s="1"/>
  <c r="V3001" i="6" s="1"/>
  <c r="P2998" i="6"/>
  <c r="U2998" i="6" s="1"/>
  <c r="V2998" i="6" s="1"/>
  <c r="P2985" i="6"/>
  <c r="U2985" i="6" s="1"/>
  <c r="V2985" i="6" s="1"/>
  <c r="P2983" i="6"/>
  <c r="U2983" i="6" s="1"/>
  <c r="P2974" i="6"/>
  <c r="U2974" i="6" s="1"/>
  <c r="V2974" i="6" s="1"/>
  <c r="P2971" i="6"/>
  <c r="U2971" i="6" s="1"/>
  <c r="V2971" i="6" s="1"/>
  <c r="P2949" i="6"/>
  <c r="U2949" i="6" s="1"/>
  <c r="V2949" i="6" s="1"/>
  <c r="P2938" i="6"/>
  <c r="U2938" i="6" s="1"/>
  <c r="V2938" i="6" s="1"/>
  <c r="P2933" i="6"/>
  <c r="U2933" i="6" s="1"/>
  <c r="V2933" i="6" s="1"/>
  <c r="P2922" i="6"/>
  <c r="U2922" i="6" s="1"/>
  <c r="V2922" i="6" s="1"/>
  <c r="P2902" i="6"/>
  <c r="U2902" i="6" s="1"/>
  <c r="V2902" i="6" s="1"/>
  <c r="P2899" i="6"/>
  <c r="U2899" i="6" s="1"/>
  <c r="V2899" i="6" s="1"/>
  <c r="P2888" i="6"/>
  <c r="U2888" i="6" s="1"/>
  <c r="V2888" i="6" s="1"/>
  <c r="P2881" i="6"/>
  <c r="U2881" i="6" s="1"/>
  <c r="V2881" i="6" s="1"/>
  <c r="P2749" i="6"/>
  <c r="U2749" i="6" s="1"/>
  <c r="V2749" i="6" s="1"/>
  <c r="P2716" i="6"/>
  <c r="P2713" i="6"/>
  <c r="U2713" i="6" s="1"/>
  <c r="V2713" i="6" s="1"/>
  <c r="P2710" i="6"/>
  <c r="U2710" i="6" s="1"/>
  <c r="V2710" i="6" s="1"/>
  <c r="P2707" i="6"/>
  <c r="U2707" i="6" s="1"/>
  <c r="V2707" i="6" s="1"/>
  <c r="P2704" i="6"/>
  <c r="P2701" i="6"/>
  <c r="U2701" i="6" s="1"/>
  <c r="V2701" i="6" s="1"/>
  <c r="P2678" i="6"/>
  <c r="P3549" i="6"/>
  <c r="U3549" i="6" s="1"/>
  <c r="V3549" i="6" s="1"/>
  <c r="P3085" i="6"/>
  <c r="U3085" i="6" s="1"/>
  <c r="V3085" i="6" s="1"/>
  <c r="P3003" i="6"/>
  <c r="U3003" i="6" s="1"/>
  <c r="P3000" i="6"/>
  <c r="U3000" i="6" s="1"/>
  <c r="P2997" i="6"/>
  <c r="U2997" i="6" s="1"/>
  <c r="V2997" i="6" s="1"/>
  <c r="P2982" i="6"/>
  <c r="U2982" i="6" s="1"/>
  <c r="V2982" i="6" s="1"/>
  <c r="P2973" i="6"/>
  <c r="U2973" i="6" s="1"/>
  <c r="V2973" i="6" s="1"/>
  <c r="P2970" i="6"/>
  <c r="P2840" i="6"/>
  <c r="P2763" i="6"/>
  <c r="U2763" i="6" s="1"/>
  <c r="V2763" i="6" s="1"/>
  <c r="P2730" i="6"/>
  <c r="U2730" i="6" s="1"/>
  <c r="V2730" i="6" s="1"/>
  <c r="P2727" i="6"/>
  <c r="U2727" i="6" s="1"/>
  <c r="V2727" i="6" s="1"/>
  <c r="P2724" i="6"/>
  <c r="U2724" i="6" s="1"/>
  <c r="V2724" i="6" s="1"/>
  <c r="P2721" i="6"/>
  <c r="U2721" i="6" s="1"/>
  <c r="V2721" i="6" s="1"/>
  <c r="P2698" i="6"/>
  <c r="U2698" i="6" s="1"/>
  <c r="V2698" i="6" s="1"/>
  <c r="P3626" i="6"/>
  <c r="U3626" i="6" s="1"/>
  <c r="V3626" i="6" s="1"/>
  <c r="P3621" i="6"/>
  <c r="U3621" i="6" s="1"/>
  <c r="V3621" i="6" s="1"/>
  <c r="P3555" i="6"/>
  <c r="U3555" i="6" s="1"/>
  <c r="V3555" i="6" s="1"/>
  <c r="P3552" i="6"/>
  <c r="U3552" i="6" s="1"/>
  <c r="V3552" i="6" s="1"/>
  <c r="P3535" i="6"/>
  <c r="U3535" i="6" s="1"/>
  <c r="V3535" i="6" s="1"/>
  <c r="P3484" i="6"/>
  <c r="U3484" i="6" s="1"/>
  <c r="O3480" i="6"/>
  <c r="P3480" i="6" s="1"/>
  <c r="U3480" i="6" s="1"/>
  <c r="V3480" i="6" s="1"/>
  <c r="O3475" i="6"/>
  <c r="P3475" i="6" s="1"/>
  <c r="U3475" i="6" s="1"/>
  <c r="V3475" i="6" s="1"/>
  <c r="O3452" i="6"/>
  <c r="P3452" i="6" s="1"/>
  <c r="U3452" i="6" s="1"/>
  <c r="O3449" i="6"/>
  <c r="P3449" i="6" s="1"/>
  <c r="U3449" i="6" s="1"/>
  <c r="V3449" i="6" s="1"/>
  <c r="O3446" i="6"/>
  <c r="P3446" i="6" s="1"/>
  <c r="U3446" i="6" s="1"/>
  <c r="V3446" i="6" s="1"/>
  <c r="O3442" i="6"/>
  <c r="P3442" i="6" s="1"/>
  <c r="U3442" i="6" s="1"/>
  <c r="V3442" i="6" s="1"/>
  <c r="P3440" i="6"/>
  <c r="U3440" i="6" s="1"/>
  <c r="V3440" i="6" s="1"/>
  <c r="P3437" i="6"/>
  <c r="U3437" i="6" s="1"/>
  <c r="V3437" i="6" s="1"/>
  <c r="P3430" i="6"/>
  <c r="U3430" i="6" s="1"/>
  <c r="V3430" i="6" s="1"/>
  <c r="P3427" i="6"/>
  <c r="U3427" i="6" s="1"/>
  <c r="V3427" i="6" s="1"/>
  <c r="O3424" i="6"/>
  <c r="P3424" i="6" s="1"/>
  <c r="U3424" i="6" s="1"/>
  <c r="V3424" i="6" s="1"/>
  <c r="O3421" i="6"/>
  <c r="P3421" i="6" s="1"/>
  <c r="U3421" i="6" s="1"/>
  <c r="V3421" i="6" s="1"/>
  <c r="O3418" i="6"/>
  <c r="P3418" i="6" s="1"/>
  <c r="U3418" i="6" s="1"/>
  <c r="V3418" i="6" s="1"/>
  <c r="P3403" i="6"/>
  <c r="P3377" i="6"/>
  <c r="U3377" i="6" s="1"/>
  <c r="V3377" i="6" s="1"/>
  <c r="P3364" i="6"/>
  <c r="U3364" i="6" s="1"/>
  <c r="V3364" i="6" s="1"/>
  <c r="P3341" i="6"/>
  <c r="U3341" i="6" s="1"/>
  <c r="P3332" i="6"/>
  <c r="U3332" i="6" s="1"/>
  <c r="V3332" i="6" s="1"/>
  <c r="O3329" i="6"/>
  <c r="P3329" i="6" s="1"/>
  <c r="U3329" i="6" s="1"/>
  <c r="V3329" i="6" s="1"/>
  <c r="P3327" i="6"/>
  <c r="U3327" i="6" s="1"/>
  <c r="V3327" i="6" s="1"/>
  <c r="O3324" i="6"/>
  <c r="P3324" i="6" s="1"/>
  <c r="U3324" i="6" s="1"/>
  <c r="V3324" i="6" s="1"/>
  <c r="P3267" i="6"/>
  <c r="P3249" i="6"/>
  <c r="U3249" i="6" s="1"/>
  <c r="V3249" i="6" s="1"/>
  <c r="P3241" i="6"/>
  <c r="P3226" i="6"/>
  <c r="U3226" i="6" s="1"/>
  <c r="P3221" i="6"/>
  <c r="P3198" i="6"/>
  <c r="U3198" i="6" s="1"/>
  <c r="V3198" i="6" s="1"/>
  <c r="P3196" i="6"/>
  <c r="P3135" i="6"/>
  <c r="P3100" i="6"/>
  <c r="U3100" i="6" s="1"/>
  <c r="V3100" i="6" s="1"/>
  <c r="P3082" i="6"/>
  <c r="P3057" i="6"/>
  <c r="P2957" i="6"/>
  <c r="P2942" i="6"/>
  <c r="U2942" i="6" s="1"/>
  <c r="P2932" i="6"/>
  <c r="U2932" i="6" s="1"/>
  <c r="V2932" i="6" s="1"/>
  <c r="P2927" i="6"/>
  <c r="U2927" i="6" s="1"/>
  <c r="V2927" i="6" s="1"/>
  <c r="P2910" i="6"/>
  <c r="P2667" i="6"/>
  <c r="U2667" i="6" s="1"/>
  <c r="V2667" i="6" s="1"/>
  <c r="P2661" i="6"/>
  <c r="U2661" i="6" s="1"/>
  <c r="P2643" i="6"/>
  <c r="U2643" i="6" s="1"/>
  <c r="V2643" i="6" s="1"/>
  <c r="P2639" i="6"/>
  <c r="U2639" i="6" s="1"/>
  <c r="V2639" i="6" s="1"/>
  <c r="P2625" i="6"/>
  <c r="U2625" i="6" s="1"/>
  <c r="V2625" i="6" s="1"/>
  <c r="O2610" i="6"/>
  <c r="P2610" i="6" s="1"/>
  <c r="U2610" i="6" s="1"/>
  <c r="V2610" i="6" s="1"/>
  <c r="O2605" i="6"/>
  <c r="P2605" i="6" s="1"/>
  <c r="U2605" i="6" s="1"/>
  <c r="V2605" i="6" s="1"/>
  <c r="O2599" i="6"/>
  <c r="P2599" i="6" s="1"/>
  <c r="P2574" i="6"/>
  <c r="U2574" i="6" s="1"/>
  <c r="V2574" i="6" s="1"/>
  <c r="P2572" i="6"/>
  <c r="P2550" i="6"/>
  <c r="U2550" i="6" s="1"/>
  <c r="V2550" i="6" s="1"/>
  <c r="P2548" i="6"/>
  <c r="U2548" i="6" s="1"/>
  <c r="V2548" i="6" s="1"/>
  <c r="P2537" i="6"/>
  <c r="P2487" i="6"/>
  <c r="P2459" i="6"/>
  <c r="P2427" i="6"/>
  <c r="U2427" i="6" s="1"/>
  <c r="V2427" i="6" s="1"/>
  <c r="P2406" i="6"/>
  <c r="U2406" i="6" s="1"/>
  <c r="V2406" i="6" s="1"/>
  <c r="P2399" i="6"/>
  <c r="U2399" i="6" s="1"/>
  <c r="V2399" i="6" s="1"/>
  <c r="P2388" i="6"/>
  <c r="U2388" i="6" s="1"/>
  <c r="V2388" i="6" s="1"/>
  <c r="P2369" i="6"/>
  <c r="U2369" i="6" s="1"/>
  <c r="V2369" i="6" s="1"/>
  <c r="P2350" i="6"/>
  <c r="U2350" i="6" s="1"/>
  <c r="V2350" i="6" s="1"/>
  <c r="P2347" i="6"/>
  <c r="U2347" i="6" s="1"/>
  <c r="V2347" i="6" s="1"/>
  <c r="P2319" i="6"/>
  <c r="U2319" i="6" s="1"/>
  <c r="V2319" i="6" s="1"/>
  <c r="P2309" i="6"/>
  <c r="P2306" i="6"/>
  <c r="U2306" i="6" s="1"/>
  <c r="V2306" i="6" s="1"/>
  <c r="P2303" i="6"/>
  <c r="U2303" i="6" s="1"/>
  <c r="V2303" i="6" s="1"/>
  <c r="P2300" i="6"/>
  <c r="U2300" i="6" s="1"/>
  <c r="V2300" i="6" s="1"/>
  <c r="P2297" i="6"/>
  <c r="U2297" i="6" s="1"/>
  <c r="V2297" i="6" s="1"/>
  <c r="P2294" i="6"/>
  <c r="P2288" i="6"/>
  <c r="P2280" i="6"/>
  <c r="P2277" i="6"/>
  <c r="U2277" i="6" s="1"/>
  <c r="V2277" i="6" s="1"/>
  <c r="P2274" i="6"/>
  <c r="U2274" i="6" s="1"/>
  <c r="V2274" i="6" s="1"/>
  <c r="P2271" i="6"/>
  <c r="P2244" i="6"/>
  <c r="P2222" i="6"/>
  <c r="U2222" i="6" s="1"/>
  <c r="V2222" i="6" s="1"/>
  <c r="P2217" i="6"/>
  <c r="U2217" i="6" s="1"/>
  <c r="V2217" i="6" s="1"/>
  <c r="P2215" i="6"/>
  <c r="U2215" i="6" s="1"/>
  <c r="V2215" i="6" s="1"/>
  <c r="P2209" i="6"/>
  <c r="U2209" i="6" s="1"/>
  <c r="V2209" i="6" s="1"/>
  <c r="P2198" i="6"/>
  <c r="U2198" i="6" s="1"/>
  <c r="V2198" i="6" s="1"/>
  <c r="P2184" i="6"/>
  <c r="P2153" i="6"/>
  <c r="P2148" i="6"/>
  <c r="U2148" i="6" s="1"/>
  <c r="V2148" i="6" s="1"/>
  <c r="P2127" i="6"/>
  <c r="U2127" i="6" s="1"/>
  <c r="V2127" i="6" s="1"/>
  <c r="P2120" i="6"/>
  <c r="P2100" i="6"/>
  <c r="U2100" i="6" s="1"/>
  <c r="V2100" i="6" s="1"/>
  <c r="P2091" i="6"/>
  <c r="P2081" i="6"/>
  <c r="P2073" i="6"/>
  <c r="U2073" i="6" s="1"/>
  <c r="V2073" i="6" s="1"/>
  <c r="P2060" i="6"/>
  <c r="U2060" i="6" s="1"/>
  <c r="V2060" i="6" s="1"/>
  <c r="P2016" i="6"/>
  <c r="U2016" i="6" s="1"/>
  <c r="V2016" i="6" s="1"/>
  <c r="P2007" i="6"/>
  <c r="U2007" i="6" s="1"/>
  <c r="V2007" i="6" s="1"/>
  <c r="P2000" i="6"/>
  <c r="U2000" i="6" s="1"/>
  <c r="V2000" i="6" s="1"/>
  <c r="P1991" i="6"/>
  <c r="U1991" i="6" s="1"/>
  <c r="V1991" i="6" s="1"/>
  <c r="P1968" i="6"/>
  <c r="U1968" i="6" s="1"/>
  <c r="V1968" i="6" s="1"/>
  <c r="P1959" i="6"/>
  <c r="U1959" i="6" s="1"/>
  <c r="V1959" i="6" s="1"/>
  <c r="P1956" i="6"/>
  <c r="P1953" i="6"/>
  <c r="U1953" i="6" s="1"/>
  <c r="V1953" i="6" s="1"/>
  <c r="P1950" i="6"/>
  <c r="U1950" i="6" s="1"/>
  <c r="V1950" i="6" s="1"/>
  <c r="P1934" i="6"/>
  <c r="U1934" i="6" s="1"/>
  <c r="V1934" i="6" s="1"/>
  <c r="P1931" i="6"/>
  <c r="U1931" i="6" s="1"/>
  <c r="V1931" i="6" s="1"/>
  <c r="P1917" i="6"/>
  <c r="P1886" i="6"/>
  <c r="U1886" i="6" s="1"/>
  <c r="V1886" i="6" s="1"/>
  <c r="P1883" i="6"/>
  <c r="P1881" i="6"/>
  <c r="U1881" i="6" s="1"/>
  <c r="V1881" i="6" s="1"/>
  <c r="P1878" i="6"/>
  <c r="P1866" i="6"/>
  <c r="P1858" i="6"/>
  <c r="U1858" i="6" s="1"/>
  <c r="V1858" i="6" s="1"/>
  <c r="P1855" i="6"/>
  <c r="P1842" i="6"/>
  <c r="P1837" i="6"/>
  <c r="U1837" i="6" s="1"/>
  <c r="V1837" i="6" s="1"/>
  <c r="P1824" i="6"/>
  <c r="P1796" i="6"/>
  <c r="U1796" i="6" s="1"/>
  <c r="V1796" i="6" s="1"/>
  <c r="P1791" i="6"/>
  <c r="U1791" i="6" s="1"/>
  <c r="V1791" i="6" s="1"/>
  <c r="P1778" i="6"/>
  <c r="U1778" i="6" s="1"/>
  <c r="V1778" i="6" s="1"/>
  <c r="O1769" i="6"/>
  <c r="P1769" i="6" s="1"/>
  <c r="U1769" i="6" s="1"/>
  <c r="V1769" i="6" s="1"/>
  <c r="O1766" i="6"/>
  <c r="P1766" i="6" s="1"/>
  <c r="U1766" i="6" s="1"/>
  <c r="V1766" i="6" s="1"/>
  <c r="P1763" i="6"/>
  <c r="U1763" i="6" s="1"/>
  <c r="V1763" i="6" s="1"/>
  <c r="O1759" i="6"/>
  <c r="P1759" i="6" s="1"/>
  <c r="U1759" i="6" s="1"/>
  <c r="V1759" i="6" s="1"/>
  <c r="P1748" i="6"/>
  <c r="U1748" i="6" s="1"/>
  <c r="V1748" i="6" s="1"/>
  <c r="O1744" i="6"/>
  <c r="P1744" i="6" s="1"/>
  <c r="U1744" i="6" s="1"/>
  <c r="V1744" i="6" s="1"/>
  <c r="P1735" i="6"/>
  <c r="P1729" i="6"/>
  <c r="U1729" i="6" s="1"/>
  <c r="V1729" i="6" s="1"/>
  <c r="P1726" i="6"/>
  <c r="U1726" i="6" s="1"/>
  <c r="V1726" i="6" s="1"/>
  <c r="P1723" i="6"/>
  <c r="U1723" i="6" s="1"/>
  <c r="V1723" i="6" s="1"/>
  <c r="P1695" i="6"/>
  <c r="U1695" i="6" s="1"/>
  <c r="V1695" i="6" s="1"/>
  <c r="P1692" i="6"/>
  <c r="U1692" i="6" s="1"/>
  <c r="V1692" i="6" s="1"/>
  <c r="P1664" i="6"/>
  <c r="U1664" i="6" s="1"/>
  <c r="V1664" i="6" s="1"/>
  <c r="P1657" i="6"/>
  <c r="P1620" i="6"/>
  <c r="U1620" i="6" s="1"/>
  <c r="V1620" i="6" s="1"/>
  <c r="P1615" i="6"/>
  <c r="U1615" i="6" s="1"/>
  <c r="V1615" i="6" s="1"/>
  <c r="O1582" i="6"/>
  <c r="P1582" i="6" s="1"/>
  <c r="U1582" i="6" s="1"/>
  <c r="V1582" i="6" s="1"/>
  <c r="P1577" i="6"/>
  <c r="U1577" i="6" s="1"/>
  <c r="V1577" i="6" s="1"/>
  <c r="P1566" i="6"/>
  <c r="U1566" i="6" s="1"/>
  <c r="V1566" i="6" s="1"/>
  <c r="P1553" i="6"/>
  <c r="U1553" i="6" s="1"/>
  <c r="V1553" i="6" s="1"/>
  <c r="P1536" i="6"/>
  <c r="P2558" i="6"/>
  <c r="P1512" i="6"/>
  <c r="P2681" i="6"/>
  <c r="U2681" i="6" s="1"/>
  <c r="V2681" i="6" s="1"/>
  <c r="P2666" i="6"/>
  <c r="U2666" i="6" s="1"/>
  <c r="V2666" i="6" s="1"/>
  <c r="P2660" i="6"/>
  <c r="U2660" i="6" s="1"/>
  <c r="V2660" i="6" s="1"/>
  <c r="P2649" i="6"/>
  <c r="U2649" i="6" s="1"/>
  <c r="V2649" i="6" s="1"/>
  <c r="O2645" i="6"/>
  <c r="P2645" i="6" s="1"/>
  <c r="U2645" i="6" s="1"/>
  <c r="V2645" i="6" s="1"/>
  <c r="O2641" i="6"/>
  <c r="P2641" i="6" s="1"/>
  <c r="U2641" i="6" s="1"/>
  <c r="V2641" i="6" s="1"/>
  <c r="P2631" i="6"/>
  <c r="U2631" i="6" s="1"/>
  <c r="V2631" i="6" s="1"/>
  <c r="O2609" i="6"/>
  <c r="P2609" i="6" s="1"/>
  <c r="U2609" i="6" s="1"/>
  <c r="V2609" i="6" s="1"/>
  <c r="P2607" i="6"/>
  <c r="U2607" i="6" s="1"/>
  <c r="V2607" i="6" s="1"/>
  <c r="O2604" i="6"/>
  <c r="P2604" i="6" s="1"/>
  <c r="U2604" i="6" s="1"/>
  <c r="V2604" i="6" s="1"/>
  <c r="P2584" i="6"/>
  <c r="U2584" i="6" s="1"/>
  <c r="V2584" i="6" s="1"/>
  <c r="P2566" i="6"/>
  <c r="U2566" i="6" s="1"/>
  <c r="V2566" i="6" s="1"/>
  <c r="P2542" i="6"/>
  <c r="U2542" i="6" s="1"/>
  <c r="V2542" i="6" s="1"/>
  <c r="P2471" i="6"/>
  <c r="U2471" i="6" s="1"/>
  <c r="V2471" i="6" s="1"/>
  <c r="P2433" i="6"/>
  <c r="P2426" i="6"/>
  <c r="P2417" i="6"/>
  <c r="U2417" i="6" s="1"/>
  <c r="V2417" i="6" s="1"/>
  <c r="P2412" i="6"/>
  <c r="U2412" i="6" s="1"/>
  <c r="V2412" i="6" s="1"/>
  <c r="P2398" i="6"/>
  <c r="P2387" i="6"/>
  <c r="U2387" i="6" s="1"/>
  <c r="V2387" i="6" s="1"/>
  <c r="P2368" i="6"/>
  <c r="P2342" i="6"/>
  <c r="P2339" i="6"/>
  <c r="U2339" i="6" s="1"/>
  <c r="V2339" i="6" s="1"/>
  <c r="P2336" i="6"/>
  <c r="P2333" i="6"/>
  <c r="U2333" i="6" s="1"/>
  <c r="V2333" i="6" s="1"/>
  <c r="P2330" i="6"/>
  <c r="P2325" i="6"/>
  <c r="U2325" i="6" s="1"/>
  <c r="V2325" i="6" s="1"/>
  <c r="P2316" i="6"/>
  <c r="U2316" i="6" s="1"/>
  <c r="V2316" i="6" s="1"/>
  <c r="P2285" i="6"/>
  <c r="U2285" i="6" s="1"/>
  <c r="V2285" i="6" s="1"/>
  <c r="P2259" i="6"/>
  <c r="U2259" i="6" s="1"/>
  <c r="V2259" i="6" s="1"/>
  <c r="P2248" i="6"/>
  <c r="P2197" i="6"/>
  <c r="P2147" i="6"/>
  <c r="P2132" i="6"/>
  <c r="U2132" i="6" s="1"/>
  <c r="V2132" i="6" s="1"/>
  <c r="P2126" i="6"/>
  <c r="U2126" i="6" s="1"/>
  <c r="V2126" i="6" s="1"/>
  <c r="P2124" i="6"/>
  <c r="P2106" i="6"/>
  <c r="P2097" i="6"/>
  <c r="U2097" i="6" s="1"/>
  <c r="V2097" i="6" s="1"/>
  <c r="P2065" i="6"/>
  <c r="U2065" i="6" s="1"/>
  <c r="V2065" i="6" s="1"/>
  <c r="P2056" i="6"/>
  <c r="P2030" i="6"/>
  <c r="P2022" i="6"/>
  <c r="U2022" i="6" s="1"/>
  <c r="V2022" i="6" s="1"/>
  <c r="P2013" i="6"/>
  <c r="P2004" i="6"/>
  <c r="U2004" i="6" s="1"/>
  <c r="P1997" i="6"/>
  <c r="U1997" i="6" s="1"/>
  <c r="V1997" i="6" s="1"/>
  <c r="P1988" i="6"/>
  <c r="U1988" i="6" s="1"/>
  <c r="V1988" i="6" s="1"/>
  <c r="P1965" i="6"/>
  <c r="U1965" i="6" s="1"/>
  <c r="V1965" i="6" s="1"/>
  <c r="P1946" i="6"/>
  <c r="U1946" i="6" s="1"/>
  <c r="V1946" i="6" s="1"/>
  <c r="P1943" i="6"/>
  <c r="U1943" i="6" s="1"/>
  <c r="V1943" i="6" s="1"/>
  <c r="P1940" i="6"/>
  <c r="U1940" i="6" s="1"/>
  <c r="V1940" i="6" s="1"/>
  <c r="P1930" i="6"/>
  <c r="U1930" i="6" s="1"/>
  <c r="V1930" i="6" s="1"/>
  <c r="P1925" i="6"/>
  <c r="U1925" i="6" s="1"/>
  <c r="V1925" i="6" s="1"/>
  <c r="P1885" i="6"/>
  <c r="P1877" i="6"/>
  <c r="P1857" i="6"/>
  <c r="U1857" i="6" s="1"/>
  <c r="V1857" i="6" s="1"/>
  <c r="P1854" i="6"/>
  <c r="U1854" i="6" s="1"/>
  <c r="V1854" i="6" s="1"/>
  <c r="P1849" i="6"/>
  <c r="U1849" i="6" s="1"/>
  <c r="P1836" i="6"/>
  <c r="U1836" i="6" s="1"/>
  <c r="V1836" i="6" s="1"/>
  <c r="P1831" i="6"/>
  <c r="U1831" i="6" s="1"/>
  <c r="V1831" i="6" s="1"/>
  <c r="P1810" i="6"/>
  <c r="P1788" i="6"/>
  <c r="P1777" i="6"/>
  <c r="U1777" i="6" s="1"/>
  <c r="V1777" i="6" s="1"/>
  <c r="P1772" i="6"/>
  <c r="U1772" i="6" s="1"/>
  <c r="V1772" i="6" s="1"/>
  <c r="O1768" i="6"/>
  <c r="P1762" i="6"/>
  <c r="U1762" i="6" s="1"/>
  <c r="V1762" i="6" s="1"/>
  <c r="P1747" i="6"/>
  <c r="U1747" i="6" s="1"/>
  <c r="V1747" i="6" s="1"/>
  <c r="P1738" i="6"/>
  <c r="U1738" i="6" s="1"/>
  <c r="V1738" i="6" s="1"/>
  <c r="P1728" i="6"/>
  <c r="U1728" i="6" s="1"/>
  <c r="V1728" i="6" s="1"/>
  <c r="P1725" i="6"/>
  <c r="U1725" i="6" s="1"/>
  <c r="V1725" i="6" s="1"/>
  <c r="P1722" i="6"/>
  <c r="U1722" i="6" s="1"/>
  <c r="V1722" i="6" s="1"/>
  <c r="P1715" i="6"/>
  <c r="P1712" i="6"/>
  <c r="U1712" i="6" s="1"/>
  <c r="V1712" i="6" s="1"/>
  <c r="P1709" i="6"/>
  <c r="U1709" i="6" s="1"/>
  <c r="V1709" i="6" s="1"/>
  <c r="P1706" i="6"/>
  <c r="U1706" i="6" s="1"/>
  <c r="V1706" i="6" s="1"/>
  <c r="P1703" i="6"/>
  <c r="U1703" i="6" s="1"/>
  <c r="V1703" i="6" s="1"/>
  <c r="P1694" i="6"/>
  <c r="U1694" i="6" s="1"/>
  <c r="V1694" i="6" s="1"/>
  <c r="P1691" i="6"/>
  <c r="U1691" i="6" s="1"/>
  <c r="V1691" i="6" s="1"/>
  <c r="P1688" i="6"/>
  <c r="U1688" i="6" s="1"/>
  <c r="V1688" i="6" s="1"/>
  <c r="P1684" i="6"/>
  <c r="P1671" i="6"/>
  <c r="P1634" i="6"/>
  <c r="U1634" i="6" s="1"/>
  <c r="V1634" i="6" s="1"/>
  <c r="P1627" i="6"/>
  <c r="P1614" i="6"/>
  <c r="U1614" i="6" s="1"/>
  <c r="V1614" i="6" s="1"/>
  <c r="P1609" i="6"/>
  <c r="P1591" i="6"/>
  <c r="P1587" i="6"/>
  <c r="P1584" i="6"/>
  <c r="O1575" i="6"/>
  <c r="P1575" i="6" s="1"/>
  <c r="U1575" i="6" s="1"/>
  <c r="V1575" i="6" s="1"/>
  <c r="P1572" i="6"/>
  <c r="U1572" i="6" s="1"/>
  <c r="V1572" i="6" s="1"/>
  <c r="P1565" i="6"/>
  <c r="U1565" i="6" s="1"/>
  <c r="V1565" i="6" s="1"/>
  <c r="P1560" i="6"/>
  <c r="U1560" i="6" s="1"/>
  <c r="V1560" i="6" s="1"/>
  <c r="P1548" i="6"/>
  <c r="U1548" i="6" s="1"/>
  <c r="V1548" i="6" s="1"/>
  <c r="P1542" i="6"/>
  <c r="U1542" i="6" s="1"/>
  <c r="V1542" i="6" s="1"/>
  <c r="P1528" i="6"/>
  <c r="U1528" i="6" s="1"/>
  <c r="V1528" i="6" s="1"/>
  <c r="P1523" i="6"/>
  <c r="U1523" i="6" s="1"/>
  <c r="V1523" i="6" s="1"/>
  <c r="P1487" i="6"/>
  <c r="U1487" i="6" s="1"/>
  <c r="V1487" i="6" s="1"/>
  <c r="P1474" i="6"/>
  <c r="U1474" i="6" s="1"/>
  <c r="P2683" i="6"/>
  <c r="U2683" i="6" s="1"/>
  <c r="V2683" i="6" s="1"/>
  <c r="P2652" i="6"/>
  <c r="U2652" i="6" s="1"/>
  <c r="V2652" i="6" s="1"/>
  <c r="O2648" i="6"/>
  <c r="P2648" i="6" s="1"/>
  <c r="U2648" i="6" s="1"/>
  <c r="V2648" i="6" s="1"/>
  <c r="P2634" i="6"/>
  <c r="U2634" i="6" s="1"/>
  <c r="P2630" i="6"/>
  <c r="U2630" i="6" s="1"/>
  <c r="V2630" i="6" s="1"/>
  <c r="O2606" i="6"/>
  <c r="P2606" i="6" s="1"/>
  <c r="U2606" i="6" s="1"/>
  <c r="V2606" i="6" s="1"/>
  <c r="O2601" i="6"/>
  <c r="P2601" i="6" s="1"/>
  <c r="U2601" i="6" s="1"/>
  <c r="V2601" i="6" s="1"/>
  <c r="P2583" i="6"/>
  <c r="U2583" i="6" s="1"/>
  <c r="V2583" i="6" s="1"/>
  <c r="P2581" i="6"/>
  <c r="U2581" i="6" s="1"/>
  <c r="V2581" i="6" s="1"/>
  <c r="P2565" i="6"/>
  <c r="U2565" i="6" s="1"/>
  <c r="V2565" i="6" s="1"/>
  <c r="P2563" i="6"/>
  <c r="U2563" i="6" s="1"/>
  <c r="V2563" i="6" s="1"/>
  <c r="O2559" i="6"/>
  <c r="P2559" i="6" s="1"/>
  <c r="U2559" i="6" s="1"/>
  <c r="V2559" i="6" s="1"/>
  <c r="P2557" i="6"/>
  <c r="U2557" i="6" s="1"/>
  <c r="V2557" i="6" s="1"/>
  <c r="P2541" i="6"/>
  <c r="U2541" i="6" s="1"/>
  <c r="V2541" i="6" s="1"/>
  <c r="P2539" i="6"/>
  <c r="U2539" i="6" s="1"/>
  <c r="V2539" i="6" s="1"/>
  <c r="P2517" i="6"/>
  <c r="P2495" i="6"/>
  <c r="P2492" i="6"/>
  <c r="U2492" i="6" s="1"/>
  <c r="V2492" i="6" s="1"/>
  <c r="P2478" i="6"/>
  <c r="U2478" i="6" s="1"/>
  <c r="V2478" i="6" s="1"/>
  <c r="P2476" i="6"/>
  <c r="U2476" i="6" s="1"/>
  <c r="V2476" i="6" s="1"/>
  <c r="P2470" i="6"/>
  <c r="P2465" i="6"/>
  <c r="U2465" i="6" s="1"/>
  <c r="V2465" i="6" s="1"/>
  <c r="P2419" i="6"/>
  <c r="U2419" i="6" s="1"/>
  <c r="V2419" i="6" s="1"/>
  <c r="P2404" i="6"/>
  <c r="P2401" i="6"/>
  <c r="U2401" i="6" s="1"/>
  <c r="V2401" i="6" s="1"/>
  <c r="P2370" i="6"/>
  <c r="U2370" i="6" s="1"/>
  <c r="V2370" i="6" s="1"/>
  <c r="P2358" i="6"/>
  <c r="U2358" i="6" s="1"/>
  <c r="V2358" i="6" s="1"/>
  <c r="P2348" i="6"/>
  <c r="U2348" i="6" s="1"/>
  <c r="V2348" i="6" s="1"/>
  <c r="P2338" i="6"/>
  <c r="P2335" i="6"/>
  <c r="P2332" i="6"/>
  <c r="P2282" i="6"/>
  <c r="U2282" i="6" s="1"/>
  <c r="V2282" i="6" s="1"/>
  <c r="P2279" i="6"/>
  <c r="U2279" i="6" s="1"/>
  <c r="V2279" i="6" s="1"/>
  <c r="P2276" i="6"/>
  <c r="U2276" i="6" s="1"/>
  <c r="V2276" i="6" s="1"/>
  <c r="P2273" i="6"/>
  <c r="U2273" i="6" s="1"/>
  <c r="V2273" i="6" s="1"/>
  <c r="P2268" i="6"/>
  <c r="U2268" i="6" s="1"/>
  <c r="V2268" i="6" s="1"/>
  <c r="P2258" i="6"/>
  <c r="U2258" i="6" s="1"/>
  <c r="V2258" i="6" s="1"/>
  <c r="P2256" i="6"/>
  <c r="U2256" i="6" s="1"/>
  <c r="V2256" i="6" s="1"/>
  <c r="P2242" i="6"/>
  <c r="P2176" i="6"/>
  <c r="U2176" i="6" s="1"/>
  <c r="V2176" i="6" s="1"/>
  <c r="P2174" i="6"/>
  <c r="P2171" i="6"/>
  <c r="P2163" i="6"/>
  <c r="P2134" i="6"/>
  <c r="P2129" i="6"/>
  <c r="U2129" i="6" s="1"/>
  <c r="V2129" i="6" s="1"/>
  <c r="P2105" i="6"/>
  <c r="U2105" i="6" s="1"/>
  <c r="V2105" i="6" s="1"/>
  <c r="P2096" i="6"/>
  <c r="U2096" i="6" s="1"/>
  <c r="V2096" i="6" s="1"/>
  <c r="P2068" i="6"/>
  <c r="U2068" i="6" s="1"/>
  <c r="V2068" i="6" s="1"/>
  <c r="P2064" i="6"/>
  <c r="U2064" i="6" s="1"/>
  <c r="V2064" i="6" s="1"/>
  <c r="P1948" i="6"/>
  <c r="P1458" i="6"/>
  <c r="U1458" i="6" s="1"/>
  <c r="V1458" i="6" s="1"/>
  <c r="P2633" i="6"/>
  <c r="U2633" i="6" s="1"/>
  <c r="P2580" i="6"/>
  <c r="U2580" i="6" s="1"/>
  <c r="V2580" i="6" s="1"/>
  <c r="P2562" i="6"/>
  <c r="U2562" i="6" s="1"/>
  <c r="V2562" i="6" s="1"/>
  <c r="P2556" i="6"/>
  <c r="U2556" i="6" s="1"/>
  <c r="P2494" i="6"/>
  <c r="U2494" i="6" s="1"/>
  <c r="V2494" i="6" s="1"/>
  <c r="P2255" i="6"/>
  <c r="P2187" i="6"/>
  <c r="U2187" i="6" s="1"/>
  <c r="V2187" i="6" s="1"/>
  <c r="P2115" i="6"/>
  <c r="U2115" i="6" s="1"/>
  <c r="V2115" i="6" s="1"/>
  <c r="P2076" i="6"/>
  <c r="P2067" i="6"/>
  <c r="U2067" i="6" s="1"/>
  <c r="V2067" i="6" s="1"/>
  <c r="P2019" i="6"/>
  <c r="U2019" i="6" s="1"/>
  <c r="V2019" i="6" s="1"/>
  <c r="P2010" i="6"/>
  <c r="U2010" i="6" s="1"/>
  <c r="V2010" i="6" s="1"/>
  <c r="P1994" i="6"/>
  <c r="P1985" i="6"/>
  <c r="P1962" i="6"/>
  <c r="U1962" i="6" s="1"/>
  <c r="V1962" i="6" s="1"/>
  <c r="P1957" i="6"/>
  <c r="U1957" i="6" s="1"/>
  <c r="V1957" i="6" s="1"/>
  <c r="P1954" i="6"/>
  <c r="U1954" i="6" s="1"/>
  <c r="V1954" i="6" s="1"/>
  <c r="P1951" i="6"/>
  <c r="U1951" i="6" s="1"/>
  <c r="V1951" i="6" s="1"/>
  <c r="P1945" i="6"/>
  <c r="U1945" i="6" s="1"/>
  <c r="V1945" i="6" s="1"/>
  <c r="P1942" i="6"/>
  <c r="U1942" i="6" s="1"/>
  <c r="V1942" i="6" s="1"/>
  <c r="P1938" i="6"/>
  <c r="U1938" i="6" s="1"/>
  <c r="V1938" i="6" s="1"/>
  <c r="P1924" i="6"/>
  <c r="P1848" i="6"/>
  <c r="U1848" i="6" s="1"/>
  <c r="V1848" i="6" s="1"/>
  <c r="P1843" i="6"/>
  <c r="U1843" i="6" s="1"/>
  <c r="V1843" i="6" s="1"/>
  <c r="P1830" i="6"/>
  <c r="P1825" i="6"/>
  <c r="U1825" i="6" s="1"/>
  <c r="V1825" i="6" s="1"/>
  <c r="P1784" i="6"/>
  <c r="U1784" i="6" s="1"/>
  <c r="V1784" i="6" s="1"/>
  <c r="P1771" i="6"/>
  <c r="U1771" i="6" s="1"/>
  <c r="P1755" i="6"/>
  <c r="U1755" i="6" s="1"/>
  <c r="V1755" i="6" s="1"/>
  <c r="P1697" i="6"/>
  <c r="U1697" i="6" s="1"/>
  <c r="V1697" i="6" s="1"/>
  <c r="P1654" i="6"/>
  <c r="P1559" i="6"/>
  <c r="U1559" i="6" s="1"/>
  <c r="V1559" i="6" s="1"/>
  <c r="P1554" i="6"/>
  <c r="U1554" i="6" s="1"/>
  <c r="V1554" i="6" s="1"/>
  <c r="P1550" i="6"/>
  <c r="U1550" i="6" s="1"/>
  <c r="V1550" i="6" s="1"/>
  <c r="P1552" i="6"/>
  <c r="U1552" i="6" s="1"/>
  <c r="V1552" i="6" s="1"/>
  <c r="P1522" i="6"/>
  <c r="U1522" i="6" s="1"/>
  <c r="V1522" i="6" s="1"/>
  <c r="P1517" i="6"/>
  <c r="U1517" i="6" s="1"/>
  <c r="V1517" i="6" s="1"/>
  <c r="P1508" i="6"/>
  <c r="P1505" i="6"/>
  <c r="U1505" i="6" s="1"/>
  <c r="V1505" i="6" s="1"/>
  <c r="P1502" i="6"/>
  <c r="P1498" i="6"/>
  <c r="U1498" i="6" s="1"/>
  <c r="V1498" i="6" s="1"/>
  <c r="P1495" i="6"/>
  <c r="U1495" i="6" s="1"/>
  <c r="V1495" i="6" s="1"/>
  <c r="P1492" i="6"/>
  <c r="U1492" i="6" s="1"/>
  <c r="V1492" i="6" s="1"/>
  <c r="P1486" i="6"/>
  <c r="U1486" i="6" s="1"/>
  <c r="P1481" i="6"/>
  <c r="P1468" i="6"/>
  <c r="U1468" i="6" s="1"/>
  <c r="V1468" i="6" s="1"/>
  <c r="P1463" i="6"/>
  <c r="U1463" i="6" s="1"/>
  <c r="V1463" i="6" s="1"/>
  <c r="P1794" i="6"/>
  <c r="U1794" i="6" s="1"/>
  <c r="V1794" i="6" s="1"/>
  <c r="P1774" i="6"/>
  <c r="U1774" i="6" s="1"/>
  <c r="V1774" i="6" s="1"/>
  <c r="P1760" i="6"/>
  <c r="U1760" i="6" s="1"/>
  <c r="V1760" i="6" s="1"/>
  <c r="O1756" i="6"/>
  <c r="P1756" i="6" s="1"/>
  <c r="U1756" i="6" s="1"/>
  <c r="V1756" i="6" s="1"/>
  <c r="P1745" i="6"/>
  <c r="U1745" i="6" s="1"/>
  <c r="V1745" i="6" s="1"/>
  <c r="P1730" i="6"/>
  <c r="U1730" i="6" s="1"/>
  <c r="V1730" i="6" s="1"/>
  <c r="P1727" i="6"/>
  <c r="U1727" i="6" s="1"/>
  <c r="V1727" i="6" s="1"/>
  <c r="P1724" i="6"/>
  <c r="U1724" i="6" s="1"/>
  <c r="V1724" i="6" s="1"/>
  <c r="P1721" i="6"/>
  <c r="P1699" i="6"/>
  <c r="P1693" i="6"/>
  <c r="U1693" i="6" s="1"/>
  <c r="V1693" i="6" s="1"/>
  <c r="P1686" i="6"/>
  <c r="U1686" i="6" s="1"/>
  <c r="V1686" i="6" s="1"/>
  <c r="P1650" i="6"/>
  <c r="P1629" i="6"/>
  <c r="U1629" i="6" s="1"/>
  <c r="V1629" i="6" s="1"/>
  <c r="P1623" i="6"/>
  <c r="U1623" i="6" s="1"/>
  <c r="V1623" i="6" s="1"/>
  <c r="P1618" i="6"/>
  <c r="U1618" i="6" s="1"/>
  <c r="V1618" i="6" s="1"/>
  <c r="P1600" i="6"/>
  <c r="P1597" i="6"/>
  <c r="P1586" i="6"/>
  <c r="U1586" i="6" s="1"/>
  <c r="V1586" i="6" s="1"/>
  <c r="P1580" i="6"/>
  <c r="U1580" i="6" s="1"/>
  <c r="V1580" i="6" s="1"/>
  <c r="P1574" i="6"/>
  <c r="U1574" i="6" s="1"/>
  <c r="V1574" i="6" s="1"/>
  <c r="O1569" i="6"/>
  <c r="P1569" i="6" s="1"/>
  <c r="U1569" i="6" s="1"/>
  <c r="V1569" i="6" s="1"/>
  <c r="P1556" i="6"/>
  <c r="U1556" i="6" s="1"/>
  <c r="V1556" i="6" s="1"/>
  <c r="P1547" i="6"/>
  <c r="P1540" i="6"/>
  <c r="U1540" i="6" s="1"/>
  <c r="V1540" i="6" s="1"/>
  <c r="P1537" i="6"/>
  <c r="U1537" i="6" s="1"/>
  <c r="P1519" i="6"/>
  <c r="U1519" i="6" s="1"/>
  <c r="V1519" i="6" s="1"/>
  <c r="P1514" i="6"/>
  <c r="U1514" i="6" s="1"/>
  <c r="V1514" i="6" s="1"/>
  <c r="P1511" i="6"/>
  <c r="P1483" i="6"/>
  <c r="U1483" i="6" s="1"/>
  <c r="V1483" i="6" s="1"/>
  <c r="P1478" i="6"/>
  <c r="U1478" i="6" s="1"/>
  <c r="P1465" i="6"/>
  <c r="U1465" i="6" s="1"/>
  <c r="V1465" i="6" s="1"/>
  <c r="P1460" i="6"/>
  <c r="U1460" i="6" s="1"/>
  <c r="V1460" i="6" s="1"/>
  <c r="P1447" i="6"/>
  <c r="U1447" i="6" s="1"/>
  <c r="V1447" i="6" s="1"/>
  <c r="P1430" i="6"/>
  <c r="U1430" i="6" s="1"/>
  <c r="V1430" i="6" s="1"/>
  <c r="P1425" i="6"/>
  <c r="P1418" i="6"/>
  <c r="P1404" i="6"/>
  <c r="P1401" i="6"/>
  <c r="U1401" i="6" s="1"/>
  <c r="V1401" i="6" s="1"/>
  <c r="P1398" i="6"/>
  <c r="U1398" i="6" s="1"/>
  <c r="V1398" i="6" s="1"/>
  <c r="P1395" i="6"/>
  <c r="U1395" i="6" s="1"/>
  <c r="V1395" i="6" s="1"/>
  <c r="P1392" i="6"/>
  <c r="U1392" i="6" s="1"/>
  <c r="V1392" i="6" s="1"/>
  <c r="P1389" i="6"/>
  <c r="U1389" i="6" s="1"/>
  <c r="V1389" i="6" s="1"/>
  <c r="P1386" i="6"/>
  <c r="U1386" i="6" s="1"/>
  <c r="V1386" i="6" s="1"/>
  <c r="P1383" i="6"/>
  <c r="U1383" i="6" s="1"/>
  <c r="V1383" i="6" s="1"/>
  <c r="P1358" i="6"/>
  <c r="U1358" i="6" s="1"/>
  <c r="V1358" i="6" s="1"/>
  <c r="P1353" i="6"/>
  <c r="U1353" i="6" s="1"/>
  <c r="V1353" i="6" s="1"/>
  <c r="P1339" i="6"/>
  <c r="P1331" i="6"/>
  <c r="P1326" i="6"/>
  <c r="U1326" i="6" s="1"/>
  <c r="V1326" i="6" s="1"/>
  <c r="P1299" i="6"/>
  <c r="U1299" i="6" s="1"/>
  <c r="V1299" i="6" s="1"/>
  <c r="P1297" i="6"/>
  <c r="U1297" i="6" s="1"/>
  <c r="V1297" i="6" s="1"/>
  <c r="P1262" i="6"/>
  <c r="U1262" i="6" s="1"/>
  <c r="V1262" i="6" s="1"/>
  <c r="P1255" i="6"/>
  <c r="U1255" i="6" s="1"/>
  <c r="V1255" i="6" s="1"/>
  <c r="O1253" i="6"/>
  <c r="P1253" i="6" s="1"/>
  <c r="U1253" i="6" s="1"/>
  <c r="V1253" i="6" s="1"/>
  <c r="O1249" i="6"/>
  <c r="P1249" i="6" s="1"/>
  <c r="U1249" i="6" s="1"/>
  <c r="V1249" i="6" s="1"/>
  <c r="O1240" i="6"/>
  <c r="P1240" i="6" s="1"/>
  <c r="U1240" i="6" s="1"/>
  <c r="V1240" i="6" s="1"/>
  <c r="P1234" i="6"/>
  <c r="P1230" i="6"/>
  <c r="P1196" i="6"/>
  <c r="P1188" i="6"/>
  <c r="U1188" i="6" s="1"/>
  <c r="V1188" i="6" s="1"/>
  <c r="P1170" i="6"/>
  <c r="U1170" i="6" s="1"/>
  <c r="V1170" i="6" s="1"/>
  <c r="P1158" i="6"/>
  <c r="U1158" i="6" s="1"/>
  <c r="V1158" i="6" s="1"/>
  <c r="P1137" i="6"/>
  <c r="U1137" i="6" s="1"/>
  <c r="V1137" i="6" s="1"/>
  <c r="O1120" i="6"/>
  <c r="P1120" i="6" s="1"/>
  <c r="U1120" i="6" s="1"/>
  <c r="V1120" i="6" s="1"/>
  <c r="P1104" i="6"/>
  <c r="U1104" i="6" s="1"/>
  <c r="V1104" i="6" s="1"/>
  <c r="P1095" i="6"/>
  <c r="U1095" i="6" s="1"/>
  <c r="P1087" i="6"/>
  <c r="P1081" i="6"/>
  <c r="U1081" i="6" s="1"/>
  <c r="V1081" i="6" s="1"/>
  <c r="P1051" i="6"/>
  <c r="U1051" i="6" s="1"/>
  <c r="V1051" i="6" s="1"/>
  <c r="P1037" i="6"/>
  <c r="U1037" i="6" s="1"/>
  <c r="V1037" i="6" s="1"/>
  <c r="P1027" i="6"/>
  <c r="U1027" i="6" s="1"/>
  <c r="V1027" i="6" s="1"/>
  <c r="P1009" i="6"/>
  <c r="U1009" i="6" s="1"/>
  <c r="V1009" i="6" s="1"/>
  <c r="P1006" i="6"/>
  <c r="U1006" i="6" s="1"/>
  <c r="V1006" i="6" s="1"/>
  <c r="P1457" i="6"/>
  <c r="U1457" i="6" s="1"/>
  <c r="V1457" i="6" s="1"/>
  <c r="P1444" i="6"/>
  <c r="P1441" i="6"/>
  <c r="U1441" i="6" s="1"/>
  <c r="P1427" i="6"/>
  <c r="P1414" i="6"/>
  <c r="O1391" i="6"/>
  <c r="P1391" i="6" s="1"/>
  <c r="U1391" i="6" s="1"/>
  <c r="V1391" i="6" s="1"/>
  <c r="O1388" i="6"/>
  <c r="P1388" i="6" s="1"/>
  <c r="U1388" i="6" s="1"/>
  <c r="V1388" i="6" s="1"/>
  <c r="O1385" i="6"/>
  <c r="P1385" i="6" s="1"/>
  <c r="U1385" i="6" s="1"/>
  <c r="V1385" i="6" s="1"/>
  <c r="O1382" i="6"/>
  <c r="P1382" i="6" s="1"/>
  <c r="O1368" i="6"/>
  <c r="P1368" i="6" s="1"/>
  <c r="U1368" i="6" s="1"/>
  <c r="V1368" i="6" s="1"/>
  <c r="O1365" i="6"/>
  <c r="P1365" i="6" s="1"/>
  <c r="U1365" i="6" s="1"/>
  <c r="V1365" i="6" s="1"/>
  <c r="O1362" i="6"/>
  <c r="P1362" i="6" s="1"/>
  <c r="U1362" i="6" s="1"/>
  <c r="V1362" i="6" s="1"/>
  <c r="P1350" i="6"/>
  <c r="U1350" i="6" s="1"/>
  <c r="V1350" i="6" s="1"/>
  <c r="P1304" i="6"/>
  <c r="U1304" i="6" s="1"/>
  <c r="V1304" i="6" s="1"/>
  <c r="O1266" i="6"/>
  <c r="P1266" i="6" s="1"/>
  <c r="U1266" i="6" s="1"/>
  <c r="V1266" i="6" s="1"/>
  <c r="O1261" i="6"/>
  <c r="O1259" i="6"/>
  <c r="P1259" i="6" s="1"/>
  <c r="U1259" i="6" s="1"/>
  <c r="V1259" i="6" s="1"/>
  <c r="P1225" i="6"/>
  <c r="P1215" i="6"/>
  <c r="U1215" i="6" s="1"/>
  <c r="V1215" i="6" s="1"/>
  <c r="P1209" i="6"/>
  <c r="U1209" i="6" s="1"/>
  <c r="V1209" i="6" s="1"/>
  <c r="P1203" i="6"/>
  <c r="P1140" i="6"/>
  <c r="U1140" i="6" s="1"/>
  <c r="V1140" i="6" s="1"/>
  <c r="P1131" i="6"/>
  <c r="U1131" i="6" s="1"/>
  <c r="V1131" i="6" s="1"/>
  <c r="O1123" i="6"/>
  <c r="P1100" i="6"/>
  <c r="P1094" i="6"/>
  <c r="P1077" i="6"/>
  <c r="U1077" i="6" s="1"/>
  <c r="V1077" i="6" s="1"/>
  <c r="P1071" i="6"/>
  <c r="P1050" i="6"/>
  <c r="U1050" i="6" s="1"/>
  <c r="P1045" i="6"/>
  <c r="U1045" i="6" s="1"/>
  <c r="V1045" i="6" s="1"/>
  <c r="P1008" i="6"/>
  <c r="U1008" i="6" s="1"/>
  <c r="V1008" i="6" s="1"/>
  <c r="P1002" i="6"/>
  <c r="U1002" i="6" s="1"/>
  <c r="V1002" i="6" s="1"/>
  <c r="P985" i="6"/>
  <c r="O967" i="6"/>
  <c r="O965" i="6"/>
  <c r="P965" i="6" s="1"/>
  <c r="U965" i="6" s="1"/>
  <c r="V965" i="6" s="1"/>
  <c r="O970" i="6"/>
  <c r="P970" i="6" s="1"/>
  <c r="U970" i="6" s="1"/>
  <c r="V970" i="6" s="1"/>
  <c r="P1469" i="6"/>
  <c r="U1469" i="6" s="1"/>
  <c r="V1469" i="6" s="1"/>
  <c r="P1456" i="6"/>
  <c r="U1456" i="6" s="1"/>
  <c r="V1456" i="6" s="1"/>
  <c r="P1451" i="6"/>
  <c r="U1451" i="6" s="1"/>
  <c r="V1451" i="6" s="1"/>
  <c r="P1434" i="6"/>
  <c r="U1434" i="6" s="1"/>
  <c r="V1434" i="6" s="1"/>
  <c r="P1420" i="6"/>
  <c r="P1405" i="6"/>
  <c r="U1405" i="6" s="1"/>
  <c r="V1405" i="6" s="1"/>
  <c r="O1402" i="6"/>
  <c r="P1402" i="6" s="1"/>
  <c r="U1402" i="6" s="1"/>
  <c r="V1402" i="6" s="1"/>
  <c r="O1399" i="6"/>
  <c r="P1399" i="6" s="1"/>
  <c r="U1399" i="6" s="1"/>
  <c r="V1399" i="6" s="1"/>
  <c r="O1396" i="6"/>
  <c r="P1396" i="6" s="1"/>
  <c r="U1396" i="6" s="1"/>
  <c r="V1396" i="6" s="1"/>
  <c r="O1393" i="6"/>
  <c r="P1393" i="6" s="1"/>
  <c r="U1393" i="6" s="1"/>
  <c r="V1393" i="6" s="1"/>
  <c r="O1390" i="6"/>
  <c r="P1390" i="6" s="1"/>
  <c r="U1390" i="6" s="1"/>
  <c r="V1390" i="6" s="1"/>
  <c r="O1387" i="6"/>
  <c r="P1387" i="6" s="1"/>
  <c r="U1387" i="6" s="1"/>
  <c r="V1387" i="6" s="1"/>
  <c r="O1376" i="6"/>
  <c r="P1376" i="6" s="1"/>
  <c r="U1376" i="6" s="1"/>
  <c r="V1376" i="6" s="1"/>
  <c r="O1373" i="6"/>
  <c r="P1373" i="6" s="1"/>
  <c r="U1373" i="6" s="1"/>
  <c r="V1373" i="6" s="1"/>
  <c r="O1370" i="6"/>
  <c r="P1370" i="6" s="1"/>
  <c r="U1370" i="6" s="1"/>
  <c r="V1370" i="6" s="1"/>
  <c r="O1367" i="6"/>
  <c r="P1367" i="6" s="1"/>
  <c r="U1367" i="6" s="1"/>
  <c r="V1367" i="6" s="1"/>
  <c r="O1364" i="6"/>
  <c r="P1364" i="6" s="1"/>
  <c r="U1364" i="6" s="1"/>
  <c r="V1364" i="6" s="1"/>
  <c r="P1349" i="6"/>
  <c r="P1343" i="6"/>
  <c r="P1322" i="6"/>
  <c r="P1301" i="6"/>
  <c r="U1301" i="6" s="1"/>
  <c r="V1301" i="6" s="1"/>
  <c r="P1298" i="6"/>
  <c r="U1298" i="6" s="1"/>
  <c r="V1298" i="6" s="1"/>
  <c r="P1282" i="6"/>
  <c r="U1282" i="6" s="1"/>
  <c r="V1282" i="6" s="1"/>
  <c r="P1268" i="6"/>
  <c r="U1268" i="6" s="1"/>
  <c r="O1265" i="6"/>
  <c r="P1265" i="6" s="1"/>
  <c r="U1265" i="6" s="1"/>
  <c r="V1265" i="6" s="1"/>
  <c r="O1256" i="6"/>
  <c r="P1256" i="6" s="1"/>
  <c r="U1256" i="6" s="1"/>
  <c r="P1252" i="6"/>
  <c r="U1252" i="6" s="1"/>
  <c r="V1252" i="6" s="1"/>
  <c r="P1243" i="6"/>
  <c r="U1243" i="6" s="1"/>
  <c r="V1243" i="6" s="1"/>
  <c r="P1200" i="6"/>
  <c r="U1200" i="6" s="1"/>
  <c r="P1192" i="6"/>
  <c r="P1182" i="6"/>
  <c r="P1174" i="6"/>
  <c r="P1151" i="6"/>
  <c r="O1143" i="6"/>
  <c r="P1143" i="6" s="1"/>
  <c r="U1143" i="6" s="1"/>
  <c r="V1143" i="6" s="1"/>
  <c r="O1134" i="6"/>
  <c r="P1134" i="6" s="1"/>
  <c r="U1134" i="6" s="1"/>
  <c r="V1134" i="6" s="1"/>
  <c r="P1123" i="6"/>
  <c r="U1123" i="6" s="1"/>
  <c r="V1123" i="6" s="1"/>
  <c r="P1108" i="6"/>
  <c r="U1108" i="6" s="1"/>
  <c r="V1108" i="6" s="1"/>
  <c r="P1091" i="6"/>
  <c r="P1079" i="6"/>
  <c r="U1079" i="6" s="1"/>
  <c r="V1079" i="6" s="1"/>
  <c r="P1047" i="6"/>
  <c r="U1047" i="6" s="1"/>
  <c r="V1047" i="6" s="1"/>
  <c r="P1042" i="6"/>
  <c r="U1042" i="6" s="1"/>
  <c r="V1042" i="6" s="1"/>
  <c r="P1031" i="6"/>
  <c r="U1031" i="6" s="1"/>
  <c r="V1031" i="6" s="1"/>
  <c r="P1023" i="6"/>
  <c r="U1023" i="6" s="1"/>
  <c r="V1023" i="6" s="1"/>
  <c r="O1260" i="6"/>
  <c r="P1260" i="6" s="1"/>
  <c r="U1260" i="6" s="1"/>
  <c r="V1260" i="6" s="1"/>
  <c r="O1257" i="6"/>
  <c r="P1257" i="6" s="1"/>
  <c r="U1257" i="6" s="1"/>
  <c r="V1257" i="6" s="1"/>
  <c r="P1361" i="6"/>
  <c r="P1206" i="6"/>
  <c r="U1206" i="6" s="1"/>
  <c r="V1206" i="6" s="1"/>
  <c r="P1199" i="6"/>
  <c r="U1199" i="6" s="1"/>
  <c r="V1199" i="6" s="1"/>
  <c r="P1186" i="6"/>
  <c r="U1186" i="6" s="1"/>
  <c r="V1186" i="6" s="1"/>
  <c r="P1181" i="6"/>
  <c r="P1126" i="6"/>
  <c r="U1126" i="6" s="1"/>
  <c r="V1126" i="6" s="1"/>
  <c r="P1117" i="6"/>
  <c r="U1117" i="6" s="1"/>
  <c r="V1117" i="6" s="1"/>
  <c r="P1054" i="6"/>
  <c r="U1054" i="6" s="1"/>
  <c r="V1054" i="6" s="1"/>
  <c r="P1041" i="6"/>
  <c r="U1041" i="6" s="1"/>
  <c r="V1041" i="6" s="1"/>
  <c r="P1034" i="6"/>
  <c r="U1034" i="6" s="1"/>
  <c r="V1034" i="6" s="1"/>
  <c r="P1017" i="6"/>
  <c r="P1012" i="6"/>
  <c r="U1012" i="6" s="1"/>
  <c r="V1012" i="6" s="1"/>
  <c r="P990" i="6"/>
  <c r="U990" i="6" s="1"/>
  <c r="V990" i="6" s="1"/>
  <c r="P1015" i="6"/>
  <c r="U1015" i="6" s="1"/>
  <c r="V1015" i="6" s="1"/>
  <c r="P1005" i="6"/>
  <c r="P983" i="6"/>
  <c r="P973" i="6"/>
  <c r="U973" i="6" s="1"/>
  <c r="V973" i="6" s="1"/>
  <c r="P948" i="6"/>
  <c r="U948" i="6" s="1"/>
  <c r="V948" i="6" s="1"/>
  <c r="P942" i="6"/>
  <c r="P933" i="6"/>
  <c r="P888" i="6"/>
  <c r="U888" i="6" s="1"/>
  <c r="V888" i="6" s="1"/>
  <c r="P886" i="6"/>
  <c r="U886" i="6" s="1"/>
  <c r="V886" i="6" s="1"/>
  <c r="P879" i="6"/>
  <c r="U879" i="6" s="1"/>
  <c r="V879" i="6" s="1"/>
  <c r="P874" i="6"/>
  <c r="P839" i="6"/>
  <c r="U839" i="6" s="1"/>
  <c r="V839" i="6" s="1"/>
  <c r="P695" i="6"/>
  <c r="U695" i="6" s="1"/>
  <c r="V695" i="6" s="1"/>
  <c r="P649" i="6"/>
  <c r="U649" i="6" s="1"/>
  <c r="P571" i="6"/>
  <c r="U571" i="6" s="1"/>
  <c r="V571" i="6" s="1"/>
  <c r="P569" i="6"/>
  <c r="U569" i="6" s="1"/>
  <c r="V569" i="6" s="1"/>
  <c r="P564" i="6"/>
  <c r="U564" i="6" s="1"/>
  <c r="V564" i="6" s="1"/>
  <c r="P562" i="6"/>
  <c r="U562" i="6" s="1"/>
  <c r="V562" i="6" s="1"/>
  <c r="P560" i="6"/>
  <c r="U560" i="6" s="1"/>
  <c r="V560" i="6" s="1"/>
  <c r="P552" i="6"/>
  <c r="U552" i="6" s="1"/>
  <c r="V552" i="6" s="1"/>
  <c r="P512" i="6"/>
  <c r="P471" i="6"/>
  <c r="P468" i="6"/>
  <c r="U468" i="6" s="1"/>
  <c r="V468" i="6" s="1"/>
  <c r="P483" i="6"/>
  <c r="U483" i="6" s="1"/>
  <c r="V483" i="6" s="1"/>
  <c r="P432" i="6"/>
  <c r="U432" i="6" s="1"/>
  <c r="P385" i="6"/>
  <c r="U385" i="6" s="1"/>
  <c r="P903" i="6"/>
  <c r="U903" i="6" s="1"/>
  <c r="V903" i="6" s="1"/>
  <c r="P906" i="6"/>
  <c r="P843" i="6"/>
  <c r="U843" i="6" s="1"/>
  <c r="V843" i="6" s="1"/>
  <c r="P805" i="6"/>
  <c r="U805" i="6" s="1"/>
  <c r="V805" i="6" s="1"/>
  <c r="P779" i="6"/>
  <c r="U779" i="6" s="1"/>
  <c r="P776" i="6"/>
  <c r="U776" i="6" s="1"/>
  <c r="P771" i="6"/>
  <c r="P682" i="6"/>
  <c r="P665" i="6"/>
  <c r="U665" i="6" s="1"/>
  <c r="V665" i="6" s="1"/>
  <c r="P650" i="6"/>
  <c r="U650" i="6" s="1"/>
  <c r="V650" i="6" s="1"/>
  <c r="P568" i="6"/>
  <c r="U568" i="6" s="1"/>
  <c r="V568" i="6" s="1"/>
  <c r="P559" i="6"/>
  <c r="U559" i="6" s="1"/>
  <c r="V559" i="6" s="1"/>
  <c r="P546" i="6"/>
  <c r="U546" i="6" s="1"/>
  <c r="V546" i="6" s="1"/>
  <c r="P500" i="6"/>
  <c r="P485" i="6"/>
  <c r="U485" i="6" s="1"/>
  <c r="P442" i="6"/>
  <c r="U442" i="6" s="1"/>
  <c r="V442" i="6" s="1"/>
  <c r="P377" i="6"/>
  <c r="U377" i="6" s="1"/>
  <c r="V377" i="6" s="1"/>
  <c r="P1001" i="6"/>
  <c r="U1001" i="6" s="1"/>
  <c r="V1001" i="6" s="1"/>
  <c r="P984" i="6"/>
  <c r="U984" i="6" s="1"/>
  <c r="V984" i="6" s="1"/>
  <c r="P974" i="6"/>
  <c r="U974" i="6" s="1"/>
  <c r="P949" i="6"/>
  <c r="U949" i="6" s="1"/>
  <c r="V949" i="6" s="1"/>
  <c r="P902" i="6"/>
  <c r="U902" i="6" s="1"/>
  <c r="V902" i="6" s="1"/>
  <c r="P891" i="6"/>
  <c r="U891" i="6" s="1"/>
  <c r="P889" i="6"/>
  <c r="U889" i="6" s="1"/>
  <c r="V889" i="6" s="1"/>
  <c r="P882" i="6"/>
  <c r="U882" i="6" s="1"/>
  <c r="V882" i="6" s="1"/>
  <c r="P880" i="6"/>
  <c r="U880" i="6" s="1"/>
  <c r="V880" i="6" s="1"/>
  <c r="P842" i="6"/>
  <c r="P835" i="6"/>
  <c r="P797" i="6"/>
  <c r="U797" i="6" s="1"/>
  <c r="V797" i="6" s="1"/>
  <c r="P788" i="6"/>
  <c r="P778" i="6"/>
  <c r="U778" i="6" s="1"/>
  <c r="V778" i="6" s="1"/>
  <c r="P775" i="6"/>
  <c r="U775" i="6" s="1"/>
  <c r="P773" i="6"/>
  <c r="U773" i="6" s="1"/>
  <c r="V773" i="6" s="1"/>
  <c r="P698" i="6"/>
  <c r="U698" i="6" s="1"/>
  <c r="V698" i="6" s="1"/>
  <c r="P689" i="6"/>
  <c r="U689" i="6" s="1"/>
  <c r="V689" i="6" s="1"/>
  <c r="P652" i="6"/>
  <c r="U652" i="6" s="1"/>
  <c r="V652" i="6" s="1"/>
  <c r="P586" i="6"/>
  <c r="P539" i="6"/>
  <c r="U539" i="6" s="1"/>
  <c r="V539" i="6" s="1"/>
  <c r="P537" i="6"/>
  <c r="U537" i="6" s="1"/>
  <c r="V537" i="6" s="1"/>
  <c r="P502" i="6"/>
  <c r="P497" i="6"/>
  <c r="U497" i="6" s="1"/>
  <c r="V497" i="6" s="1"/>
  <c r="P490" i="6"/>
  <c r="U490" i="6" s="1"/>
  <c r="P487" i="6"/>
  <c r="U487" i="6" s="1"/>
  <c r="V487" i="6" s="1"/>
  <c r="P482" i="6"/>
  <c r="P459" i="6"/>
  <c r="U459" i="6" s="1"/>
  <c r="V459" i="6" s="1"/>
  <c r="P453" i="6"/>
  <c r="P437" i="6"/>
  <c r="U437" i="6" s="1"/>
  <c r="V437" i="6" s="1"/>
  <c r="P336" i="6"/>
  <c r="U336" i="6" s="1"/>
  <c r="V336" i="6" s="1"/>
  <c r="P425" i="6"/>
  <c r="U425" i="6" s="1"/>
  <c r="V425" i="6" s="1"/>
  <c r="P422" i="6"/>
  <c r="P384" i="6"/>
  <c r="U384" i="6" s="1"/>
  <c r="V384" i="6" s="1"/>
  <c r="P369" i="6"/>
  <c r="P357" i="6"/>
  <c r="U357" i="6" s="1"/>
  <c r="V357" i="6" s="1"/>
  <c r="P328" i="6"/>
  <c r="U328" i="6" s="1"/>
  <c r="V328" i="6" s="1"/>
  <c r="P321" i="6"/>
  <c r="P319" i="6"/>
  <c r="U319" i="6" s="1"/>
  <c r="V319" i="6" s="1"/>
  <c r="P316" i="6"/>
  <c r="P311" i="6"/>
  <c r="U311" i="6" s="1"/>
  <c r="V311" i="6" s="1"/>
  <c r="P309" i="6"/>
  <c r="P303" i="6"/>
  <c r="P293" i="6"/>
  <c r="U293" i="6" s="1"/>
  <c r="V293" i="6" s="1"/>
  <c r="P392" i="6"/>
  <c r="U392" i="6" s="1"/>
  <c r="V392" i="6" s="1"/>
  <c r="P389" i="6"/>
  <c r="U389" i="6" s="1"/>
  <c r="V389" i="6" s="1"/>
  <c r="P386" i="6"/>
  <c r="U386" i="6" s="1"/>
  <c r="P383" i="6"/>
  <c r="P378" i="6"/>
  <c r="U378" i="6" s="1"/>
  <c r="V378" i="6" s="1"/>
  <c r="P375" i="6"/>
  <c r="P355" i="6"/>
  <c r="U355" i="6" s="1"/>
  <c r="V355" i="6" s="1"/>
  <c r="P353" i="6"/>
  <c r="U353" i="6" s="1"/>
  <c r="V353" i="6" s="1"/>
  <c r="P292" i="6"/>
  <c r="P10" i="6"/>
  <c r="P352" i="6"/>
  <c r="P306" i="6"/>
  <c r="U306" i="6" s="1"/>
  <c r="V306" i="6" s="1"/>
  <c r="P24" i="6"/>
  <c r="P15" i="6"/>
  <c r="U15" i="6" s="1"/>
  <c r="V15" i="6" s="1"/>
  <c r="P13" i="6"/>
  <c r="P2783" i="6"/>
  <c r="N5745" i="6"/>
  <c r="P5745" i="6" s="1"/>
  <c r="J791" i="14"/>
  <c r="J788" i="14"/>
  <c r="J639" i="14"/>
  <c r="R74" i="14"/>
  <c r="P74" i="14"/>
  <c r="R422" i="14"/>
  <c r="M778" i="14"/>
  <c r="R778" i="14" s="1"/>
  <c r="U5649" i="6"/>
  <c r="V5538" i="6"/>
  <c r="O759" i="14"/>
  <c r="P759" i="14" s="1"/>
  <c r="U5371" i="6"/>
  <c r="M735" i="14"/>
  <c r="R735" i="14" s="1"/>
  <c r="U5640" i="6"/>
  <c r="O777" i="14" s="1"/>
  <c r="M777" i="14"/>
  <c r="R777" i="14" s="1"/>
  <c r="O762" i="14"/>
  <c r="P762" i="14" s="1"/>
  <c r="V5541" i="6"/>
  <c r="V5658" i="6"/>
  <c r="O783" i="14"/>
  <c r="P783" i="14" s="1"/>
  <c r="P324" i="14"/>
  <c r="V5460" i="6"/>
  <c r="O749" i="14"/>
  <c r="P749" i="14" s="1"/>
  <c r="M772" i="14"/>
  <c r="R772" i="14" s="1"/>
  <c r="U5604" i="6"/>
  <c r="O772" i="14" s="1"/>
  <c r="O742" i="14"/>
  <c r="P742" i="14" s="1"/>
  <c r="V5413" i="6"/>
  <c r="P5444" i="6"/>
  <c r="N5440" i="6"/>
  <c r="P5440" i="6" s="1"/>
  <c r="U5440" i="6" s="1"/>
  <c r="V5440" i="6" s="1"/>
  <c r="P5414" i="6"/>
  <c r="P5383" i="6"/>
  <c r="U5383" i="6" s="1"/>
  <c r="V5383" i="6" s="1"/>
  <c r="P5375" i="6"/>
  <c r="P5370" i="6"/>
  <c r="P5352" i="6"/>
  <c r="N5703" i="6"/>
  <c r="P5703" i="6" s="1"/>
  <c r="U5703" i="6" s="1"/>
  <c r="N5701" i="6"/>
  <c r="P5701" i="6" s="1"/>
  <c r="U5701" i="6" s="1"/>
  <c r="N5699" i="6"/>
  <c r="P5699" i="6" s="1"/>
  <c r="U5699" i="6" s="1"/>
  <c r="N5697" i="6"/>
  <c r="P5697" i="6" s="1"/>
  <c r="U5697" i="6" s="1"/>
  <c r="N5695" i="6"/>
  <c r="P5695" i="6" s="1"/>
  <c r="U5695" i="6" s="1"/>
  <c r="N5693" i="6"/>
  <c r="P5693" i="6" s="1"/>
  <c r="N5556" i="6"/>
  <c r="P5556" i="6" s="1"/>
  <c r="U5556" i="6" s="1"/>
  <c r="N5554" i="6"/>
  <c r="P5554" i="6" s="1"/>
  <c r="U5554" i="6" s="1"/>
  <c r="N5552" i="6"/>
  <c r="P5552" i="6" s="1"/>
  <c r="U5552" i="6" s="1"/>
  <c r="V5552" i="6" s="1"/>
  <c r="N5550" i="6"/>
  <c r="P5550" i="6" s="1"/>
  <c r="U5550" i="6" s="1"/>
  <c r="V5550" i="6" s="1"/>
  <c r="N5548" i="6"/>
  <c r="P5548" i="6" s="1"/>
  <c r="U5548" i="6" s="1"/>
  <c r="V5548" i="6" s="1"/>
  <c r="N5546" i="6"/>
  <c r="P5546" i="6" s="1"/>
  <c r="N5517" i="6"/>
  <c r="P5517" i="6" s="1"/>
  <c r="U5517" i="6" s="1"/>
  <c r="N5515" i="6"/>
  <c r="P5515" i="6" s="1"/>
  <c r="U5515" i="6" s="1"/>
  <c r="V5515" i="6" s="1"/>
  <c r="N5513" i="6"/>
  <c r="P5513" i="6" s="1"/>
  <c r="U5513" i="6" s="1"/>
  <c r="V5513" i="6" s="1"/>
  <c r="N5511" i="6"/>
  <c r="P5511" i="6" s="1"/>
  <c r="P5396" i="6"/>
  <c r="N5579" i="6"/>
  <c r="P5579" i="6" s="1"/>
  <c r="U5579" i="6" s="1"/>
  <c r="N5577" i="6"/>
  <c r="P5577" i="6" s="1"/>
  <c r="U5577" i="6" s="1"/>
  <c r="N5575" i="6"/>
  <c r="P5575" i="6" s="1"/>
  <c r="U5575" i="6" s="1"/>
  <c r="V5575" i="6" s="1"/>
  <c r="N5573" i="6"/>
  <c r="P5573" i="6" s="1"/>
  <c r="U5573" i="6" s="1"/>
  <c r="V5573" i="6" s="1"/>
  <c r="N5571" i="6"/>
  <c r="P5571" i="6" s="1"/>
  <c r="U5571" i="6" s="1"/>
  <c r="V5571" i="6" s="1"/>
  <c r="N5569" i="6"/>
  <c r="P5569" i="6" s="1"/>
  <c r="N5509" i="6"/>
  <c r="P5509" i="6" s="1"/>
  <c r="U5509" i="6" s="1"/>
  <c r="N5507" i="6"/>
  <c r="P5507" i="6" s="1"/>
  <c r="U5507" i="6" s="1"/>
  <c r="N5505" i="6"/>
  <c r="P5505" i="6" s="1"/>
  <c r="U5505" i="6" s="1"/>
  <c r="V5505" i="6" s="1"/>
  <c r="N5503" i="6"/>
  <c r="P5503" i="6" s="1"/>
  <c r="U5503" i="6" s="1"/>
  <c r="V5503" i="6" s="1"/>
  <c r="N5501" i="6"/>
  <c r="P5501" i="6" s="1"/>
  <c r="N5431" i="6"/>
  <c r="P5431" i="6" s="1"/>
  <c r="N5433" i="6"/>
  <c r="P5433" i="6" s="1"/>
  <c r="U5433" i="6" s="1"/>
  <c r="N5435" i="6"/>
  <c r="P5435" i="6" s="1"/>
  <c r="U5435" i="6" s="1"/>
  <c r="V5435" i="6" s="1"/>
  <c r="N5437" i="6"/>
  <c r="P5437" i="6" s="1"/>
  <c r="U5437" i="6" s="1"/>
  <c r="V5437" i="6" s="1"/>
  <c r="N5439" i="6"/>
  <c r="P5439" i="6" s="1"/>
  <c r="U5439" i="6" s="1"/>
  <c r="V5439" i="6" s="1"/>
  <c r="N5441" i="6"/>
  <c r="P5441" i="6" s="1"/>
  <c r="U5441" i="6" s="1"/>
  <c r="N5434" i="6"/>
  <c r="P5434" i="6" s="1"/>
  <c r="U5434" i="6" s="1"/>
  <c r="V5434" i="6" s="1"/>
  <c r="P5402" i="6"/>
  <c r="P5388" i="6"/>
  <c r="U5388" i="6" s="1"/>
  <c r="V5388" i="6" s="1"/>
  <c r="P5380" i="6"/>
  <c r="Q790" i="14"/>
  <c r="N5702" i="6"/>
  <c r="P5702" i="6" s="1"/>
  <c r="U5702" i="6" s="1"/>
  <c r="N5700" i="6"/>
  <c r="P5700" i="6" s="1"/>
  <c r="U5700" i="6" s="1"/>
  <c r="N5698" i="6"/>
  <c r="P5698" i="6" s="1"/>
  <c r="U5698" i="6" s="1"/>
  <c r="N5696" i="6"/>
  <c r="P5696" i="6" s="1"/>
  <c r="U5696" i="6" s="1"/>
  <c r="N5694" i="6"/>
  <c r="P5694" i="6" s="1"/>
  <c r="U5694" i="6" s="1"/>
  <c r="N5555" i="6"/>
  <c r="P5555" i="6" s="1"/>
  <c r="U5555" i="6" s="1"/>
  <c r="V5555" i="6" s="1"/>
  <c r="N5553" i="6"/>
  <c r="P5553" i="6" s="1"/>
  <c r="U5553" i="6" s="1"/>
  <c r="V5553" i="6" s="1"/>
  <c r="N5551" i="6"/>
  <c r="P5551" i="6" s="1"/>
  <c r="U5551" i="6" s="1"/>
  <c r="V5551" i="6" s="1"/>
  <c r="N5549" i="6"/>
  <c r="P5549" i="6" s="1"/>
  <c r="U5549" i="6" s="1"/>
  <c r="V5549" i="6" s="1"/>
  <c r="N5547" i="6"/>
  <c r="P5547" i="6" s="1"/>
  <c r="U5547" i="6" s="1"/>
  <c r="V5547" i="6" s="1"/>
  <c r="N5516" i="6"/>
  <c r="P5516" i="6" s="1"/>
  <c r="U5516" i="6" s="1"/>
  <c r="V5516" i="6" s="1"/>
  <c r="N5514" i="6"/>
  <c r="P5514" i="6" s="1"/>
  <c r="U5514" i="6" s="1"/>
  <c r="V5514" i="6" s="1"/>
  <c r="N5512" i="6"/>
  <c r="P5512" i="6" s="1"/>
  <c r="U5512" i="6" s="1"/>
  <c r="V5512" i="6" s="1"/>
  <c r="N5580" i="6"/>
  <c r="P5580" i="6" s="1"/>
  <c r="U5580" i="6" s="1"/>
  <c r="V5580" i="6" s="1"/>
  <c r="N5578" i="6"/>
  <c r="P5578" i="6" s="1"/>
  <c r="U5578" i="6" s="1"/>
  <c r="V5578" i="6" s="1"/>
  <c r="N5576" i="6"/>
  <c r="P5576" i="6" s="1"/>
  <c r="U5576" i="6" s="1"/>
  <c r="V5576" i="6" s="1"/>
  <c r="N5574" i="6"/>
  <c r="P5574" i="6" s="1"/>
  <c r="U5574" i="6" s="1"/>
  <c r="V5574" i="6" s="1"/>
  <c r="N5572" i="6"/>
  <c r="P5572" i="6" s="1"/>
  <c r="U5572" i="6" s="1"/>
  <c r="V5572" i="6" s="1"/>
  <c r="N5508" i="6"/>
  <c r="P5508" i="6" s="1"/>
  <c r="U5508" i="6" s="1"/>
  <c r="N5506" i="6"/>
  <c r="P5506" i="6" s="1"/>
  <c r="U5506" i="6" s="1"/>
  <c r="V5506" i="6" s="1"/>
  <c r="N5504" i="6"/>
  <c r="P5504" i="6" s="1"/>
  <c r="U5504" i="6" s="1"/>
  <c r="V5504" i="6" s="1"/>
  <c r="P5408" i="6"/>
  <c r="U5408" i="6" s="1"/>
  <c r="O4530" i="6"/>
  <c r="P4530" i="6" s="1"/>
  <c r="U4530" i="6" s="1"/>
  <c r="O4527" i="6"/>
  <c r="P4527" i="6" s="1"/>
  <c r="U4527" i="6" s="1"/>
  <c r="V4527" i="6" s="1"/>
  <c r="O4524" i="6"/>
  <c r="P4524" i="6" s="1"/>
  <c r="O4477" i="6"/>
  <c r="P4477" i="6" s="1"/>
  <c r="U4477" i="6" s="1"/>
  <c r="V4477" i="6" s="1"/>
  <c r="O4474" i="6"/>
  <c r="P4474" i="6" s="1"/>
  <c r="O4455" i="6"/>
  <c r="P4455" i="6" s="1"/>
  <c r="O4458" i="6"/>
  <c r="P4458" i="6" s="1"/>
  <c r="U4458" i="6" s="1"/>
  <c r="V4458" i="6" s="1"/>
  <c r="O4461" i="6"/>
  <c r="P4461" i="6" s="1"/>
  <c r="U4461" i="6" s="1"/>
  <c r="V4461" i="6" s="1"/>
  <c r="O4456" i="6"/>
  <c r="P4456" i="6" s="1"/>
  <c r="U4456" i="6" s="1"/>
  <c r="V4456" i="6" s="1"/>
  <c r="O4459" i="6"/>
  <c r="P4459" i="6" s="1"/>
  <c r="U4459" i="6" s="1"/>
  <c r="V4459" i="6" s="1"/>
  <c r="P4114" i="6"/>
  <c r="U4114" i="6" s="1"/>
  <c r="V4114" i="6" s="1"/>
  <c r="O4521" i="6"/>
  <c r="P4521" i="6" s="1"/>
  <c r="U4521" i="6" s="1"/>
  <c r="V4521" i="6" s="1"/>
  <c r="O4518" i="6"/>
  <c r="P4518" i="6" s="1"/>
  <c r="U4518" i="6" s="1"/>
  <c r="V4518" i="6" s="1"/>
  <c r="O4449" i="6"/>
  <c r="P4449" i="6" s="1"/>
  <c r="O4452" i="6"/>
  <c r="P4452" i="6" s="1"/>
  <c r="U4452" i="6" s="1"/>
  <c r="O4450" i="6"/>
  <c r="P4450" i="6" s="1"/>
  <c r="U4450" i="6" s="1"/>
  <c r="V4450" i="6" s="1"/>
  <c r="O4453" i="6"/>
  <c r="P4453" i="6" s="1"/>
  <c r="U4453" i="6" s="1"/>
  <c r="V4453" i="6" s="1"/>
  <c r="O4528" i="6"/>
  <c r="P4528" i="6" s="1"/>
  <c r="U4528" i="6" s="1"/>
  <c r="V4528" i="6" s="1"/>
  <c r="O4522" i="6"/>
  <c r="P4522" i="6" s="1"/>
  <c r="U4522" i="6" s="1"/>
  <c r="V4522" i="6" s="1"/>
  <c r="O4519" i="6"/>
  <c r="P4519" i="6" s="1"/>
  <c r="U4519" i="6" s="1"/>
  <c r="V4519" i="6" s="1"/>
  <c r="O4516" i="6"/>
  <c r="P4516" i="6" s="1"/>
  <c r="P4075" i="6"/>
  <c r="U4075" i="6" s="1"/>
  <c r="V4075" i="6" s="1"/>
  <c r="P3989" i="6"/>
  <c r="N5304" i="6"/>
  <c r="P4126" i="6"/>
  <c r="P3737" i="6"/>
  <c r="O4520" i="6"/>
  <c r="P4520" i="6" s="1"/>
  <c r="U4520" i="6" s="1"/>
  <c r="V4520" i="6" s="1"/>
  <c r="O4390" i="6"/>
  <c r="P4390" i="6" s="1"/>
  <c r="U4390" i="6" s="1"/>
  <c r="V4390" i="6" s="1"/>
  <c r="O4387" i="6"/>
  <c r="P4387" i="6" s="1"/>
  <c r="U4387" i="6" s="1"/>
  <c r="O4296" i="6"/>
  <c r="P4296" i="6" s="1"/>
  <c r="U4296" i="6" s="1"/>
  <c r="V4296" i="6" s="1"/>
  <c r="O4293" i="6"/>
  <c r="P4293" i="6" s="1"/>
  <c r="U4293" i="6" s="1"/>
  <c r="O4290" i="6"/>
  <c r="P4290" i="6" s="1"/>
  <c r="U4290" i="6" s="1"/>
  <c r="V4290" i="6" s="1"/>
  <c r="O4287" i="6"/>
  <c r="P4287" i="6" s="1"/>
  <c r="U4287" i="6" s="1"/>
  <c r="O4284" i="6"/>
  <c r="P4284" i="6" s="1"/>
  <c r="U4284" i="6" s="1"/>
  <c r="V4284" i="6" s="1"/>
  <c r="O4281" i="6"/>
  <c r="P4281" i="6" s="1"/>
  <c r="U4281" i="6" s="1"/>
  <c r="V4281" i="6" s="1"/>
  <c r="O4278" i="6"/>
  <c r="P4278" i="6" s="1"/>
  <c r="O4257" i="6"/>
  <c r="P4257" i="6" s="1"/>
  <c r="U4257" i="6" s="1"/>
  <c r="V4257" i="6" s="1"/>
  <c r="O4254" i="6"/>
  <c r="P4254" i="6" s="1"/>
  <c r="O4248" i="6"/>
  <c r="P4248" i="6" s="1"/>
  <c r="U4248" i="6" s="1"/>
  <c r="V4248" i="6" s="1"/>
  <c r="O4245" i="6"/>
  <c r="P4245" i="6" s="1"/>
  <c r="O4203" i="6"/>
  <c r="P4203" i="6" s="1"/>
  <c r="U4203" i="6" s="1"/>
  <c r="V4203" i="6" s="1"/>
  <c r="O4200" i="6"/>
  <c r="P4200" i="6" s="1"/>
  <c r="O4157" i="6"/>
  <c r="P4157" i="6" s="1"/>
  <c r="U4157" i="6" s="1"/>
  <c r="V4157" i="6" s="1"/>
  <c r="O4154" i="6"/>
  <c r="P4154" i="6" s="1"/>
  <c r="O4136" i="6"/>
  <c r="P4136" i="6" s="1"/>
  <c r="U4136" i="6" s="1"/>
  <c r="O4133" i="6"/>
  <c r="P4133" i="6" s="1"/>
  <c r="U4133" i="6" s="1"/>
  <c r="V4133" i="6" s="1"/>
  <c r="O4130" i="6"/>
  <c r="P4130" i="6" s="1"/>
  <c r="U4130" i="6" s="1"/>
  <c r="V4130" i="6" s="1"/>
  <c r="O4127" i="6"/>
  <c r="P4127" i="6" s="1"/>
  <c r="U4127" i="6" s="1"/>
  <c r="V4127" i="6" s="1"/>
  <c r="O4118" i="6"/>
  <c r="P4118" i="6" s="1"/>
  <c r="U4118" i="6" s="1"/>
  <c r="V4118" i="6" s="1"/>
  <c r="O4115" i="6"/>
  <c r="P4115" i="6" s="1"/>
  <c r="U4115" i="6" s="1"/>
  <c r="V4115" i="6" s="1"/>
  <c r="O4112" i="6"/>
  <c r="P4112" i="6" s="1"/>
  <c r="O4082" i="6"/>
  <c r="P4082" i="6" s="1"/>
  <c r="O4076" i="6"/>
  <c r="P4076" i="6" s="1"/>
  <c r="U4076" i="6" s="1"/>
  <c r="V4076" i="6" s="1"/>
  <c r="O4009" i="6"/>
  <c r="P4009" i="6" s="1"/>
  <c r="O4000" i="6"/>
  <c r="P4000" i="6" s="1"/>
  <c r="U4000" i="6" s="1"/>
  <c r="V4000" i="6" s="1"/>
  <c r="O3997" i="6"/>
  <c r="P3997" i="6" s="1"/>
  <c r="U3997" i="6" s="1"/>
  <c r="V3997" i="6" s="1"/>
  <c r="O3988" i="6"/>
  <c r="P3988" i="6" s="1"/>
  <c r="U3988" i="6" s="1"/>
  <c r="V3988" i="6" s="1"/>
  <c r="O3985" i="6"/>
  <c r="P3985" i="6" s="1"/>
  <c r="O3928" i="6"/>
  <c r="P3928" i="6" s="1"/>
  <c r="U3928" i="6" s="1"/>
  <c r="V3928" i="6" s="1"/>
  <c r="O3925" i="6"/>
  <c r="P3925" i="6" s="1"/>
  <c r="U3925" i="6" s="1"/>
  <c r="V3925" i="6" s="1"/>
  <c r="O3922" i="6"/>
  <c r="P3922" i="6" s="1"/>
  <c r="U3922" i="6" s="1"/>
  <c r="V3922" i="6" s="1"/>
  <c r="O3919" i="6"/>
  <c r="P3919" i="6" s="1"/>
  <c r="O3913" i="6"/>
  <c r="P3913" i="6" s="1"/>
  <c r="U3913" i="6" s="1"/>
  <c r="V3913" i="6" s="1"/>
  <c r="O3910" i="6"/>
  <c r="P3910" i="6" s="1"/>
  <c r="O3886" i="6"/>
  <c r="P3886" i="6" s="1"/>
  <c r="U3886" i="6" s="1"/>
  <c r="V3886" i="6" s="1"/>
  <c r="O3883" i="6"/>
  <c r="P3883" i="6" s="1"/>
  <c r="U3883" i="6" s="1"/>
  <c r="V3883" i="6" s="1"/>
  <c r="O3880" i="6"/>
  <c r="P3880" i="6" s="1"/>
  <c r="U3880" i="6" s="1"/>
  <c r="O3877" i="6"/>
  <c r="P3877" i="6" s="1"/>
  <c r="O3865" i="6"/>
  <c r="P3865" i="6" s="1"/>
  <c r="U3865" i="6" s="1"/>
  <c r="V3865" i="6" s="1"/>
  <c r="O3862" i="6"/>
  <c r="P3862" i="6" s="1"/>
  <c r="U3862" i="6" s="1"/>
  <c r="V3862" i="6" s="1"/>
  <c r="O3859" i="6"/>
  <c r="P3859" i="6" s="1"/>
  <c r="O3810" i="6"/>
  <c r="P3810" i="6" s="1"/>
  <c r="O3742" i="6"/>
  <c r="P3742" i="6" s="1"/>
  <c r="U3742" i="6" s="1"/>
  <c r="V3742" i="6" s="1"/>
  <c r="O3739" i="6"/>
  <c r="P3739" i="6" s="1"/>
  <c r="U3739" i="6" s="1"/>
  <c r="V3739" i="6" s="1"/>
  <c r="O3682" i="6"/>
  <c r="P3682" i="6" s="1"/>
  <c r="U3682" i="6" s="1"/>
  <c r="V3682" i="6" s="1"/>
  <c r="O3681" i="6"/>
  <c r="P3681" i="6" s="1"/>
  <c r="P3658" i="6"/>
  <c r="P3629" i="6"/>
  <c r="P3585" i="6"/>
  <c r="U3585" i="6" s="1"/>
  <c r="V3585" i="6" s="1"/>
  <c r="P3444" i="6"/>
  <c r="U3444" i="6" s="1"/>
  <c r="V3444" i="6" s="1"/>
  <c r="O4393" i="6"/>
  <c r="P4393" i="6" s="1"/>
  <c r="U4393" i="6" s="1"/>
  <c r="V4393" i="6" s="1"/>
  <c r="O4194" i="6"/>
  <c r="P4194" i="6" s="1"/>
  <c r="O4185" i="6"/>
  <c r="P4185" i="6" s="1"/>
  <c r="U4185" i="6" s="1"/>
  <c r="V4185" i="6" s="1"/>
  <c r="O4182" i="6"/>
  <c r="P4182" i="6" s="1"/>
  <c r="O4088" i="6"/>
  <c r="P4088" i="6" s="1"/>
  <c r="U4088" i="6" s="1"/>
  <c r="V4088" i="6" s="1"/>
  <c r="O4085" i="6"/>
  <c r="P4085" i="6" s="1"/>
  <c r="U4085" i="6" s="1"/>
  <c r="V4085" i="6" s="1"/>
  <c r="O4079" i="6"/>
  <c r="P4079" i="6" s="1"/>
  <c r="U4079" i="6" s="1"/>
  <c r="O4391" i="6"/>
  <c r="P4391" i="6" s="1"/>
  <c r="U4391" i="6" s="1"/>
  <c r="V4391" i="6" s="1"/>
  <c r="O4388" i="6"/>
  <c r="P4388" i="6" s="1"/>
  <c r="U4388" i="6" s="1"/>
  <c r="V4388" i="6" s="1"/>
  <c r="O4385" i="6"/>
  <c r="P4385" i="6" s="1"/>
  <c r="O4294" i="6"/>
  <c r="P4294" i="6" s="1"/>
  <c r="U4294" i="6" s="1"/>
  <c r="V4294" i="6" s="1"/>
  <c r="O4291" i="6"/>
  <c r="P4291" i="6" s="1"/>
  <c r="U4291" i="6" s="1"/>
  <c r="V4291" i="6" s="1"/>
  <c r="O4288" i="6"/>
  <c r="P4288" i="6" s="1"/>
  <c r="O4083" i="6"/>
  <c r="P4083" i="6" s="1"/>
  <c r="U4083" i="6" s="1"/>
  <c r="V4083" i="6" s="1"/>
  <c r="O4074" i="6"/>
  <c r="P4074" i="6" s="1"/>
  <c r="O3929" i="6"/>
  <c r="P3929" i="6" s="1"/>
  <c r="U3929" i="6" s="1"/>
  <c r="V3929" i="6" s="1"/>
  <c r="O3926" i="6"/>
  <c r="P3926" i="6" s="1"/>
  <c r="U3926" i="6" s="1"/>
  <c r="V3926" i="6" s="1"/>
  <c r="O3923" i="6"/>
  <c r="P3923" i="6" s="1"/>
  <c r="U3923" i="6" s="1"/>
  <c r="V3923" i="6" s="1"/>
  <c r="O3920" i="6"/>
  <c r="P3920" i="6" s="1"/>
  <c r="U3920" i="6" s="1"/>
  <c r="V3920" i="6" s="1"/>
  <c r="O3866" i="6"/>
  <c r="P3866" i="6" s="1"/>
  <c r="U3866" i="6" s="1"/>
  <c r="V3866" i="6" s="1"/>
  <c r="O3863" i="6"/>
  <c r="P3863" i="6" s="1"/>
  <c r="U3863" i="6" s="1"/>
  <c r="V3863" i="6" s="1"/>
  <c r="O3860" i="6"/>
  <c r="P3860" i="6" s="1"/>
  <c r="U3860" i="6" s="1"/>
  <c r="V3860" i="6" s="1"/>
  <c r="O3740" i="6"/>
  <c r="P3740" i="6" s="1"/>
  <c r="U3740" i="6" s="1"/>
  <c r="V3740" i="6" s="1"/>
  <c r="O4086" i="6"/>
  <c r="P4086" i="6" s="1"/>
  <c r="U4086" i="6" s="1"/>
  <c r="V4086" i="6" s="1"/>
  <c r="P3647" i="6"/>
  <c r="O4389" i="6"/>
  <c r="P4389" i="6" s="1"/>
  <c r="U4389" i="6" s="1"/>
  <c r="V4389" i="6" s="1"/>
  <c r="O4295" i="6"/>
  <c r="P4295" i="6" s="1"/>
  <c r="U4295" i="6" s="1"/>
  <c r="V4295" i="6" s="1"/>
  <c r="O4292" i="6"/>
  <c r="P4292" i="6" s="1"/>
  <c r="U4292" i="6" s="1"/>
  <c r="V4292" i="6" s="1"/>
  <c r="O4286" i="6"/>
  <c r="P4286" i="6" s="1"/>
  <c r="U4286" i="6" s="1"/>
  <c r="V4286" i="6" s="1"/>
  <c r="O4283" i="6"/>
  <c r="P4283" i="6" s="1"/>
  <c r="U4283" i="6" s="1"/>
  <c r="V4283" i="6" s="1"/>
  <c r="O4280" i="6"/>
  <c r="P4280" i="6" s="1"/>
  <c r="U4280" i="6" s="1"/>
  <c r="V4280" i="6" s="1"/>
  <c r="O4205" i="6"/>
  <c r="P4205" i="6" s="1"/>
  <c r="U4205" i="6" s="1"/>
  <c r="V4205" i="6" s="1"/>
  <c r="O4135" i="6"/>
  <c r="P4135" i="6" s="1"/>
  <c r="U4135" i="6" s="1"/>
  <c r="V4135" i="6" s="1"/>
  <c r="O4132" i="6"/>
  <c r="P4132" i="6" s="1"/>
  <c r="U4132" i="6" s="1"/>
  <c r="V4132" i="6" s="1"/>
  <c r="O4129" i="6"/>
  <c r="P4129" i="6" s="1"/>
  <c r="U4129" i="6" s="1"/>
  <c r="V4129" i="6" s="1"/>
  <c r="O4117" i="6"/>
  <c r="P4117" i="6" s="1"/>
  <c r="U4117" i="6" s="1"/>
  <c r="V4117" i="6" s="1"/>
  <c r="O3927" i="6"/>
  <c r="P3927" i="6" s="1"/>
  <c r="U3927" i="6" s="1"/>
  <c r="V3927" i="6" s="1"/>
  <c r="O3924" i="6"/>
  <c r="P3924" i="6" s="1"/>
  <c r="U3924" i="6" s="1"/>
  <c r="V3924" i="6" s="1"/>
  <c r="O3921" i="6"/>
  <c r="P3921" i="6" s="1"/>
  <c r="U3921" i="6" s="1"/>
  <c r="V3921" i="6" s="1"/>
  <c r="O3879" i="6"/>
  <c r="P3879" i="6" s="1"/>
  <c r="U3879" i="6" s="1"/>
  <c r="V3879" i="6" s="1"/>
  <c r="O3867" i="6"/>
  <c r="P3867" i="6" s="1"/>
  <c r="U3867" i="6" s="1"/>
  <c r="V3867" i="6" s="1"/>
  <c r="O3864" i="6"/>
  <c r="P3864" i="6" s="1"/>
  <c r="U3864" i="6" s="1"/>
  <c r="V3864" i="6" s="1"/>
  <c r="O3861" i="6"/>
  <c r="P3861" i="6" s="1"/>
  <c r="U3861" i="6" s="1"/>
  <c r="V3861" i="6" s="1"/>
  <c r="P3685" i="6"/>
  <c r="U3685" i="6" s="1"/>
  <c r="V3685" i="6" s="1"/>
  <c r="P3661" i="6"/>
  <c r="U3661" i="6" s="1"/>
  <c r="V3661" i="6" s="1"/>
  <c r="P3486" i="6"/>
  <c r="U3486" i="6" s="1"/>
  <c r="V3486" i="6" s="1"/>
  <c r="P3375" i="6"/>
  <c r="U3375" i="6" s="1"/>
  <c r="V3375" i="6" s="1"/>
  <c r="P3276" i="6"/>
  <c r="O3636" i="6"/>
  <c r="P3636" i="6" s="1"/>
  <c r="U3636" i="6" s="1"/>
  <c r="V3636" i="6" s="1"/>
  <c r="O3633" i="6"/>
  <c r="P3633" i="6" s="1"/>
  <c r="U3633" i="6" s="1"/>
  <c r="V3633" i="6" s="1"/>
  <c r="O3630" i="6"/>
  <c r="P3630" i="6" s="1"/>
  <c r="U3630" i="6" s="1"/>
  <c r="V3630" i="6" s="1"/>
  <c r="O3601" i="6"/>
  <c r="P3601" i="6" s="1"/>
  <c r="U3601" i="6" s="1"/>
  <c r="V3601" i="6" s="1"/>
  <c r="O3598" i="6"/>
  <c r="P3598" i="6" s="1"/>
  <c r="U3598" i="6" s="1"/>
  <c r="V3598" i="6" s="1"/>
  <c r="O3595" i="6"/>
  <c r="P3595" i="6" s="1"/>
  <c r="O3310" i="6"/>
  <c r="P3310" i="6" s="1"/>
  <c r="U3310" i="6" s="1"/>
  <c r="V3310" i="6" s="1"/>
  <c r="O3307" i="6"/>
  <c r="P3307" i="6" s="1"/>
  <c r="U3307" i="6" s="1"/>
  <c r="V3307" i="6" s="1"/>
  <c r="O3304" i="6"/>
  <c r="P3304" i="6" s="1"/>
  <c r="O3301" i="6"/>
  <c r="P3301" i="6" s="1"/>
  <c r="U3301" i="6" s="1"/>
  <c r="V3301" i="6" s="1"/>
  <c r="O3298" i="6"/>
  <c r="P3298" i="6" s="1"/>
  <c r="U3298" i="6" s="1"/>
  <c r="O3295" i="6"/>
  <c r="P3295" i="6" s="1"/>
  <c r="U3295" i="6" s="1"/>
  <c r="O3292" i="6"/>
  <c r="P3292" i="6" s="1"/>
  <c r="O3280" i="6"/>
  <c r="P3280" i="6" s="1"/>
  <c r="U3280" i="6" s="1"/>
  <c r="V3280" i="6" s="1"/>
  <c r="O3277" i="6"/>
  <c r="P3277" i="6" s="1"/>
  <c r="U3277" i="6" s="1"/>
  <c r="P2655" i="6"/>
  <c r="O3645" i="6"/>
  <c r="P3645" i="6" s="1"/>
  <c r="U3645" i="6" s="1"/>
  <c r="V3645" i="6" s="1"/>
  <c r="O3581" i="6"/>
  <c r="P3581" i="6" s="1"/>
  <c r="O3572" i="6"/>
  <c r="P3572" i="6" s="1"/>
  <c r="U3572" i="6" s="1"/>
  <c r="V3572" i="6" s="1"/>
  <c r="O3569" i="6"/>
  <c r="P3569" i="6" s="1"/>
  <c r="U3569" i="6" s="1"/>
  <c r="V3569" i="6" s="1"/>
  <c r="O3566" i="6"/>
  <c r="P3566" i="6" s="1"/>
  <c r="U3566" i="6" s="1"/>
  <c r="V3566" i="6" s="1"/>
  <c r="O3563" i="6"/>
  <c r="P3563" i="6" s="1"/>
  <c r="U3563" i="6" s="1"/>
  <c r="V3563" i="6" s="1"/>
  <c r="O3560" i="6"/>
  <c r="P3560" i="6" s="1"/>
  <c r="O3557" i="6"/>
  <c r="P3557" i="6" s="1"/>
  <c r="U3557" i="6" s="1"/>
  <c r="O3548" i="6"/>
  <c r="P3548" i="6" s="1"/>
  <c r="U3548" i="6" s="1"/>
  <c r="V3548" i="6" s="1"/>
  <c r="O3545" i="6"/>
  <c r="P3545" i="6" s="1"/>
  <c r="U3545" i="6" s="1"/>
  <c r="V3545" i="6" s="1"/>
  <c r="O3542" i="6"/>
  <c r="P3542" i="6" s="1"/>
  <c r="U3542" i="6" s="1"/>
  <c r="O3539" i="6"/>
  <c r="P3539" i="6" s="1"/>
  <c r="U3539" i="6" s="1"/>
  <c r="O3536" i="6"/>
  <c r="P3536" i="6" s="1"/>
  <c r="U3536" i="6" s="1"/>
  <c r="V3536" i="6" s="1"/>
  <c r="O3533" i="6"/>
  <c r="P3533" i="6" s="1"/>
  <c r="O3482" i="6"/>
  <c r="P3482" i="6" s="1"/>
  <c r="O3458" i="6"/>
  <c r="P3458" i="6" s="1"/>
  <c r="U3458" i="6" s="1"/>
  <c r="O3455" i="6"/>
  <c r="P3455" i="6" s="1"/>
  <c r="O3371" i="6"/>
  <c r="P3371" i="6" s="1"/>
  <c r="U3371" i="6" s="1"/>
  <c r="V3371" i="6" s="1"/>
  <c r="O3368" i="6"/>
  <c r="P3368" i="6" s="1"/>
  <c r="U3368" i="6" s="1"/>
  <c r="V3368" i="6" s="1"/>
  <c r="O3365" i="6"/>
  <c r="P3365" i="6" s="1"/>
  <c r="U3365" i="6" s="1"/>
  <c r="V3365" i="6" s="1"/>
  <c r="O3362" i="6"/>
  <c r="P3362" i="6" s="1"/>
  <c r="O3286" i="6"/>
  <c r="P3286" i="6" s="1"/>
  <c r="U3286" i="6" s="1"/>
  <c r="V3286" i="6" s="1"/>
  <c r="O3283" i="6"/>
  <c r="P3283" i="6" s="1"/>
  <c r="U3283" i="6" s="1"/>
  <c r="V3283" i="6" s="1"/>
  <c r="O3637" i="6"/>
  <c r="P3637" i="6" s="1"/>
  <c r="U3637" i="6" s="1"/>
  <c r="V3637" i="6" s="1"/>
  <c r="O3634" i="6"/>
  <c r="P3634" i="6" s="1"/>
  <c r="U3634" i="6" s="1"/>
  <c r="V3634" i="6" s="1"/>
  <c r="O3631" i="6"/>
  <c r="P3631" i="6" s="1"/>
  <c r="U3631" i="6" s="1"/>
  <c r="V3631" i="6" s="1"/>
  <c r="O3602" i="6"/>
  <c r="P3602" i="6" s="1"/>
  <c r="U3602" i="6" s="1"/>
  <c r="V3602" i="6" s="1"/>
  <c r="O3599" i="6"/>
  <c r="P3599" i="6" s="1"/>
  <c r="U3599" i="6" s="1"/>
  <c r="V3599" i="6" s="1"/>
  <c r="O3596" i="6"/>
  <c r="P3596" i="6" s="1"/>
  <c r="U3596" i="6" s="1"/>
  <c r="V3596" i="6" s="1"/>
  <c r="O3443" i="6"/>
  <c r="P3443" i="6" s="1"/>
  <c r="O3308" i="6"/>
  <c r="P3308" i="6" s="1"/>
  <c r="U3308" i="6" s="1"/>
  <c r="V3308" i="6" s="1"/>
  <c r="O3305" i="6"/>
  <c r="P3305" i="6" s="1"/>
  <c r="U3305" i="6" s="1"/>
  <c r="V3305" i="6" s="1"/>
  <c r="O3299" i="6"/>
  <c r="P3299" i="6" s="1"/>
  <c r="U3299" i="6" s="1"/>
  <c r="V3299" i="6" s="1"/>
  <c r="O3296" i="6"/>
  <c r="P3296" i="6" s="1"/>
  <c r="U3296" i="6" s="1"/>
  <c r="O3293" i="6"/>
  <c r="P3293" i="6" s="1"/>
  <c r="U3293" i="6" s="1"/>
  <c r="V3293" i="6" s="1"/>
  <c r="O3278" i="6"/>
  <c r="P3278" i="6" s="1"/>
  <c r="U3278" i="6" s="1"/>
  <c r="V3278" i="6" s="1"/>
  <c r="O3582" i="6"/>
  <c r="P3582" i="6" s="1"/>
  <c r="U3582" i="6" s="1"/>
  <c r="V3582" i="6" s="1"/>
  <c r="O3567" i="6"/>
  <c r="P3567" i="6" s="1"/>
  <c r="U3567" i="6" s="1"/>
  <c r="V3567" i="6" s="1"/>
  <c r="O3564" i="6"/>
  <c r="P3564" i="6" s="1"/>
  <c r="U3564" i="6" s="1"/>
  <c r="V3564" i="6" s="1"/>
  <c r="O3540" i="6"/>
  <c r="P3540" i="6" s="1"/>
  <c r="U3540" i="6" s="1"/>
  <c r="V3540" i="6" s="1"/>
  <c r="O3537" i="6"/>
  <c r="P3537" i="6" s="1"/>
  <c r="U3537" i="6" s="1"/>
  <c r="V3537" i="6" s="1"/>
  <c r="O3483" i="6"/>
  <c r="P3483" i="6" s="1"/>
  <c r="U3483" i="6" s="1"/>
  <c r="V3483" i="6" s="1"/>
  <c r="O3456" i="6"/>
  <c r="P3456" i="6" s="1"/>
  <c r="U3456" i="6" s="1"/>
  <c r="V3456" i="6" s="1"/>
  <c r="O3372" i="6"/>
  <c r="P3372" i="6" s="1"/>
  <c r="U3372" i="6" s="1"/>
  <c r="V3372" i="6" s="1"/>
  <c r="O3369" i="6"/>
  <c r="P3369" i="6" s="1"/>
  <c r="U3369" i="6" s="1"/>
  <c r="V3369" i="6" s="1"/>
  <c r="O3366" i="6"/>
  <c r="P3366" i="6" s="1"/>
  <c r="U3366" i="6" s="1"/>
  <c r="V3366" i="6" s="1"/>
  <c r="O3363" i="6"/>
  <c r="P3363" i="6" s="1"/>
  <c r="U3363" i="6" s="1"/>
  <c r="V3363" i="6" s="1"/>
  <c r="O3284" i="6"/>
  <c r="P3284" i="6" s="1"/>
  <c r="U3284" i="6" s="1"/>
  <c r="V3284" i="6" s="1"/>
  <c r="O3281" i="6"/>
  <c r="P3281" i="6" s="1"/>
  <c r="U3281" i="6" s="1"/>
  <c r="V3281" i="6" s="1"/>
  <c r="P2640" i="6"/>
  <c r="O3641" i="6"/>
  <c r="P3641" i="6" s="1"/>
  <c r="U3641" i="6" s="1"/>
  <c r="V3641" i="6" s="1"/>
  <c r="O3638" i="6"/>
  <c r="P3638" i="6" s="1"/>
  <c r="U3638" i="6" s="1"/>
  <c r="V3638" i="6" s="1"/>
  <c r="O3635" i="6"/>
  <c r="P3635" i="6" s="1"/>
  <c r="U3635" i="6" s="1"/>
  <c r="V3635" i="6" s="1"/>
  <c r="O3632" i="6"/>
  <c r="P3632" i="6" s="1"/>
  <c r="U3632" i="6" s="1"/>
  <c r="V3632" i="6" s="1"/>
  <c r="O3600" i="6"/>
  <c r="P3600" i="6" s="1"/>
  <c r="U3600" i="6" s="1"/>
  <c r="V3600" i="6" s="1"/>
  <c r="O3597" i="6"/>
  <c r="P3597" i="6" s="1"/>
  <c r="U3597" i="6" s="1"/>
  <c r="V3597" i="6" s="1"/>
  <c r="O3591" i="6"/>
  <c r="P3591" i="6" s="1"/>
  <c r="U3591" i="6" s="1"/>
  <c r="V3591" i="6" s="1"/>
  <c r="O3588" i="6"/>
  <c r="P3588" i="6" s="1"/>
  <c r="U3588" i="6" s="1"/>
  <c r="V3588" i="6" s="1"/>
  <c r="O3553" i="6"/>
  <c r="P3553" i="6" s="1"/>
  <c r="O3501" i="6"/>
  <c r="P3501" i="6" s="1"/>
  <c r="U3501" i="6" s="1"/>
  <c r="O3498" i="6"/>
  <c r="P3498" i="6" s="1"/>
  <c r="U3498" i="6" s="1"/>
  <c r="O3495" i="6"/>
  <c r="P3495" i="6" s="1"/>
  <c r="U3495" i="6" s="1"/>
  <c r="V3495" i="6" s="1"/>
  <c r="O3492" i="6"/>
  <c r="P3492" i="6" s="1"/>
  <c r="U3492" i="6" s="1"/>
  <c r="V3492" i="6" s="1"/>
  <c r="O3489" i="6"/>
  <c r="P3489" i="6" s="1"/>
  <c r="U3489" i="6" s="1"/>
  <c r="O3471" i="6"/>
  <c r="P3471" i="6" s="1"/>
  <c r="O3465" i="6"/>
  <c r="P3465" i="6" s="1"/>
  <c r="U3465" i="6" s="1"/>
  <c r="V3465" i="6" s="1"/>
  <c r="O3462" i="6"/>
  <c r="P3462" i="6" s="1"/>
  <c r="U3462" i="6" s="1"/>
  <c r="V3462" i="6" s="1"/>
  <c r="O3453" i="6"/>
  <c r="P3453" i="6" s="1"/>
  <c r="U3453" i="6" s="1"/>
  <c r="O3450" i="6"/>
  <c r="P3450" i="6" s="1"/>
  <c r="U3450" i="6" s="1"/>
  <c r="V3450" i="6" s="1"/>
  <c r="O3447" i="6"/>
  <c r="P3447" i="6" s="1"/>
  <c r="U3447" i="6" s="1"/>
  <c r="O3315" i="6"/>
  <c r="P3315" i="6" s="1"/>
  <c r="U3315" i="6" s="1"/>
  <c r="V3315" i="6" s="1"/>
  <c r="O3312" i="6"/>
  <c r="P3312" i="6" s="1"/>
  <c r="U3312" i="6" s="1"/>
  <c r="V3312" i="6" s="1"/>
  <c r="O3309" i="6"/>
  <c r="P3309" i="6" s="1"/>
  <c r="U3309" i="6" s="1"/>
  <c r="V3309" i="6" s="1"/>
  <c r="O3306" i="6"/>
  <c r="P3306" i="6" s="1"/>
  <c r="U3306" i="6" s="1"/>
  <c r="V3306" i="6" s="1"/>
  <c r="O3300" i="6"/>
  <c r="P3300" i="6" s="1"/>
  <c r="U3300" i="6" s="1"/>
  <c r="V3300" i="6" s="1"/>
  <c r="O3297" i="6"/>
  <c r="P3297" i="6" s="1"/>
  <c r="U3297" i="6" s="1"/>
  <c r="O3294" i="6"/>
  <c r="P3294" i="6" s="1"/>
  <c r="U3294" i="6" s="1"/>
  <c r="O3279" i="6"/>
  <c r="P3279" i="6" s="1"/>
  <c r="U3279" i="6" s="1"/>
  <c r="V3279" i="6" s="1"/>
  <c r="O2662" i="6"/>
  <c r="P2662" i="6" s="1"/>
  <c r="U2662" i="6" s="1"/>
  <c r="V2662" i="6" s="1"/>
  <c r="O2659" i="6"/>
  <c r="P2659" i="6" s="1"/>
  <c r="U2659" i="6" s="1"/>
  <c r="V2659" i="6" s="1"/>
  <c r="O2650" i="6"/>
  <c r="P2650" i="6" s="1"/>
  <c r="U2650" i="6" s="1"/>
  <c r="V2650" i="6" s="1"/>
  <c r="O2647" i="6"/>
  <c r="P2647" i="6" s="1"/>
  <c r="U2647" i="6" s="1"/>
  <c r="V2647" i="6" s="1"/>
  <c r="O2644" i="6"/>
  <c r="P2644" i="6" s="1"/>
  <c r="U2644" i="6" s="1"/>
  <c r="V2644" i="6" s="1"/>
  <c r="O2638" i="6"/>
  <c r="P2638" i="6" s="1"/>
  <c r="U2638" i="6" s="1"/>
  <c r="V2638" i="6" s="1"/>
  <c r="O2635" i="6"/>
  <c r="P2635" i="6" s="1"/>
  <c r="U2635" i="6" s="1"/>
  <c r="V2635" i="6" s="1"/>
  <c r="O2632" i="6"/>
  <c r="P2632" i="6" s="1"/>
  <c r="U2632" i="6" s="1"/>
  <c r="V2632" i="6" s="1"/>
  <c r="O2629" i="6"/>
  <c r="P2629" i="6" s="1"/>
  <c r="U2629" i="6" s="1"/>
  <c r="V2629" i="6" s="1"/>
  <c r="O2626" i="6"/>
  <c r="P2626" i="6" s="1"/>
  <c r="U2626" i="6" s="1"/>
  <c r="V2626" i="6" s="1"/>
  <c r="O2623" i="6"/>
  <c r="P2623" i="6" s="1"/>
  <c r="U2623" i="6" s="1"/>
  <c r="V2623" i="6" s="1"/>
  <c r="O2620" i="6"/>
  <c r="P2620" i="6" s="1"/>
  <c r="U2620" i="6" s="1"/>
  <c r="V2620" i="6" s="1"/>
  <c r="O2617" i="6"/>
  <c r="P2617" i="6" s="1"/>
  <c r="U2617" i="6" s="1"/>
  <c r="V2617" i="6" s="1"/>
  <c r="O2614" i="6"/>
  <c r="P2614" i="6" s="1"/>
  <c r="O2531" i="6"/>
  <c r="P2531" i="6" s="1"/>
  <c r="U2531" i="6" s="1"/>
  <c r="V2531" i="6" s="1"/>
  <c r="O2528" i="6"/>
  <c r="P2528" i="6" s="1"/>
  <c r="U2528" i="6" s="1"/>
  <c r="V2528" i="6" s="1"/>
  <c r="O2525" i="6"/>
  <c r="P2525" i="6" s="1"/>
  <c r="U2525" i="6" s="1"/>
  <c r="V2525" i="6" s="1"/>
  <c r="O2522" i="6"/>
  <c r="P2522" i="6" s="1"/>
  <c r="U2522" i="6" s="1"/>
  <c r="V2522" i="6" s="1"/>
  <c r="O2519" i="6"/>
  <c r="P2519" i="6" s="1"/>
  <c r="P2219" i="6"/>
  <c r="U2219" i="6" s="1"/>
  <c r="V2219" i="6" s="1"/>
  <c r="P2213" i="6"/>
  <c r="U2213" i="6" s="1"/>
  <c r="V2213" i="6" s="1"/>
  <c r="O2657" i="6"/>
  <c r="P2657" i="6" s="1"/>
  <c r="U2657" i="6" s="1"/>
  <c r="V2657" i="6" s="1"/>
  <c r="O2624" i="6"/>
  <c r="P2624" i="6" s="1"/>
  <c r="U2624" i="6" s="1"/>
  <c r="V2624" i="6" s="1"/>
  <c r="O2621" i="6"/>
  <c r="P2621" i="6" s="1"/>
  <c r="U2621" i="6" s="1"/>
  <c r="V2621" i="6" s="1"/>
  <c r="O2618" i="6"/>
  <c r="P2618" i="6" s="1"/>
  <c r="U2618" i="6" s="1"/>
  <c r="V2618" i="6" s="1"/>
  <c r="O2615" i="6"/>
  <c r="P2615" i="6" s="1"/>
  <c r="U2615" i="6" s="1"/>
  <c r="V2615" i="6" s="1"/>
  <c r="O2532" i="6"/>
  <c r="P2532" i="6" s="1"/>
  <c r="U2532" i="6" s="1"/>
  <c r="V2532" i="6" s="1"/>
  <c r="O2529" i="6"/>
  <c r="P2529" i="6" s="1"/>
  <c r="U2529" i="6" s="1"/>
  <c r="V2529" i="6" s="1"/>
  <c r="O2526" i="6"/>
  <c r="P2526" i="6" s="1"/>
  <c r="U2526" i="6" s="1"/>
  <c r="V2526" i="6" s="1"/>
  <c r="O2523" i="6"/>
  <c r="P2523" i="6" s="1"/>
  <c r="U2523" i="6" s="1"/>
  <c r="O2520" i="6"/>
  <c r="P2520" i="6" s="1"/>
  <c r="U2520" i="6" s="1"/>
  <c r="V2520" i="6" s="1"/>
  <c r="P2193" i="6"/>
  <c r="O2658" i="6"/>
  <c r="P2658" i="6" s="1"/>
  <c r="U2658" i="6" s="1"/>
  <c r="V2658" i="6" s="1"/>
  <c r="P2210" i="6"/>
  <c r="O2622" i="6"/>
  <c r="P2622" i="6" s="1"/>
  <c r="U2622" i="6" s="1"/>
  <c r="V2622" i="6" s="1"/>
  <c r="O2619" i="6"/>
  <c r="P2619" i="6" s="1"/>
  <c r="U2619" i="6" s="1"/>
  <c r="V2619" i="6" s="1"/>
  <c r="O2616" i="6"/>
  <c r="P2616" i="6" s="1"/>
  <c r="U2616" i="6" s="1"/>
  <c r="V2616" i="6" s="1"/>
  <c r="O2530" i="6"/>
  <c r="P2530" i="6" s="1"/>
  <c r="U2530" i="6" s="1"/>
  <c r="V2530" i="6" s="1"/>
  <c r="O2527" i="6"/>
  <c r="P2527" i="6" s="1"/>
  <c r="U2527" i="6" s="1"/>
  <c r="V2527" i="6" s="1"/>
  <c r="O2524" i="6"/>
  <c r="P2524" i="6" s="1"/>
  <c r="U2524" i="6" s="1"/>
  <c r="V2524" i="6" s="1"/>
  <c r="O2521" i="6"/>
  <c r="P2521" i="6" s="1"/>
  <c r="U2521" i="6" s="1"/>
  <c r="V2521" i="6" s="1"/>
  <c r="P1933" i="6"/>
  <c r="O2072" i="6"/>
  <c r="P2072" i="6" s="1"/>
  <c r="U2072" i="6" s="1"/>
  <c r="V2072" i="6" s="1"/>
  <c r="O2069" i="6"/>
  <c r="P2069" i="6" s="1"/>
  <c r="U2069" i="6" s="1"/>
  <c r="V2069" i="6" s="1"/>
  <c r="O2066" i="6"/>
  <c r="P2066" i="6" s="1"/>
  <c r="U2066" i="6" s="1"/>
  <c r="V2066" i="6" s="1"/>
  <c r="O2063" i="6"/>
  <c r="P2063" i="6" s="1"/>
  <c r="O1939" i="6"/>
  <c r="P1939" i="6" s="1"/>
  <c r="U1939" i="6" s="1"/>
  <c r="V1939" i="6" s="1"/>
  <c r="O1936" i="6"/>
  <c r="P1936" i="6" s="1"/>
  <c r="U1936" i="6" s="1"/>
  <c r="V1936" i="6" s="1"/>
  <c r="P1782" i="6"/>
  <c r="P1768" i="6"/>
  <c r="P1258" i="6"/>
  <c r="O1571" i="6"/>
  <c r="P1571" i="6" s="1"/>
  <c r="U1571" i="6" s="1"/>
  <c r="V1571" i="6" s="1"/>
  <c r="O1568" i="6"/>
  <c r="P1568" i="6" s="1"/>
  <c r="P1300" i="6"/>
  <c r="U1300" i="6" s="1"/>
  <c r="V1300" i="6" s="1"/>
  <c r="P1288" i="6"/>
  <c r="P1276" i="6"/>
  <c r="U1276" i="6" s="1"/>
  <c r="V1276" i="6" s="1"/>
  <c r="P1267" i="6"/>
  <c r="U1267" i="6" s="1"/>
  <c r="V1267" i="6" s="1"/>
  <c r="P1035" i="6"/>
  <c r="O1754" i="6"/>
  <c r="P1754" i="6" s="1"/>
  <c r="P1291" i="6"/>
  <c r="U1291" i="6" s="1"/>
  <c r="V1291" i="6" s="1"/>
  <c r="P1273" i="6"/>
  <c r="U1273" i="6" s="1"/>
  <c r="V1273" i="6" s="1"/>
  <c r="P1264" i="6"/>
  <c r="U1264" i="6" s="1"/>
  <c r="V1264" i="6" s="1"/>
  <c r="P967" i="6"/>
  <c r="U967" i="6" s="1"/>
  <c r="V967" i="6" s="1"/>
  <c r="O1773" i="6"/>
  <c r="P1773" i="6" s="1"/>
  <c r="U1773" i="6" s="1"/>
  <c r="V1773" i="6" s="1"/>
  <c r="O1770" i="6"/>
  <c r="P1770" i="6" s="1"/>
  <c r="U1770" i="6" s="1"/>
  <c r="O1764" i="6"/>
  <c r="P1764" i="6" s="1"/>
  <c r="U1764" i="6" s="1"/>
  <c r="V1764" i="6" s="1"/>
  <c r="O1761" i="6"/>
  <c r="P1761" i="6" s="1"/>
  <c r="U1761" i="6" s="1"/>
  <c r="V1761" i="6" s="1"/>
  <c r="O1758" i="6"/>
  <c r="P1758" i="6" s="1"/>
  <c r="U1758" i="6" s="1"/>
  <c r="V1758" i="6" s="1"/>
  <c r="O1752" i="6"/>
  <c r="P1752" i="6" s="1"/>
  <c r="U1752" i="6" s="1"/>
  <c r="V1752" i="6" s="1"/>
  <c r="O1749" i="6"/>
  <c r="P1749" i="6" s="1"/>
  <c r="U1749" i="6" s="1"/>
  <c r="V1749" i="6" s="1"/>
  <c r="O1746" i="6"/>
  <c r="P1746" i="6" s="1"/>
  <c r="O1576" i="6"/>
  <c r="P1576" i="6" s="1"/>
  <c r="U1576" i="6" s="1"/>
  <c r="V1576" i="6" s="1"/>
  <c r="O1573" i="6"/>
  <c r="P1573" i="6" s="1"/>
  <c r="U1573" i="6" s="1"/>
  <c r="V1573" i="6" s="1"/>
  <c r="P1294" i="6"/>
  <c r="U1294" i="6" s="1"/>
  <c r="V1294" i="6" s="1"/>
  <c r="P1285" i="6"/>
  <c r="U1285" i="6" s="1"/>
  <c r="V1285" i="6" s="1"/>
  <c r="P1279" i="6"/>
  <c r="U1279" i="6" s="1"/>
  <c r="V1279" i="6" s="1"/>
  <c r="P1270" i="6"/>
  <c r="P1261" i="6"/>
  <c r="U1261" i="6" s="1"/>
  <c r="V1261" i="6" s="1"/>
  <c r="P1115" i="6"/>
  <c r="P671" i="6"/>
  <c r="U671" i="6" s="1"/>
  <c r="V671" i="6" s="1"/>
  <c r="O1168" i="6"/>
  <c r="P1168" i="6" s="1"/>
  <c r="U1168" i="6" s="1"/>
  <c r="V1168" i="6" s="1"/>
  <c r="O1165" i="6"/>
  <c r="P1165" i="6" s="1"/>
  <c r="U1165" i="6" s="1"/>
  <c r="V1165" i="6" s="1"/>
  <c r="O1162" i="6"/>
  <c r="P1162" i="6" s="1"/>
  <c r="U1162" i="6" s="1"/>
  <c r="V1162" i="6" s="1"/>
  <c r="O1159" i="6"/>
  <c r="P1159" i="6" s="1"/>
  <c r="O1125" i="6"/>
  <c r="P1125" i="6" s="1"/>
  <c r="U1125" i="6" s="1"/>
  <c r="V1125" i="6" s="1"/>
  <c r="O1122" i="6"/>
  <c r="P1122" i="6" s="1"/>
  <c r="U1122" i="6" s="1"/>
  <c r="V1122" i="6" s="1"/>
  <c r="O1119" i="6"/>
  <c r="P1119" i="6" s="1"/>
  <c r="U1119" i="6" s="1"/>
  <c r="V1119" i="6" s="1"/>
  <c r="O1116" i="6"/>
  <c r="P1116" i="6" s="1"/>
  <c r="U1116" i="6" s="1"/>
  <c r="V1116" i="6" s="1"/>
  <c r="P989" i="6"/>
  <c r="O971" i="6"/>
  <c r="P971" i="6" s="1"/>
  <c r="U971" i="6" s="1"/>
  <c r="V971" i="6" s="1"/>
  <c r="P954" i="6"/>
  <c r="U954" i="6" s="1"/>
  <c r="V954" i="6" s="1"/>
  <c r="P935" i="6"/>
  <c r="P809" i="6"/>
  <c r="U809" i="6" s="1"/>
  <c r="V809" i="6" s="1"/>
  <c r="P693" i="6"/>
  <c r="U693" i="6" s="1"/>
  <c r="V693" i="6" s="1"/>
  <c r="O1250" i="6"/>
  <c r="P1250" i="6" s="1"/>
  <c r="U1250" i="6" s="1"/>
  <c r="V1250" i="6" s="1"/>
  <c r="O1247" i="6"/>
  <c r="P1247" i="6" s="1"/>
  <c r="U1247" i="6" s="1"/>
  <c r="V1247" i="6" s="1"/>
  <c r="O1244" i="6"/>
  <c r="P1244" i="6" s="1"/>
  <c r="U1244" i="6" s="1"/>
  <c r="V1244" i="6" s="1"/>
  <c r="O1241" i="6"/>
  <c r="P1241" i="6" s="1"/>
  <c r="O1171" i="6"/>
  <c r="P1171" i="6" s="1"/>
  <c r="U1171" i="6" s="1"/>
  <c r="V1171" i="6" s="1"/>
  <c r="O1144" i="6"/>
  <c r="P1144" i="6" s="1"/>
  <c r="U1144" i="6" s="1"/>
  <c r="V1144" i="6" s="1"/>
  <c r="O1141" i="6"/>
  <c r="P1141" i="6" s="1"/>
  <c r="U1141" i="6" s="1"/>
  <c r="V1141" i="6" s="1"/>
  <c r="O1138" i="6"/>
  <c r="P1138" i="6" s="1"/>
  <c r="U1138" i="6" s="1"/>
  <c r="V1138" i="6" s="1"/>
  <c r="O1135" i="6"/>
  <c r="P1135" i="6" s="1"/>
  <c r="U1135" i="6" s="1"/>
  <c r="V1135" i="6" s="1"/>
  <c r="O1132" i="6"/>
  <c r="P1132" i="6" s="1"/>
  <c r="U1132" i="6" s="1"/>
  <c r="V1132" i="6" s="1"/>
  <c r="O1129" i="6"/>
  <c r="P1129" i="6" s="1"/>
  <c r="O1039" i="6"/>
  <c r="P1039" i="6" s="1"/>
  <c r="U1039" i="6" s="1"/>
  <c r="V1039" i="6" s="1"/>
  <c r="O976" i="6"/>
  <c r="P976" i="6" s="1"/>
  <c r="U976" i="6" s="1"/>
  <c r="P938" i="6"/>
  <c r="P896" i="6"/>
  <c r="P673" i="6"/>
  <c r="O1166" i="6"/>
  <c r="P1166" i="6" s="1"/>
  <c r="U1166" i="6" s="1"/>
  <c r="V1166" i="6" s="1"/>
  <c r="O1163" i="6"/>
  <c r="P1163" i="6" s="1"/>
  <c r="U1163" i="6" s="1"/>
  <c r="V1163" i="6" s="1"/>
  <c r="O1160" i="6"/>
  <c r="P1160" i="6" s="1"/>
  <c r="U1160" i="6" s="1"/>
  <c r="V1160" i="6" s="1"/>
  <c r="P699" i="6"/>
  <c r="U699" i="6" s="1"/>
  <c r="V699" i="6" s="1"/>
  <c r="P690" i="6"/>
  <c r="O1251" i="6"/>
  <c r="P1251" i="6" s="1"/>
  <c r="U1251" i="6" s="1"/>
  <c r="V1251" i="6" s="1"/>
  <c r="O1248" i="6"/>
  <c r="P1248" i="6" s="1"/>
  <c r="U1248" i="6" s="1"/>
  <c r="V1248" i="6" s="1"/>
  <c r="O1245" i="6"/>
  <c r="P1245" i="6" s="1"/>
  <c r="U1245" i="6" s="1"/>
  <c r="V1245" i="6" s="1"/>
  <c r="O1169" i="6"/>
  <c r="P1169" i="6" s="1"/>
  <c r="U1169" i="6" s="1"/>
  <c r="V1169" i="6" s="1"/>
  <c r="O1142" i="6"/>
  <c r="P1142" i="6" s="1"/>
  <c r="U1142" i="6" s="1"/>
  <c r="V1142" i="6" s="1"/>
  <c r="O1139" i="6"/>
  <c r="P1139" i="6" s="1"/>
  <c r="U1139" i="6" s="1"/>
  <c r="V1139" i="6" s="1"/>
  <c r="O1136" i="6"/>
  <c r="P1136" i="6" s="1"/>
  <c r="U1136" i="6" s="1"/>
  <c r="V1136" i="6" s="1"/>
  <c r="O1133" i="6"/>
  <c r="P1133" i="6" s="1"/>
  <c r="U1133" i="6" s="1"/>
  <c r="P996" i="6"/>
  <c r="O966" i="6"/>
  <c r="O969" i="6"/>
  <c r="P969" i="6" s="1"/>
  <c r="U969" i="6" s="1"/>
  <c r="V969" i="6" s="1"/>
  <c r="O972" i="6"/>
  <c r="P972" i="6" s="1"/>
  <c r="U972" i="6" s="1"/>
  <c r="V972" i="6" s="1"/>
  <c r="O975" i="6"/>
  <c r="P975" i="6" s="1"/>
  <c r="U975" i="6" s="1"/>
  <c r="V975" i="6" s="1"/>
  <c r="O978" i="6"/>
  <c r="P978" i="6" s="1"/>
  <c r="U978" i="6" s="1"/>
  <c r="V978" i="6" s="1"/>
  <c r="P946" i="6"/>
  <c r="P899" i="6"/>
  <c r="U899" i="6" s="1"/>
  <c r="V899" i="6" s="1"/>
  <c r="P806" i="6"/>
  <c r="P680" i="6"/>
  <c r="O1167" i="6"/>
  <c r="P1167" i="6" s="1"/>
  <c r="U1167" i="6" s="1"/>
  <c r="V1167" i="6" s="1"/>
  <c r="O1164" i="6"/>
  <c r="P1164" i="6" s="1"/>
  <c r="U1164" i="6" s="1"/>
  <c r="V1164" i="6" s="1"/>
  <c r="O1161" i="6"/>
  <c r="P1161" i="6" s="1"/>
  <c r="U1161" i="6" s="1"/>
  <c r="V1161" i="6" s="1"/>
  <c r="O1127" i="6"/>
  <c r="P1127" i="6" s="1"/>
  <c r="U1127" i="6" s="1"/>
  <c r="V1127" i="6" s="1"/>
  <c r="O1124" i="6"/>
  <c r="P1124" i="6" s="1"/>
  <c r="U1124" i="6" s="1"/>
  <c r="V1124" i="6" s="1"/>
  <c r="O1121" i="6"/>
  <c r="P1121" i="6" s="1"/>
  <c r="U1121" i="6" s="1"/>
  <c r="V1121" i="6" s="1"/>
  <c r="O1118" i="6"/>
  <c r="P1118" i="6" s="1"/>
  <c r="U1118" i="6" s="1"/>
  <c r="V1118" i="6" s="1"/>
  <c r="O977" i="6"/>
  <c r="P977" i="6" s="1"/>
  <c r="U977" i="6" s="1"/>
  <c r="V977" i="6" s="1"/>
  <c r="O968" i="6"/>
  <c r="P968" i="6" s="1"/>
  <c r="U968" i="6" s="1"/>
  <c r="V968" i="6" s="1"/>
  <c r="P696" i="6"/>
  <c r="U696" i="6" s="1"/>
  <c r="V696" i="6" s="1"/>
  <c r="P659" i="6"/>
  <c r="U659" i="6" s="1"/>
  <c r="V659" i="6" s="1"/>
  <c r="P662" i="6"/>
  <c r="P643" i="6"/>
  <c r="P629" i="6"/>
  <c r="P574" i="6"/>
  <c r="P475" i="6"/>
  <c r="P470" i="6"/>
  <c r="U470" i="6" s="1"/>
  <c r="V470" i="6" s="1"/>
  <c r="P664" i="6"/>
  <c r="U664" i="6" s="1"/>
  <c r="V664" i="6" s="1"/>
  <c r="P646" i="6"/>
  <c r="U646" i="6" s="1"/>
  <c r="V646" i="6" s="1"/>
  <c r="P540" i="6"/>
  <c r="P527" i="6"/>
  <c r="P494" i="6"/>
  <c r="P488" i="6"/>
  <c r="P467" i="6"/>
  <c r="P440" i="6"/>
  <c r="U5743" i="6"/>
  <c r="O797" i="14" s="1"/>
  <c r="T2" i="6"/>
  <c r="N5704" i="6"/>
  <c r="P5704" i="6" s="1"/>
  <c r="N5713" i="6"/>
  <c r="P5713" i="6" s="1"/>
  <c r="U5713" i="6" s="1"/>
  <c r="V5713" i="6" s="1"/>
  <c r="P5661" i="6"/>
  <c r="J787" i="14"/>
  <c r="N5707" i="6"/>
  <c r="P5707" i="6" s="1"/>
  <c r="U5707" i="6" s="1"/>
  <c r="V5707" i="6" s="1"/>
  <c r="N5708" i="6"/>
  <c r="P5708" i="6" s="1"/>
  <c r="U5708" i="6" s="1"/>
  <c r="V5708" i="6" s="1"/>
  <c r="N5712" i="6"/>
  <c r="P5712" i="6" s="1"/>
  <c r="U5712" i="6" s="1"/>
  <c r="V5712" i="6" s="1"/>
  <c r="N5709" i="6"/>
  <c r="P5709" i="6" s="1"/>
  <c r="U5709" i="6" s="1"/>
  <c r="V5709" i="6" s="1"/>
  <c r="M2" i="6"/>
  <c r="J789" i="14"/>
  <c r="U5776" i="6" l="1"/>
  <c r="O803" i="14" s="1"/>
  <c r="M803" i="14"/>
  <c r="R803" i="14" s="1"/>
  <c r="U5765" i="6"/>
  <c r="O802" i="14" s="1"/>
  <c r="M802" i="14"/>
  <c r="R802" i="14" s="1"/>
  <c r="U110" i="6"/>
  <c r="M14" i="14"/>
  <c r="R14" i="14" s="1"/>
  <c r="O774" i="14"/>
  <c r="P774" i="14" s="1"/>
  <c r="O494" i="14"/>
  <c r="P494" i="14" s="1"/>
  <c r="V3532" i="6"/>
  <c r="O531" i="14"/>
  <c r="P531" i="14" s="1"/>
  <c r="V3780" i="6"/>
  <c r="V5542" i="6"/>
  <c r="O763" i="14"/>
  <c r="P763" i="14" s="1"/>
  <c r="V3607" i="6"/>
  <c r="O505" i="14"/>
  <c r="P505" i="14" s="1"/>
  <c r="V3166" i="6"/>
  <c r="O447" i="14"/>
  <c r="P447" i="14" s="1"/>
  <c r="V2987" i="6"/>
  <c r="O422" i="14"/>
  <c r="P422" i="14" s="1"/>
  <c r="O4175" i="6"/>
  <c r="P4175" i="6" s="1"/>
  <c r="U4175" i="6" s="1"/>
  <c r="V4175" i="6" s="1"/>
  <c r="O4169" i="6"/>
  <c r="P4169" i="6" s="1"/>
  <c r="U4169" i="6" s="1"/>
  <c r="V4169" i="6" s="1"/>
  <c r="O4172" i="6"/>
  <c r="P4172" i="6" s="1"/>
  <c r="U4172" i="6" s="1"/>
  <c r="V4172" i="6" s="1"/>
  <c r="O4173" i="6"/>
  <c r="P4173" i="6" s="1"/>
  <c r="U4173" i="6" s="1"/>
  <c r="V4173" i="6" s="1"/>
  <c r="O4177" i="6"/>
  <c r="P4177" i="6" s="1"/>
  <c r="U4177" i="6" s="1"/>
  <c r="V4177" i="6" s="1"/>
  <c r="O4176" i="6"/>
  <c r="P4176" i="6" s="1"/>
  <c r="U4176" i="6" s="1"/>
  <c r="V4176" i="6" s="1"/>
  <c r="O4178" i="6"/>
  <c r="P4178" i="6" s="1"/>
  <c r="U4178" i="6" s="1"/>
  <c r="V4178" i="6" s="1"/>
  <c r="O4174" i="6"/>
  <c r="P4174" i="6" s="1"/>
  <c r="U4174" i="6" s="1"/>
  <c r="O4170" i="6"/>
  <c r="P4170" i="6" s="1"/>
  <c r="U4170" i="6" s="1"/>
  <c r="O4171" i="6"/>
  <c r="P4171" i="6" s="1"/>
  <c r="O490" i="14"/>
  <c r="P490" i="14" s="1"/>
  <c r="V3525" i="6"/>
  <c r="O194" i="14"/>
  <c r="P194" i="14" s="1"/>
  <c r="V1419" i="6"/>
  <c r="O503" i="14"/>
  <c r="P503" i="14" s="1"/>
  <c r="V3603" i="6"/>
  <c r="O557" i="14"/>
  <c r="P557" i="14" s="1"/>
  <c r="V3965" i="6"/>
  <c r="V5581" i="6"/>
  <c r="O768" i="14"/>
  <c r="P768" i="14" s="1"/>
  <c r="O469" i="14"/>
  <c r="P469" i="14" s="1"/>
  <c r="V3355" i="6"/>
  <c r="O528" i="14"/>
  <c r="P528" i="14" s="1"/>
  <c r="V3773" i="6"/>
  <c r="U504" i="6"/>
  <c r="M57" i="14"/>
  <c r="R57" i="14" s="1"/>
  <c r="V3063" i="6"/>
  <c r="O431" i="14"/>
  <c r="P431" i="14" s="1"/>
  <c r="O530" i="14"/>
  <c r="P530" i="14" s="1"/>
  <c r="V3779" i="6"/>
  <c r="V2251" i="6"/>
  <c r="O339" i="14"/>
  <c r="P339" i="14" s="1"/>
  <c r="O434" i="14"/>
  <c r="P434" i="14" s="1"/>
  <c r="V3069" i="6"/>
  <c r="V3790" i="6"/>
  <c r="O533" i="14"/>
  <c r="P533" i="14" s="1"/>
  <c r="O493" i="14"/>
  <c r="P493" i="14" s="1"/>
  <c r="V3531" i="6"/>
  <c r="O518" i="14"/>
  <c r="P518" i="14" s="1"/>
  <c r="V3679" i="6"/>
  <c r="V4096" i="6"/>
  <c r="O576" i="14"/>
  <c r="P576" i="14" s="1"/>
  <c r="V5412" i="6"/>
  <c r="O741" i="14"/>
  <c r="P741" i="14" s="1"/>
  <c r="V3963" i="6"/>
  <c r="O556" i="14"/>
  <c r="P556" i="14" s="1"/>
  <c r="O489" i="14"/>
  <c r="P489" i="14" s="1"/>
  <c r="V3524" i="6"/>
  <c r="V5353" i="6"/>
  <c r="O732" i="14"/>
  <c r="P732" i="14" s="1"/>
  <c r="O740" i="14"/>
  <c r="P740" i="14" s="1"/>
  <c r="V5411" i="6"/>
  <c r="V4489" i="6"/>
  <c r="O627" i="14"/>
  <c r="P627" i="14" s="1"/>
  <c r="P752" i="14"/>
  <c r="U79" i="6"/>
  <c r="M11" i="14"/>
  <c r="R11" i="14" s="1"/>
  <c r="U115" i="6"/>
  <c r="O16" i="14" s="1"/>
  <c r="M16" i="14"/>
  <c r="R16" i="14" s="1"/>
  <c r="U510" i="6"/>
  <c r="M60" i="14"/>
  <c r="R60" i="14" s="1"/>
  <c r="U189" i="6"/>
  <c r="M21" i="14"/>
  <c r="R21" i="14" s="1"/>
  <c r="V4753" i="6"/>
  <c r="O657" i="14"/>
  <c r="P657" i="14" s="1"/>
  <c r="V5221" i="6"/>
  <c r="O712" i="14"/>
  <c r="P712" i="14" s="1"/>
  <c r="U42" i="6"/>
  <c r="M7" i="14"/>
  <c r="R7" i="14" s="1"/>
  <c r="U790" i="6"/>
  <c r="M89" i="14"/>
  <c r="R89" i="14" s="1"/>
  <c r="U337" i="6"/>
  <c r="M32" i="14"/>
  <c r="R32" i="14" s="1"/>
  <c r="U521" i="6"/>
  <c r="M66" i="14"/>
  <c r="R66" i="14" s="1"/>
  <c r="U592" i="6"/>
  <c r="M71" i="14"/>
  <c r="R71" i="14" s="1"/>
  <c r="O245" i="14"/>
  <c r="P245" i="14" s="1"/>
  <c r="V1807" i="6"/>
  <c r="O658" i="14"/>
  <c r="P658" i="14" s="1"/>
  <c r="V4754" i="6"/>
  <c r="O780" i="14"/>
  <c r="P780" i="14" s="1"/>
  <c r="V5655" i="6"/>
  <c r="O707" i="14"/>
  <c r="P707" i="14" s="1"/>
  <c r="V5171" i="6"/>
  <c r="U54" i="6"/>
  <c r="M8" i="14"/>
  <c r="R8" i="14" s="1"/>
  <c r="U176" i="6"/>
  <c r="M20" i="14"/>
  <c r="R20" i="14" s="1"/>
  <c r="V4709" i="6"/>
  <c r="O652" i="14"/>
  <c r="P652" i="14" s="1"/>
  <c r="U31" i="6"/>
  <c r="M6" i="14"/>
  <c r="R6" i="14" s="1"/>
  <c r="U74" i="6"/>
  <c r="M10" i="14"/>
  <c r="R10" i="14" s="1"/>
  <c r="U5758" i="6"/>
  <c r="O801" i="14" s="1"/>
  <c r="M801" i="14"/>
  <c r="R801" i="14" s="1"/>
  <c r="V914" i="6"/>
  <c r="O110" i="14"/>
  <c r="P110" i="14" s="1"/>
  <c r="O697" i="14"/>
  <c r="P697" i="14" s="1"/>
  <c r="V5071" i="6"/>
  <c r="V5654" i="6"/>
  <c r="O779" i="14"/>
  <c r="P779" i="14" s="1"/>
  <c r="O230" i="14"/>
  <c r="P230" i="14" s="1"/>
  <c r="V1716" i="6"/>
  <c r="M25" i="14"/>
  <c r="R25" i="14" s="1"/>
  <c r="U152" i="6"/>
  <c r="M18" i="14"/>
  <c r="R18" i="14" s="1"/>
  <c r="U236" i="6"/>
  <c r="M24" i="14"/>
  <c r="R24" i="14" s="1"/>
  <c r="M109" i="14"/>
  <c r="R109" i="14" s="1"/>
  <c r="U913" i="6"/>
  <c r="U128" i="6"/>
  <c r="M17" i="14"/>
  <c r="R17" i="14" s="1"/>
  <c r="V4752" i="6"/>
  <c r="O656" i="14"/>
  <c r="P656" i="14" s="1"/>
  <c r="V5614" i="6"/>
  <c r="O773" i="14"/>
  <c r="P773" i="14" s="1"/>
  <c r="M9" i="14"/>
  <c r="R9" i="14" s="1"/>
  <c r="U68" i="6"/>
  <c r="U2817" i="6"/>
  <c r="M407" i="14"/>
  <c r="R407" i="14" s="1"/>
  <c r="U2821" i="6"/>
  <c r="M408" i="14"/>
  <c r="R408" i="14" s="1"/>
  <c r="O25" i="14"/>
  <c r="P25" i="14" s="1"/>
  <c r="V276" i="6"/>
  <c r="U5748" i="6"/>
  <c r="O800" i="14" s="1"/>
  <c r="M800" i="14"/>
  <c r="R800" i="14" s="1"/>
  <c r="U1896" i="6"/>
  <c r="M268" i="14"/>
  <c r="R268" i="14" s="1"/>
  <c r="V5531" i="6"/>
  <c r="O758" i="14"/>
  <c r="P758" i="14" s="1"/>
  <c r="U5742" i="6"/>
  <c r="M796" i="14"/>
  <c r="R796" i="14" s="1"/>
  <c r="V107" i="6"/>
  <c r="O13" i="14"/>
  <c r="P13" i="14" s="1"/>
  <c r="U473" i="6"/>
  <c r="M50" i="14"/>
  <c r="R50" i="14" s="1"/>
  <c r="O12" i="14"/>
  <c r="P12" i="14" s="1"/>
  <c r="V90" i="6"/>
  <c r="U1901" i="6"/>
  <c r="M270" i="14"/>
  <c r="R270" i="14" s="1"/>
  <c r="U2087" i="6"/>
  <c r="M299" i="14"/>
  <c r="R299" i="14" s="1"/>
  <c r="U518" i="6"/>
  <c r="M65" i="14"/>
  <c r="R65" i="14" s="1"/>
  <c r="U986" i="6"/>
  <c r="M124" i="14"/>
  <c r="R124" i="14" s="1"/>
  <c r="U5227" i="6"/>
  <c r="M715" i="14"/>
  <c r="R715" i="14" s="1"/>
  <c r="U1874" i="6"/>
  <c r="M260" i="14"/>
  <c r="R260" i="14" s="1"/>
  <c r="O290" i="14"/>
  <c r="P290" i="14" s="1"/>
  <c r="V2041" i="6"/>
  <c r="U1892" i="6"/>
  <c r="M266" i="14"/>
  <c r="R266" i="14" s="1"/>
  <c r="V216" i="6"/>
  <c r="O22" i="14"/>
  <c r="P22" i="14" s="1"/>
  <c r="O40" i="14"/>
  <c r="P40" i="14" s="1"/>
  <c r="V419" i="6"/>
  <c r="U2161" i="6"/>
  <c r="M313" i="14"/>
  <c r="R313" i="14" s="1"/>
  <c r="U290" i="6"/>
  <c r="M26" i="14"/>
  <c r="R26" i="14" s="1"/>
  <c r="U793" i="6"/>
  <c r="M91" i="14"/>
  <c r="R91" i="14" s="1"/>
  <c r="U847" i="6"/>
  <c r="M98" i="14"/>
  <c r="R98" i="14" s="1"/>
  <c r="U1590" i="6"/>
  <c r="M210" i="14"/>
  <c r="R210" i="14" s="1"/>
  <c r="U5255" i="6"/>
  <c r="M719" i="14"/>
  <c r="R719" i="14" s="1"/>
  <c r="U5307" i="6"/>
  <c r="M725" i="14"/>
  <c r="R725" i="14" s="1"/>
  <c r="U5269" i="6"/>
  <c r="M721" i="14"/>
  <c r="R721" i="14" s="1"/>
  <c r="V5584" i="6"/>
  <c r="O770" i="14"/>
  <c r="P770" i="14" s="1"/>
  <c r="U840" i="6"/>
  <c r="M96" i="14"/>
  <c r="R96" i="14" s="1"/>
  <c r="U2034" i="6"/>
  <c r="M287" i="14"/>
  <c r="R287" i="14" s="1"/>
  <c r="U1084" i="6"/>
  <c r="M134" i="14"/>
  <c r="R134" i="14" s="1"/>
  <c r="U461" i="6"/>
  <c r="M45" i="14"/>
  <c r="R45" i="14" s="1"/>
  <c r="U1098" i="6"/>
  <c r="O139" i="14" s="1"/>
  <c r="M139" i="14"/>
  <c r="R139" i="14" s="1"/>
  <c r="U1226" i="6"/>
  <c r="M163" i="14"/>
  <c r="R163" i="14" s="1"/>
  <c r="U5289" i="6"/>
  <c r="O723" i="14" s="1"/>
  <c r="M723" i="14"/>
  <c r="R723" i="14" s="1"/>
  <c r="U2438" i="6"/>
  <c r="M364" i="14"/>
  <c r="R364" i="14" s="1"/>
  <c r="U1336" i="6"/>
  <c r="O178" i="14" s="1"/>
  <c r="M178" i="14"/>
  <c r="R178" i="14" s="1"/>
  <c r="U1873" i="6"/>
  <c r="M259" i="14"/>
  <c r="R259" i="14" s="1"/>
  <c r="U791" i="6"/>
  <c r="M90" i="14"/>
  <c r="R90" i="14" s="1"/>
  <c r="U5224" i="6"/>
  <c r="M714" i="14"/>
  <c r="R714" i="14" s="1"/>
  <c r="U1346" i="6"/>
  <c r="O183" i="14" s="1"/>
  <c r="M183" i="14"/>
  <c r="R183" i="14" s="1"/>
  <c r="U2159" i="6"/>
  <c r="M312" i="14"/>
  <c r="R312" i="14" s="1"/>
  <c r="U2830" i="6"/>
  <c r="O410" i="14" s="1"/>
  <c r="M410" i="14"/>
  <c r="R410" i="14" s="1"/>
  <c r="U5631" i="6"/>
  <c r="M775" i="14"/>
  <c r="R775" i="14" s="1"/>
  <c r="U514" i="6"/>
  <c r="M63" i="14"/>
  <c r="R63" i="14" s="1"/>
  <c r="U2366" i="6"/>
  <c r="M356" i="14"/>
  <c r="R356" i="14" s="1"/>
  <c r="U1786" i="6"/>
  <c r="M240" i="14"/>
  <c r="R240" i="14" s="1"/>
  <c r="U1893" i="6"/>
  <c r="M267" i="14"/>
  <c r="R267" i="14" s="1"/>
  <c r="U2151" i="6"/>
  <c r="M308" i="14"/>
  <c r="R308" i="14" s="1"/>
  <c r="U1156" i="6"/>
  <c r="M150" i="14"/>
  <c r="R150" i="14" s="1"/>
  <c r="U2816" i="6"/>
  <c r="M406" i="14"/>
  <c r="R406" i="14" s="1"/>
  <c r="U4636" i="6"/>
  <c r="M643" i="14"/>
  <c r="R643" i="14" s="1"/>
  <c r="U5116" i="6"/>
  <c r="O701" i="14" s="1"/>
  <c r="M701" i="14"/>
  <c r="R701" i="14" s="1"/>
  <c r="U4551" i="6"/>
  <c r="M636" i="14"/>
  <c r="R636" i="14" s="1"/>
  <c r="U4961" i="6"/>
  <c r="M682" i="14"/>
  <c r="R682" i="14" s="1"/>
  <c r="U940" i="6"/>
  <c r="O115" i="14" s="1"/>
  <c r="M115" i="14"/>
  <c r="R115" i="14" s="1"/>
  <c r="U1806" i="6"/>
  <c r="M244" i="14"/>
  <c r="R244" i="14" s="1"/>
  <c r="U5138" i="6"/>
  <c r="M703" i="14"/>
  <c r="R703" i="14" s="1"/>
  <c r="U5659" i="6"/>
  <c r="M784" i="14"/>
  <c r="R784" i="14" s="1"/>
  <c r="U944" i="6"/>
  <c r="O104" i="14" s="1"/>
  <c r="M104" i="14"/>
  <c r="R104" i="14" s="1"/>
  <c r="U1155" i="6"/>
  <c r="O149" i="14" s="1"/>
  <c r="M149" i="14"/>
  <c r="R149" i="14" s="1"/>
  <c r="U980" i="6"/>
  <c r="M122" i="14"/>
  <c r="R122" i="14" s="1"/>
  <c r="U1148" i="6"/>
  <c r="M146" i="14"/>
  <c r="R146" i="14" s="1"/>
  <c r="U1338" i="6"/>
  <c r="O179" i="14" s="1"/>
  <c r="M179" i="14"/>
  <c r="R179" i="14" s="1"/>
  <c r="U1411" i="6"/>
  <c r="M191" i="14"/>
  <c r="R191" i="14" s="1"/>
  <c r="U1813" i="6"/>
  <c r="M247" i="14"/>
  <c r="R247" i="14" s="1"/>
  <c r="U2079" i="6"/>
  <c r="M295" i="14"/>
  <c r="R295" i="14" s="1"/>
  <c r="U1970" i="6"/>
  <c r="M280" i="14"/>
  <c r="R280" i="14" s="1"/>
  <c r="U3021" i="6"/>
  <c r="O427" i="14" s="1"/>
  <c r="M427" i="14"/>
  <c r="R427" i="14" s="1"/>
  <c r="P777" i="14"/>
  <c r="U465" i="6"/>
  <c r="O47" i="14" s="1"/>
  <c r="M47" i="14"/>
  <c r="R47" i="14" s="1"/>
  <c r="U908" i="6"/>
  <c r="M106" i="14"/>
  <c r="R106" i="14" s="1"/>
  <c r="U351" i="6"/>
  <c r="M33" i="14"/>
  <c r="R33" i="14" s="1"/>
  <c r="U1152" i="6"/>
  <c r="M148" i="14"/>
  <c r="R148" i="14" s="1"/>
  <c r="U1194" i="6"/>
  <c r="M157" i="14"/>
  <c r="R157" i="14" s="1"/>
  <c r="U1871" i="6"/>
  <c r="M258" i="14"/>
  <c r="R258" i="14" s="1"/>
  <c r="U1217" i="6"/>
  <c r="O160" i="14" s="1"/>
  <c r="M160" i="14"/>
  <c r="R160" i="14" s="1"/>
  <c r="U1607" i="6"/>
  <c r="M217" i="14"/>
  <c r="R217" i="14" s="1"/>
  <c r="U1897" i="6"/>
  <c r="M269" i="14"/>
  <c r="R269" i="14" s="1"/>
  <c r="U3256" i="6"/>
  <c r="M459" i="14"/>
  <c r="R459" i="14" s="1"/>
  <c r="U2439" i="6"/>
  <c r="M365" i="14"/>
  <c r="R365" i="14" s="1"/>
  <c r="U464" i="6"/>
  <c r="M46" i="14"/>
  <c r="R46" i="14" s="1"/>
  <c r="U910" i="6"/>
  <c r="M107" i="14"/>
  <c r="R107" i="14" s="1"/>
  <c r="U2249" i="6"/>
  <c r="M338" i="14"/>
  <c r="R338" i="14" s="1"/>
  <c r="U1904" i="6"/>
  <c r="M271" i="14"/>
  <c r="R271" i="14" s="1"/>
  <c r="U2028" i="6"/>
  <c r="M285" i="14"/>
  <c r="R285" i="14" s="1"/>
  <c r="U2086" i="6"/>
  <c r="M298" i="14"/>
  <c r="R298" i="14" s="1"/>
  <c r="U3210" i="6"/>
  <c r="O454" i="14" s="1"/>
  <c r="M454" i="14"/>
  <c r="R454" i="14" s="1"/>
  <c r="U4974" i="6"/>
  <c r="M684" i="14"/>
  <c r="R684" i="14" s="1"/>
  <c r="P772" i="14"/>
  <c r="M799" i="14"/>
  <c r="R799" i="14" s="1"/>
  <c r="U5746" i="6"/>
  <c r="O799" i="14" s="1"/>
  <c r="U2533" i="6"/>
  <c r="M376" i="14"/>
  <c r="R376" i="14" s="1"/>
  <c r="U1889" i="6"/>
  <c r="M265" i="14"/>
  <c r="R265" i="14" s="1"/>
  <c r="U1145" i="6"/>
  <c r="M144" i="14"/>
  <c r="R144" i="14" s="1"/>
  <c r="U1908" i="6"/>
  <c r="M272" i="14"/>
  <c r="R272" i="14" s="1"/>
  <c r="U2044" i="6"/>
  <c r="M291" i="14"/>
  <c r="R291" i="14" s="1"/>
  <c r="U4684" i="6"/>
  <c r="O648" i="14" s="1"/>
  <c r="M648" i="14"/>
  <c r="R648" i="14" s="1"/>
  <c r="U4878" i="6"/>
  <c r="M673" i="14"/>
  <c r="R673" i="14" s="1"/>
  <c r="U4819" i="6"/>
  <c r="O666" i="14" s="1"/>
  <c r="M666" i="14"/>
  <c r="R666" i="14" s="1"/>
  <c r="U5230" i="6"/>
  <c r="M716" i="14"/>
  <c r="R716" i="14" s="1"/>
  <c r="U5335" i="6"/>
  <c r="M728" i="14"/>
  <c r="R728" i="14" s="1"/>
  <c r="U3378" i="6"/>
  <c r="M473" i="14"/>
  <c r="R473" i="14" s="1"/>
  <c r="U3760" i="6"/>
  <c r="M527" i="14"/>
  <c r="R527" i="14" s="1"/>
  <c r="N5672" i="6"/>
  <c r="P5672" i="6" s="1"/>
  <c r="N5677" i="6"/>
  <c r="P5677" i="6" s="1"/>
  <c r="U5677" i="6" s="1"/>
  <c r="N5678" i="6"/>
  <c r="P5678" i="6" s="1"/>
  <c r="U5678" i="6" s="1"/>
  <c r="Q788" i="14"/>
  <c r="N5673" i="6"/>
  <c r="P5673" i="6" s="1"/>
  <c r="U5673" i="6" s="1"/>
  <c r="N5679" i="6"/>
  <c r="P5679" i="6" s="1"/>
  <c r="U5679" i="6" s="1"/>
  <c r="N5674" i="6"/>
  <c r="P5674" i="6" s="1"/>
  <c r="U5674" i="6" s="1"/>
  <c r="N5680" i="6"/>
  <c r="P5680" i="6" s="1"/>
  <c r="U5680" i="6" s="1"/>
  <c r="N5675" i="6"/>
  <c r="P5675" i="6" s="1"/>
  <c r="U5675" i="6" s="1"/>
  <c r="N5681" i="6"/>
  <c r="P5681" i="6" s="1"/>
  <c r="U5681" i="6" s="1"/>
  <c r="N5676" i="6"/>
  <c r="P5676" i="6" s="1"/>
  <c r="U5676" i="6" s="1"/>
  <c r="N5682" i="6"/>
  <c r="P5682" i="6" s="1"/>
  <c r="U5682" i="6" s="1"/>
  <c r="U24" i="6"/>
  <c r="M5" i="14"/>
  <c r="R5" i="14" s="1"/>
  <c r="U422" i="6"/>
  <c r="M41" i="14"/>
  <c r="R41" i="14" s="1"/>
  <c r="U482" i="6"/>
  <c r="M52" i="14"/>
  <c r="R52" i="14" s="1"/>
  <c r="U500" i="6"/>
  <c r="O55" i="14" s="1"/>
  <c r="M55" i="14"/>
  <c r="R55" i="14" s="1"/>
  <c r="U682" i="6"/>
  <c r="M81" i="14"/>
  <c r="R81" i="14" s="1"/>
  <c r="U906" i="6"/>
  <c r="M105" i="14"/>
  <c r="R105" i="14" s="1"/>
  <c r="U471" i="6"/>
  <c r="M49" i="14"/>
  <c r="R49" i="14" s="1"/>
  <c r="U1017" i="6"/>
  <c r="M129" i="14"/>
  <c r="R129" i="14" s="1"/>
  <c r="U1181" i="6"/>
  <c r="M154" i="14"/>
  <c r="R154" i="14" s="1"/>
  <c r="U1420" i="6"/>
  <c r="M195" i="14"/>
  <c r="R195" i="14" s="1"/>
  <c r="U1444" i="6"/>
  <c r="M198" i="14"/>
  <c r="R198" i="14" s="1"/>
  <c r="U1234" i="6"/>
  <c r="O165" i="14" s="1"/>
  <c r="M165" i="14"/>
  <c r="R165" i="14" s="1"/>
  <c r="U1511" i="6"/>
  <c r="M203" i="14"/>
  <c r="R203" i="14" s="1"/>
  <c r="U1600" i="6"/>
  <c r="M215" i="14"/>
  <c r="R215" i="14" s="1"/>
  <c r="U1502" i="6"/>
  <c r="M201" i="14"/>
  <c r="R201" i="14" s="1"/>
  <c r="U1924" i="6"/>
  <c r="M276" i="14"/>
  <c r="R276" i="14" s="1"/>
  <c r="U2171" i="6"/>
  <c r="M315" i="14"/>
  <c r="R315" i="14" s="1"/>
  <c r="U2335" i="6"/>
  <c r="M350" i="14"/>
  <c r="R350" i="14" s="1"/>
  <c r="U2404" i="6"/>
  <c r="M359" i="14"/>
  <c r="R359" i="14" s="1"/>
  <c r="U1627" i="6"/>
  <c r="M219" i="14"/>
  <c r="R219" i="14" s="1"/>
  <c r="U2056" i="6"/>
  <c r="M292" i="14"/>
  <c r="R292" i="14" s="1"/>
  <c r="U2342" i="6"/>
  <c r="M353" i="14"/>
  <c r="R353" i="14" s="1"/>
  <c r="U2426" i="6"/>
  <c r="M360" i="14"/>
  <c r="R360" i="14" s="1"/>
  <c r="U1536" i="6"/>
  <c r="M206" i="14"/>
  <c r="R206" i="14" s="1"/>
  <c r="U1917" i="6"/>
  <c r="M274" i="14"/>
  <c r="R274" i="14" s="1"/>
  <c r="U2487" i="6"/>
  <c r="M372" i="14"/>
  <c r="R372" i="14" s="1"/>
  <c r="U2599" i="6"/>
  <c r="M386" i="14"/>
  <c r="R386" i="14" s="1"/>
  <c r="U2957" i="6"/>
  <c r="M418" i="14"/>
  <c r="R418" i="14" s="1"/>
  <c r="U3703" i="6"/>
  <c r="M521" i="14"/>
  <c r="R521" i="14" s="1"/>
  <c r="U3344" i="6"/>
  <c r="O467" i="14" s="1"/>
  <c r="M467" i="14"/>
  <c r="R467" i="14" s="1"/>
  <c r="U3969" i="6"/>
  <c r="M559" i="14"/>
  <c r="R559" i="14" s="1"/>
  <c r="U3954" i="6"/>
  <c r="M554" i="14"/>
  <c r="R554" i="14" s="1"/>
  <c r="U4415" i="6"/>
  <c r="M616" i="14"/>
  <c r="R616" i="14" s="1"/>
  <c r="U4344" i="6"/>
  <c r="M605" i="14"/>
  <c r="R605" i="14" s="1"/>
  <c r="U3938" i="6"/>
  <c r="M550" i="14"/>
  <c r="R550" i="14" s="1"/>
  <c r="U4910" i="6"/>
  <c r="M676" i="14"/>
  <c r="R676" i="14" s="1"/>
  <c r="U4984" i="6"/>
  <c r="M685" i="14"/>
  <c r="R685" i="14" s="1"/>
  <c r="U5056" i="6"/>
  <c r="M693" i="14"/>
  <c r="R693" i="14" s="1"/>
  <c r="U4652" i="6"/>
  <c r="M645" i="14"/>
  <c r="R645" i="14" s="1"/>
  <c r="U4741" i="6"/>
  <c r="M655" i="14"/>
  <c r="R655" i="14" s="1"/>
  <c r="U5019" i="6"/>
  <c r="M688" i="14"/>
  <c r="R688" i="14" s="1"/>
  <c r="U5139" i="6"/>
  <c r="M704" i="14"/>
  <c r="R704" i="14" s="1"/>
  <c r="U4828" i="6"/>
  <c r="M668" i="14"/>
  <c r="R668" i="14" s="1"/>
  <c r="U5034" i="6"/>
  <c r="M690" i="14"/>
  <c r="R690" i="14" s="1"/>
  <c r="U5474" i="6"/>
  <c r="M751" i="14"/>
  <c r="R751" i="14" s="1"/>
  <c r="N5705" i="6"/>
  <c r="P5705" i="6" s="1"/>
  <c r="U5705" i="6" s="1"/>
  <c r="V5705" i="6" s="1"/>
  <c r="N5710" i="6"/>
  <c r="P5710" i="6" s="1"/>
  <c r="U5710" i="6" s="1"/>
  <c r="V5710" i="6" s="1"/>
  <c r="N5706" i="6"/>
  <c r="P5706" i="6" s="1"/>
  <c r="U5706" i="6" s="1"/>
  <c r="V5706" i="6" s="1"/>
  <c r="N5711" i="6"/>
  <c r="P5711" i="6" s="1"/>
  <c r="U5711" i="6" s="1"/>
  <c r="Q791" i="14"/>
  <c r="U375" i="6"/>
  <c r="M38" i="14"/>
  <c r="R38" i="14" s="1"/>
  <c r="U321" i="6"/>
  <c r="M31" i="14"/>
  <c r="R31" i="14" s="1"/>
  <c r="U586" i="6"/>
  <c r="M70" i="14"/>
  <c r="R70" i="14" s="1"/>
  <c r="U771" i="6"/>
  <c r="O85" i="14" s="1"/>
  <c r="P85" i="14" s="1"/>
  <c r="M85" i="14"/>
  <c r="R85" i="14" s="1"/>
  <c r="U512" i="6"/>
  <c r="M62" i="14"/>
  <c r="R62" i="14" s="1"/>
  <c r="U983" i="6"/>
  <c r="M123" i="14"/>
  <c r="R123" i="14" s="1"/>
  <c r="U1151" i="6"/>
  <c r="O147" i="14" s="1"/>
  <c r="P147" i="14" s="1"/>
  <c r="M147" i="14"/>
  <c r="R147" i="14" s="1"/>
  <c r="U1071" i="6"/>
  <c r="M132" i="14"/>
  <c r="R132" i="14" s="1"/>
  <c r="U1699" i="6"/>
  <c r="M228" i="14"/>
  <c r="R228" i="14" s="1"/>
  <c r="U1481" i="6"/>
  <c r="M199" i="14"/>
  <c r="R199" i="14" s="1"/>
  <c r="U2076" i="6"/>
  <c r="M294" i="14"/>
  <c r="R294" i="14" s="1"/>
  <c r="U2174" i="6"/>
  <c r="M316" i="14"/>
  <c r="R316" i="14" s="1"/>
  <c r="U2338" i="6"/>
  <c r="M352" i="14"/>
  <c r="R352" i="14" s="1"/>
  <c r="U2495" i="6"/>
  <c r="M373" i="14"/>
  <c r="R373" i="14" s="1"/>
  <c r="U1584" i="6"/>
  <c r="M208" i="14"/>
  <c r="R208" i="14" s="1"/>
  <c r="U2147" i="6"/>
  <c r="O307" i="14" s="1"/>
  <c r="P307" i="14" s="1"/>
  <c r="M307" i="14"/>
  <c r="R307" i="14" s="1"/>
  <c r="U2368" i="6"/>
  <c r="M357" i="14"/>
  <c r="R357" i="14" s="1"/>
  <c r="U2433" i="6"/>
  <c r="M362" i="14"/>
  <c r="R362" i="14" s="1"/>
  <c r="U1866" i="6"/>
  <c r="M256" i="14"/>
  <c r="R256" i="14" s="1"/>
  <c r="U2280" i="6"/>
  <c r="M343" i="14"/>
  <c r="R343" i="14" s="1"/>
  <c r="U2537" i="6"/>
  <c r="M378" i="14"/>
  <c r="R378" i="14" s="1"/>
  <c r="U3057" i="6"/>
  <c r="M430" i="14"/>
  <c r="R430" i="14" s="1"/>
  <c r="U3221" i="6"/>
  <c r="M456" i="14"/>
  <c r="R456" i="14" s="1"/>
  <c r="U3403" i="6"/>
  <c r="M475" i="14"/>
  <c r="R475" i="14" s="1"/>
  <c r="U2772" i="6"/>
  <c r="M397" i="14"/>
  <c r="R397" i="14" s="1"/>
  <c r="U2978" i="6"/>
  <c r="O420" i="14" s="1"/>
  <c r="P420" i="14" s="1"/>
  <c r="M420" i="14"/>
  <c r="R420" i="14" s="1"/>
  <c r="U3092" i="6"/>
  <c r="M438" i="14"/>
  <c r="R438" i="14" s="1"/>
  <c r="U2802" i="6"/>
  <c r="O403" i="14" s="1"/>
  <c r="P403" i="14" s="1"/>
  <c r="M403" i="14"/>
  <c r="R403" i="14" s="1"/>
  <c r="U4588" i="6"/>
  <c r="M638" i="14"/>
  <c r="R638" i="14" s="1"/>
  <c r="U4015" i="6"/>
  <c r="M563" i="14"/>
  <c r="R563" i="14" s="1"/>
  <c r="U4313" i="6"/>
  <c r="M602" i="14"/>
  <c r="R602" i="14" s="1"/>
  <c r="U4033" i="6"/>
  <c r="M565" i="14"/>
  <c r="R565" i="14" s="1"/>
  <c r="U3833" i="6"/>
  <c r="M541" i="14"/>
  <c r="R541" i="14" s="1"/>
  <c r="U3949" i="6"/>
  <c r="O553" i="14" s="1"/>
  <c r="P553" i="14" s="1"/>
  <c r="M553" i="14"/>
  <c r="R553" i="14" s="1"/>
  <c r="U4323" i="6"/>
  <c r="M603" i="14"/>
  <c r="R603" i="14" s="1"/>
  <c r="U4641" i="6"/>
  <c r="M644" i="14"/>
  <c r="R644" i="14" s="1"/>
  <c r="U4919" i="6"/>
  <c r="M677" i="14"/>
  <c r="R677" i="14" s="1"/>
  <c r="U4992" i="6"/>
  <c r="M686" i="14"/>
  <c r="R686" i="14" s="1"/>
  <c r="U5198" i="6"/>
  <c r="M710" i="14"/>
  <c r="R710" i="14" s="1"/>
  <c r="U4765" i="6"/>
  <c r="M663" i="14"/>
  <c r="R663" i="14" s="1"/>
  <c r="U4841" i="6"/>
  <c r="O669" i="14" s="1"/>
  <c r="M669" i="14"/>
  <c r="R669" i="14" s="1"/>
  <c r="U4963" i="6"/>
  <c r="M683" i="14"/>
  <c r="R683" i="14" s="1"/>
  <c r="U5065" i="6"/>
  <c r="M694" i="14"/>
  <c r="R694" i="14" s="1"/>
  <c r="U5158" i="6"/>
  <c r="M705" i="14"/>
  <c r="R705" i="14" s="1"/>
  <c r="U4671" i="6"/>
  <c r="M647" i="14"/>
  <c r="R647" i="14" s="1"/>
  <c r="U4946" i="6"/>
  <c r="M681" i="14"/>
  <c r="R681" i="14" s="1"/>
  <c r="U5309" i="6"/>
  <c r="M726" i="14"/>
  <c r="R726" i="14" s="1"/>
  <c r="U5518" i="6"/>
  <c r="O757" i="14" s="1"/>
  <c r="M757" i="14"/>
  <c r="R757" i="14" s="1"/>
  <c r="U5745" i="6"/>
  <c r="M798" i="14"/>
  <c r="U352" i="6"/>
  <c r="M34" i="14"/>
  <c r="R34" i="14" s="1"/>
  <c r="U303" i="6"/>
  <c r="M29" i="14"/>
  <c r="R29" i="14" s="1"/>
  <c r="U788" i="6"/>
  <c r="M88" i="14"/>
  <c r="R88" i="14" s="1"/>
  <c r="U1005" i="6"/>
  <c r="M128" i="14"/>
  <c r="R128" i="14" s="1"/>
  <c r="U1091" i="6"/>
  <c r="M136" i="14"/>
  <c r="R136" i="14" s="1"/>
  <c r="U1174" i="6"/>
  <c r="M152" i="14"/>
  <c r="R152" i="14" s="1"/>
  <c r="U1322" i="6"/>
  <c r="M176" i="14"/>
  <c r="R176" i="14" s="1"/>
  <c r="U985" i="6"/>
  <c r="M125" i="14"/>
  <c r="R125" i="14" s="1"/>
  <c r="U1203" i="6"/>
  <c r="M159" i="14"/>
  <c r="R159" i="14" s="1"/>
  <c r="U1087" i="6"/>
  <c r="M135" i="14"/>
  <c r="R135" i="14" s="1"/>
  <c r="U1404" i="6"/>
  <c r="M187" i="14"/>
  <c r="R187" i="14" s="1"/>
  <c r="U1721" i="6"/>
  <c r="M233" i="14"/>
  <c r="R233" i="14" s="1"/>
  <c r="U1508" i="6"/>
  <c r="M202" i="14"/>
  <c r="R202" i="14" s="1"/>
  <c r="U1985" i="6"/>
  <c r="M282" i="14"/>
  <c r="R282" i="14" s="1"/>
  <c r="U2517" i="6"/>
  <c r="M374" i="14"/>
  <c r="R374" i="14" s="1"/>
  <c r="U1587" i="6"/>
  <c r="M209" i="14"/>
  <c r="R209" i="14" s="1"/>
  <c r="U1671" i="6"/>
  <c r="M226" i="14"/>
  <c r="R226" i="14" s="1"/>
  <c r="U2197" i="6"/>
  <c r="M319" i="14"/>
  <c r="R319" i="14" s="1"/>
  <c r="U2330" i="6"/>
  <c r="M348" i="14"/>
  <c r="R348" i="14" s="1"/>
  <c r="U1657" i="6"/>
  <c r="M225" i="14"/>
  <c r="R225" i="14" s="1"/>
  <c r="U1824" i="6"/>
  <c r="M252" i="14"/>
  <c r="R252" i="14" s="1"/>
  <c r="U1878" i="6"/>
  <c r="M262" i="14"/>
  <c r="R262" i="14" s="1"/>
  <c r="U2081" i="6"/>
  <c r="M296" i="14"/>
  <c r="R296" i="14" s="1"/>
  <c r="U2153" i="6"/>
  <c r="M309" i="14"/>
  <c r="R309" i="14" s="1"/>
  <c r="U2288" i="6"/>
  <c r="M344" i="14"/>
  <c r="R344" i="14" s="1"/>
  <c r="U2309" i="6"/>
  <c r="M347" i="14"/>
  <c r="R347" i="14" s="1"/>
  <c r="U2910" i="6"/>
  <c r="M416" i="14"/>
  <c r="R416" i="14" s="1"/>
  <c r="U3082" i="6"/>
  <c r="M437" i="14"/>
  <c r="R437" i="14" s="1"/>
  <c r="U2784" i="6"/>
  <c r="M400" i="14"/>
  <c r="R400" i="14" s="1"/>
  <c r="U2891" i="6"/>
  <c r="M415" i="14"/>
  <c r="R415" i="14" s="1"/>
  <c r="U3214" i="6"/>
  <c r="M455" i="14"/>
  <c r="R455" i="14" s="1"/>
  <c r="U2873" i="6"/>
  <c r="M414" i="14"/>
  <c r="R414" i="14" s="1"/>
  <c r="U3746" i="6"/>
  <c r="M526" i="14"/>
  <c r="R526" i="14" s="1"/>
  <c r="U3868" i="6"/>
  <c r="M545" i="14"/>
  <c r="R545" i="14" s="1"/>
  <c r="U4609" i="6"/>
  <c r="M640" i="14"/>
  <c r="R640" i="14" s="1"/>
  <c r="U4263" i="6"/>
  <c r="M598" i="14"/>
  <c r="R598" i="14" s="1"/>
  <c r="U4511" i="6"/>
  <c r="M631" i="14"/>
  <c r="R631" i="14" s="1"/>
  <c r="U3843" i="6"/>
  <c r="M542" i="14"/>
  <c r="R542" i="14" s="1"/>
  <c r="U4784" i="6"/>
  <c r="M661" i="14"/>
  <c r="R661" i="14" s="1"/>
  <c r="U4692" i="6"/>
  <c r="M649" i="14"/>
  <c r="R649" i="14" s="1"/>
  <c r="U4802" i="6"/>
  <c r="M660" i="14"/>
  <c r="R660" i="14" s="1"/>
  <c r="U4896" i="6"/>
  <c r="M674" i="14"/>
  <c r="R674" i="14" s="1"/>
  <c r="U5078" i="6"/>
  <c r="M698" i="14"/>
  <c r="R698" i="14" s="1"/>
  <c r="U5427" i="6"/>
  <c r="M744" i="14"/>
  <c r="R744" i="14" s="1"/>
  <c r="U4737" i="6"/>
  <c r="O654" i="14" s="1"/>
  <c r="M654" i="14"/>
  <c r="R654" i="14" s="1"/>
  <c r="U4850" i="6"/>
  <c r="M670" i="14"/>
  <c r="R670" i="14" s="1"/>
  <c r="U5320" i="6"/>
  <c r="M727" i="14"/>
  <c r="R727" i="14" s="1"/>
  <c r="U5559" i="6"/>
  <c r="O766" i="14" s="1"/>
  <c r="M766" i="14"/>
  <c r="R766" i="14" s="1"/>
  <c r="U4618" i="6"/>
  <c r="O641" i="14" s="1"/>
  <c r="M641" i="14"/>
  <c r="R641" i="14" s="1"/>
  <c r="U2783" i="6"/>
  <c r="M399" i="14"/>
  <c r="R399" i="14" s="1"/>
  <c r="U10" i="6"/>
  <c r="M3" i="14"/>
  <c r="R3" i="14" s="1"/>
  <c r="U383" i="6"/>
  <c r="M39" i="14"/>
  <c r="R39" i="14" s="1"/>
  <c r="U309" i="6"/>
  <c r="M28" i="14"/>
  <c r="R28" i="14" s="1"/>
  <c r="U933" i="6"/>
  <c r="M112" i="14"/>
  <c r="R112" i="14" s="1"/>
  <c r="U1182" i="6"/>
  <c r="M155" i="14"/>
  <c r="R155" i="14" s="1"/>
  <c r="U1343" i="6"/>
  <c r="M181" i="14"/>
  <c r="R181" i="14" s="1"/>
  <c r="U1094" i="6"/>
  <c r="M137" i="14"/>
  <c r="R137" i="14" s="1"/>
  <c r="U1414" i="6"/>
  <c r="M192" i="14"/>
  <c r="R192" i="14" s="1"/>
  <c r="U1331" i="6"/>
  <c r="M177" i="14"/>
  <c r="R177" i="14" s="1"/>
  <c r="U1418" i="6"/>
  <c r="M193" i="14"/>
  <c r="R193" i="14" s="1"/>
  <c r="U1654" i="6"/>
  <c r="M224" i="14"/>
  <c r="R224" i="14" s="1"/>
  <c r="U1830" i="6"/>
  <c r="M253" i="14"/>
  <c r="R253" i="14" s="1"/>
  <c r="U1994" i="6"/>
  <c r="M283" i="14"/>
  <c r="R283" i="14" s="1"/>
  <c r="U2242" i="6"/>
  <c r="M333" i="14"/>
  <c r="R333" i="14" s="1"/>
  <c r="U2470" i="6"/>
  <c r="M371" i="14"/>
  <c r="R371" i="14" s="1"/>
  <c r="U1591" i="6"/>
  <c r="O211" i="14" s="1"/>
  <c r="M211" i="14"/>
  <c r="R211" i="14" s="1"/>
  <c r="U1684" i="6"/>
  <c r="M227" i="14"/>
  <c r="R227" i="14" s="1"/>
  <c r="U1788" i="6"/>
  <c r="M241" i="14"/>
  <c r="R241" i="14" s="1"/>
  <c r="U2013" i="6"/>
  <c r="M284" i="14"/>
  <c r="R284" i="14" s="1"/>
  <c r="U2106" i="6"/>
  <c r="M302" i="14"/>
  <c r="R302" i="14" s="1"/>
  <c r="U2248" i="6"/>
  <c r="M337" i="14"/>
  <c r="R337" i="14" s="1"/>
  <c r="U2398" i="6"/>
  <c r="M358" i="14"/>
  <c r="R358" i="14" s="1"/>
  <c r="U2558" i="6"/>
  <c r="M379" i="14"/>
  <c r="R379" i="14" s="1"/>
  <c r="U1735" i="6"/>
  <c r="M234" i="14"/>
  <c r="R234" i="14" s="1"/>
  <c r="U2091" i="6"/>
  <c r="M301" i="14"/>
  <c r="R301" i="14" s="1"/>
  <c r="U2184" i="6"/>
  <c r="M317" i="14"/>
  <c r="R317" i="14" s="1"/>
  <c r="U2244" i="6"/>
  <c r="M334" i="14"/>
  <c r="R334" i="14" s="1"/>
  <c r="U2294" i="6"/>
  <c r="M346" i="14"/>
  <c r="R346" i="14" s="1"/>
  <c r="U3241" i="6"/>
  <c r="M458" i="14"/>
  <c r="R458" i="14" s="1"/>
  <c r="U2840" i="6"/>
  <c r="O411" i="14" s="1"/>
  <c r="M411" i="14"/>
  <c r="R411" i="14" s="1"/>
  <c r="U2678" i="6"/>
  <c r="M391" i="14"/>
  <c r="R391" i="14" s="1"/>
  <c r="U2716" i="6"/>
  <c r="M394" i="14"/>
  <c r="R394" i="14" s="1"/>
  <c r="U3024" i="6"/>
  <c r="M428" i="14"/>
  <c r="R428" i="14" s="1"/>
  <c r="U2799" i="6"/>
  <c r="M401" i="14"/>
  <c r="R401" i="14" s="1"/>
  <c r="U2995" i="6"/>
  <c r="M426" i="14"/>
  <c r="R426" i="14" s="1"/>
  <c r="U3114" i="6"/>
  <c r="M439" i="14"/>
  <c r="R439" i="14" s="1"/>
  <c r="U3505" i="6"/>
  <c r="M483" i="14"/>
  <c r="R483" i="14" s="1"/>
  <c r="U2827" i="6"/>
  <c r="M409" i="14"/>
  <c r="R409" i="14" s="1"/>
  <c r="U3827" i="6"/>
  <c r="M540" i="14"/>
  <c r="R540" i="14" s="1"/>
  <c r="U4221" i="6"/>
  <c r="M595" i="14"/>
  <c r="R595" i="14" s="1"/>
  <c r="U4356" i="6"/>
  <c r="M606" i="14"/>
  <c r="R606" i="14" s="1"/>
  <c r="U4444" i="6"/>
  <c r="O621" i="14" s="1"/>
  <c r="M621" i="14"/>
  <c r="R621" i="14" s="1"/>
  <c r="U4539" i="6"/>
  <c r="M637" i="14"/>
  <c r="R637" i="14" s="1"/>
  <c r="U4406" i="6"/>
  <c r="M615" i="14"/>
  <c r="R615" i="14" s="1"/>
  <c r="U3716" i="6"/>
  <c r="M522" i="14"/>
  <c r="R522" i="14" s="1"/>
  <c r="U4054" i="6"/>
  <c r="M569" i="14"/>
  <c r="R569" i="14" s="1"/>
  <c r="U4928" i="6"/>
  <c r="M679" i="14"/>
  <c r="R679" i="14" s="1"/>
  <c r="U5000" i="6"/>
  <c r="M687" i="14"/>
  <c r="R687" i="14" s="1"/>
  <c r="U5216" i="6"/>
  <c r="M711" i="14"/>
  <c r="R711" i="14" s="1"/>
  <c r="U5104" i="6"/>
  <c r="M700" i="14"/>
  <c r="R700" i="14" s="1"/>
  <c r="U4923" i="6"/>
  <c r="M678" i="14"/>
  <c r="R678" i="14" s="1"/>
  <c r="U5084" i="6"/>
  <c r="M699" i="14"/>
  <c r="R699" i="14" s="1"/>
  <c r="U5175" i="6"/>
  <c r="M708" i="14"/>
  <c r="R708" i="14" s="1"/>
  <c r="U5128" i="6"/>
  <c r="O702" i="14" s="1"/>
  <c r="M702" i="14"/>
  <c r="R702" i="14" s="1"/>
  <c r="U5242" i="6"/>
  <c r="M717" i="14"/>
  <c r="R717" i="14" s="1"/>
  <c r="U13" i="6"/>
  <c r="M4" i="14"/>
  <c r="R4" i="14" s="1"/>
  <c r="U292" i="6"/>
  <c r="M27" i="14"/>
  <c r="R27" i="14" s="1"/>
  <c r="U369" i="6"/>
  <c r="M36" i="14"/>
  <c r="R36" i="14" s="1"/>
  <c r="U453" i="6"/>
  <c r="M44" i="14"/>
  <c r="R44" i="14" s="1"/>
  <c r="U502" i="6"/>
  <c r="M56" i="14"/>
  <c r="R56" i="14" s="1"/>
  <c r="U835" i="6"/>
  <c r="M95" i="14"/>
  <c r="R95" i="14" s="1"/>
  <c r="U942" i="6"/>
  <c r="M116" i="14"/>
  <c r="R116" i="14" s="1"/>
  <c r="U1361" i="6"/>
  <c r="M185" i="14"/>
  <c r="R185" i="14" s="1"/>
  <c r="U1192" i="6"/>
  <c r="M156" i="14"/>
  <c r="R156" i="14" s="1"/>
  <c r="U1349" i="6"/>
  <c r="M184" i="14"/>
  <c r="R184" i="14" s="1"/>
  <c r="U1382" i="6"/>
  <c r="M186" i="14"/>
  <c r="R186" i="14" s="1"/>
  <c r="U1100" i="6"/>
  <c r="M140" i="14"/>
  <c r="R140" i="14" s="1"/>
  <c r="U1427" i="6"/>
  <c r="M197" i="14"/>
  <c r="R197" i="14" s="1"/>
  <c r="U1196" i="6"/>
  <c r="M158" i="14"/>
  <c r="R158" i="14" s="1"/>
  <c r="U1339" i="6"/>
  <c r="M180" i="14"/>
  <c r="R180" i="14" s="1"/>
  <c r="U1425" i="6"/>
  <c r="M196" i="14"/>
  <c r="R196" i="14" s="1"/>
  <c r="U1650" i="6"/>
  <c r="M222" i="14"/>
  <c r="R222" i="14" s="1"/>
  <c r="U2255" i="6"/>
  <c r="M341" i="14"/>
  <c r="R341" i="14" s="1"/>
  <c r="U1948" i="6"/>
  <c r="M278" i="14"/>
  <c r="R278" i="14" s="1"/>
  <c r="U2134" i="6"/>
  <c r="O305" i="14" s="1"/>
  <c r="M305" i="14"/>
  <c r="R305" i="14" s="1"/>
  <c r="U1609" i="6"/>
  <c r="M218" i="14"/>
  <c r="R218" i="14" s="1"/>
  <c r="U1810" i="6"/>
  <c r="M246" i="14"/>
  <c r="R246" i="14" s="1"/>
  <c r="U1877" i="6"/>
  <c r="M261" i="14"/>
  <c r="R261" i="14" s="1"/>
  <c r="U2124" i="6"/>
  <c r="M304" i="14"/>
  <c r="R304" i="14" s="1"/>
  <c r="U2336" i="6"/>
  <c r="M351" i="14"/>
  <c r="R351" i="14" s="1"/>
  <c r="U1512" i="6"/>
  <c r="M207" i="14"/>
  <c r="R207" i="14" s="1"/>
  <c r="U1842" i="6"/>
  <c r="M254" i="14"/>
  <c r="R254" i="14" s="1"/>
  <c r="U1883" i="6"/>
  <c r="M263" i="14"/>
  <c r="R263" i="14" s="1"/>
  <c r="U2271" i="6"/>
  <c r="M342" i="14"/>
  <c r="R342" i="14" s="1"/>
  <c r="U2572" i="6"/>
  <c r="M380" i="14"/>
  <c r="R380" i="14" s="1"/>
  <c r="U3135" i="6"/>
  <c r="M441" i="14"/>
  <c r="R441" i="14" s="1"/>
  <c r="U2970" i="6"/>
  <c r="M419" i="14"/>
  <c r="R419" i="14" s="1"/>
  <c r="U3416" i="6"/>
  <c r="M477" i="14"/>
  <c r="R477" i="14" s="1"/>
  <c r="U3233" i="6"/>
  <c r="M457" i="14"/>
  <c r="R457" i="14" s="1"/>
  <c r="U3317" i="6"/>
  <c r="M465" i="14"/>
  <c r="R465" i="14" s="1"/>
  <c r="U2685" i="6"/>
  <c r="O392" i="14" s="1"/>
  <c r="M392" i="14"/>
  <c r="R392" i="14" s="1"/>
  <c r="U2801" i="6"/>
  <c r="M402" i="14"/>
  <c r="R402" i="14" s="1"/>
  <c r="U3426" i="6"/>
  <c r="M478" i="14"/>
  <c r="R478" i="14" s="1"/>
  <c r="U2855" i="6"/>
  <c r="M413" i="14"/>
  <c r="R413" i="14" s="1"/>
  <c r="U2925" i="6"/>
  <c r="M417" i="14"/>
  <c r="R417" i="14" s="1"/>
  <c r="U3123" i="6"/>
  <c r="M440" i="14"/>
  <c r="R440" i="14" s="1"/>
  <c r="U2735" i="6"/>
  <c r="M395" i="14"/>
  <c r="R395" i="14" s="1"/>
  <c r="U2850" i="6"/>
  <c r="M412" i="14"/>
  <c r="R412" i="14" s="1"/>
  <c r="U4171" i="6"/>
  <c r="M588" i="14"/>
  <c r="R588" i="14" s="1"/>
  <c r="U4462" i="6"/>
  <c r="M624" i="14"/>
  <c r="R624" i="14" s="1"/>
  <c r="U3692" i="6"/>
  <c r="M520" i="14"/>
  <c r="R520" i="14" s="1"/>
  <c r="U4140" i="6"/>
  <c r="M586" i="14"/>
  <c r="R586" i="14" s="1"/>
  <c r="U4218" i="6"/>
  <c r="O593" i="14" s="1"/>
  <c r="M593" i="14"/>
  <c r="R593" i="14" s="1"/>
  <c r="U4482" i="6"/>
  <c r="M626" i="14"/>
  <c r="R626" i="14" s="1"/>
  <c r="U4575" i="6"/>
  <c r="M634" i="14"/>
  <c r="R634" i="14" s="1"/>
  <c r="U4062" i="6"/>
  <c r="M570" i="14"/>
  <c r="R570" i="14" s="1"/>
  <c r="U4396" i="6"/>
  <c r="M614" i="14"/>
  <c r="R614" i="14" s="1"/>
  <c r="U4497" i="6"/>
  <c r="M630" i="14"/>
  <c r="R630" i="14" s="1"/>
  <c r="U4861" i="6"/>
  <c r="M671" i="14"/>
  <c r="R671" i="14" s="1"/>
  <c r="U5043" i="6"/>
  <c r="M691" i="14"/>
  <c r="R691" i="14" s="1"/>
  <c r="U5355" i="6"/>
  <c r="M733" i="14"/>
  <c r="R733" i="14" s="1"/>
  <c r="U5454" i="6"/>
  <c r="O747" i="14" s="1"/>
  <c r="M747" i="14"/>
  <c r="R747" i="14" s="1"/>
  <c r="U4809" i="6"/>
  <c r="M659" i="14"/>
  <c r="R659" i="14" s="1"/>
  <c r="U5281" i="6"/>
  <c r="M722" i="14"/>
  <c r="R722" i="14" s="1"/>
  <c r="U4703" i="6"/>
  <c r="M650" i="14"/>
  <c r="R650" i="14" s="1"/>
  <c r="U4937" i="6"/>
  <c r="M680" i="14"/>
  <c r="R680" i="14" s="1"/>
  <c r="U5186" i="6"/>
  <c r="M709" i="14"/>
  <c r="R709" i="14" s="1"/>
  <c r="U4758" i="6"/>
  <c r="M664" i="14"/>
  <c r="R664" i="14" s="1"/>
  <c r="U4621" i="6"/>
  <c r="M642" i="14"/>
  <c r="R642" i="14" s="1"/>
  <c r="U4869" i="6"/>
  <c r="M672" i="14"/>
  <c r="R672" i="14" s="1"/>
  <c r="U5247" i="6"/>
  <c r="M718" i="14"/>
  <c r="R718" i="14" s="1"/>
  <c r="U5262" i="6"/>
  <c r="M720" i="14"/>
  <c r="R720" i="14" s="1"/>
  <c r="N4604" i="6"/>
  <c r="P4604" i="6" s="1"/>
  <c r="U4604" i="6" s="1"/>
  <c r="V4604" i="6" s="1"/>
  <c r="N4590" i="6"/>
  <c r="P4590" i="6" s="1"/>
  <c r="U4590" i="6" s="1"/>
  <c r="V4590" i="6" s="1"/>
  <c r="N4593" i="6"/>
  <c r="P4593" i="6" s="1"/>
  <c r="U4593" i="6" s="1"/>
  <c r="V4593" i="6" s="1"/>
  <c r="N4596" i="6"/>
  <c r="P4596" i="6" s="1"/>
  <c r="U4596" i="6" s="1"/>
  <c r="V4596" i="6" s="1"/>
  <c r="N4599" i="6"/>
  <c r="P4599" i="6" s="1"/>
  <c r="U4599" i="6" s="1"/>
  <c r="N4602" i="6"/>
  <c r="P4602" i="6" s="1"/>
  <c r="U4602" i="6" s="1"/>
  <c r="V4602" i="6" s="1"/>
  <c r="N4591" i="6"/>
  <c r="P4591" i="6" s="1"/>
  <c r="U4591" i="6" s="1"/>
  <c r="V4591" i="6" s="1"/>
  <c r="N4594" i="6"/>
  <c r="P4594" i="6" s="1"/>
  <c r="U4594" i="6" s="1"/>
  <c r="V4594" i="6" s="1"/>
  <c r="N4597" i="6"/>
  <c r="P4597" i="6" s="1"/>
  <c r="U4597" i="6" s="1"/>
  <c r="V4597" i="6" s="1"/>
  <c r="N4600" i="6"/>
  <c r="P4600" i="6" s="1"/>
  <c r="U4600" i="6" s="1"/>
  <c r="N4603" i="6"/>
  <c r="P4603" i="6" s="1"/>
  <c r="U4603" i="6" s="1"/>
  <c r="N4589" i="6"/>
  <c r="P4589" i="6" s="1"/>
  <c r="N4598" i="6"/>
  <c r="P4598" i="6" s="1"/>
  <c r="U4598" i="6" s="1"/>
  <c r="V4598" i="6" s="1"/>
  <c r="N4595" i="6"/>
  <c r="P4595" i="6" s="1"/>
  <c r="U4595" i="6" s="1"/>
  <c r="V4595" i="6" s="1"/>
  <c r="N4605" i="6"/>
  <c r="P4605" i="6" s="1"/>
  <c r="U4605" i="6" s="1"/>
  <c r="N4592" i="6"/>
  <c r="P4592" i="6" s="1"/>
  <c r="U4592" i="6" s="1"/>
  <c r="V4592" i="6" s="1"/>
  <c r="N4601" i="6"/>
  <c r="P4601" i="6" s="1"/>
  <c r="U4601" i="6" s="1"/>
  <c r="V4601" i="6" s="1"/>
  <c r="U316" i="6"/>
  <c r="M30" i="14"/>
  <c r="R30" i="14" s="1"/>
  <c r="U842" i="6"/>
  <c r="M97" i="14"/>
  <c r="R97" i="14" s="1"/>
  <c r="U874" i="6"/>
  <c r="M101" i="14"/>
  <c r="R101" i="14" s="1"/>
  <c r="U1225" i="6"/>
  <c r="E22" i="48" s="1"/>
  <c r="M162" i="14"/>
  <c r="R162" i="14" s="1"/>
  <c r="U1230" i="6"/>
  <c r="M164" i="14"/>
  <c r="R164" i="14" s="1"/>
  <c r="U1547" i="6"/>
  <c r="F22" i="48" s="1"/>
  <c r="M205" i="14"/>
  <c r="R205" i="14" s="1"/>
  <c r="U1597" i="6"/>
  <c r="M214" i="14"/>
  <c r="R214" i="14" s="1"/>
  <c r="U2163" i="6"/>
  <c r="M314" i="14"/>
  <c r="R314" i="14" s="1"/>
  <c r="U2332" i="6"/>
  <c r="M349" i="14"/>
  <c r="R349" i="14" s="1"/>
  <c r="U1715" i="6"/>
  <c r="M229" i="14"/>
  <c r="R229" i="14" s="1"/>
  <c r="U1885" i="6"/>
  <c r="M264" i="14"/>
  <c r="R264" i="14" s="1"/>
  <c r="U2030" i="6"/>
  <c r="M286" i="14"/>
  <c r="R286" i="14" s="1"/>
  <c r="U1855" i="6"/>
  <c r="M255" i="14"/>
  <c r="R255" i="14" s="1"/>
  <c r="U1956" i="6"/>
  <c r="M279" i="14"/>
  <c r="R279" i="14" s="1"/>
  <c r="U2120" i="6"/>
  <c r="E26" i="48" s="1"/>
  <c r="M303" i="14"/>
  <c r="R303" i="14" s="1"/>
  <c r="U2459" i="6"/>
  <c r="M370" i="14"/>
  <c r="R370" i="14" s="1"/>
  <c r="U3196" i="6"/>
  <c r="M453" i="14"/>
  <c r="R453" i="14" s="1"/>
  <c r="U3267" i="6"/>
  <c r="M460" i="14"/>
  <c r="R460" i="14" s="1"/>
  <c r="U2704" i="6"/>
  <c r="D35" i="48" s="1"/>
  <c r="M393" i="14"/>
  <c r="R393" i="14" s="1"/>
  <c r="U3037" i="6"/>
  <c r="M429" i="14"/>
  <c r="R429" i="14" s="1"/>
  <c r="U3337" i="6"/>
  <c r="O466" i="14" s="1"/>
  <c r="P466" i="14" s="1"/>
  <c r="M466" i="14"/>
  <c r="R466" i="14" s="1"/>
  <c r="U3395" i="6"/>
  <c r="M474" i="14"/>
  <c r="R474" i="14" s="1"/>
  <c r="U3620" i="6"/>
  <c r="M502" i="14"/>
  <c r="R502" i="14" s="1"/>
  <c r="U2746" i="6"/>
  <c r="D30" i="48" s="1"/>
  <c r="M396" i="14"/>
  <c r="R396" i="14" s="1"/>
  <c r="U4020" i="6"/>
  <c r="M564" i="14"/>
  <c r="R564" i="14" s="1"/>
  <c r="U4297" i="6"/>
  <c r="M601" i="14"/>
  <c r="R601" i="14" s="1"/>
  <c r="U4377" i="6"/>
  <c r="D43" i="48" s="1"/>
  <c r="M612" i="14"/>
  <c r="R612" i="14" s="1"/>
  <c r="U4556" i="6"/>
  <c r="M635" i="14"/>
  <c r="R635" i="14" s="1"/>
  <c r="U3820" i="6"/>
  <c r="M539" i="14"/>
  <c r="R539" i="14" s="1"/>
  <c r="U3889" i="6"/>
  <c r="D52" i="48" s="1"/>
  <c r="M547" i="14"/>
  <c r="R547" i="14" s="1"/>
  <c r="U4334" i="6"/>
  <c r="M604" i="14"/>
  <c r="R604" i="14" s="1"/>
  <c r="U4433" i="6"/>
  <c r="M620" i="14"/>
  <c r="R620" i="14" s="1"/>
  <c r="U4423" i="6"/>
  <c r="M617" i="14"/>
  <c r="R617" i="14" s="1"/>
  <c r="U4661" i="6"/>
  <c r="M646" i="14"/>
  <c r="R646" i="14" s="1"/>
  <c r="U5046" i="6"/>
  <c r="M692" i="14"/>
  <c r="R692" i="14" s="1"/>
  <c r="U4777" i="6"/>
  <c r="M662" i="14"/>
  <c r="R662" i="14" s="1"/>
  <c r="U4713" i="6"/>
  <c r="M653" i="14"/>
  <c r="R653" i="14" s="1"/>
  <c r="U4817" i="6"/>
  <c r="O665" i="14" s="1"/>
  <c r="P665" i="14" s="1"/>
  <c r="M665" i="14"/>
  <c r="R665" i="14" s="1"/>
  <c r="U5023" i="6"/>
  <c r="M689" i="14"/>
  <c r="R689" i="14" s="1"/>
  <c r="U5462" i="6"/>
  <c r="O750" i="14" s="1"/>
  <c r="P750" i="14" s="1"/>
  <c r="M750" i="14"/>
  <c r="R750" i="14" s="1"/>
  <c r="U1754" i="6"/>
  <c r="M237" i="14"/>
  <c r="R237" i="14" s="1"/>
  <c r="U3471" i="6"/>
  <c r="M481" i="14"/>
  <c r="R481" i="14" s="1"/>
  <c r="U3553" i="6"/>
  <c r="M496" i="14"/>
  <c r="R496" i="14" s="1"/>
  <c r="U4524" i="6"/>
  <c r="M633" i="14"/>
  <c r="R633" i="14" s="1"/>
  <c r="U3482" i="6"/>
  <c r="M482" i="14"/>
  <c r="R482" i="14" s="1"/>
  <c r="U3581" i="6"/>
  <c r="M501" i="14"/>
  <c r="R501" i="14" s="1"/>
  <c r="U4194" i="6"/>
  <c r="M590" i="14"/>
  <c r="R590" i="14" s="1"/>
  <c r="U3681" i="6"/>
  <c r="M519" i="14"/>
  <c r="R519" i="14" s="1"/>
  <c r="U4182" i="6"/>
  <c r="M589" i="14"/>
  <c r="R589" i="14" s="1"/>
  <c r="U4455" i="6"/>
  <c r="M623" i="14"/>
  <c r="R623" i="14" s="1"/>
  <c r="C15" i="48"/>
  <c r="C21" i="48"/>
  <c r="C27" i="48"/>
  <c r="C33" i="48"/>
  <c r="C39" i="48"/>
  <c r="C45" i="48"/>
  <c r="C51" i="48"/>
  <c r="G17" i="48"/>
  <c r="E12" i="48"/>
  <c r="E48" i="48"/>
  <c r="G48" i="48"/>
  <c r="G26" i="48"/>
  <c r="F52" i="48"/>
  <c r="F39" i="48"/>
  <c r="G52" i="48"/>
  <c r="F50" i="48"/>
  <c r="C55" i="48"/>
  <c r="C16" i="48"/>
  <c r="C22" i="48"/>
  <c r="C28" i="48"/>
  <c r="C34" i="48"/>
  <c r="C40" i="48"/>
  <c r="C46" i="48"/>
  <c r="C52" i="48"/>
  <c r="G23" i="48"/>
  <c r="G12" i="48"/>
  <c r="F11" i="48"/>
  <c r="F13" i="48"/>
  <c r="G41" i="48"/>
  <c r="G15" i="48"/>
  <c r="F53" i="48"/>
  <c r="F43" i="48"/>
  <c r="G39" i="48"/>
  <c r="F51" i="48"/>
  <c r="C11" i="48"/>
  <c r="C18" i="48"/>
  <c r="C24" i="48"/>
  <c r="C30" i="48"/>
  <c r="C36" i="48"/>
  <c r="C42" i="48"/>
  <c r="C48" i="48"/>
  <c r="C54" i="48"/>
  <c r="G45" i="48"/>
  <c r="G24" i="48"/>
  <c r="G19" i="48"/>
  <c r="F47" i="48"/>
  <c r="E50" i="48"/>
  <c r="G27" i="48"/>
  <c r="G22" i="48"/>
  <c r="F49" i="48"/>
  <c r="E53" i="48"/>
  <c r="C13" i="48"/>
  <c r="C19" i="48"/>
  <c r="C25" i="48"/>
  <c r="C31" i="48"/>
  <c r="C37" i="48"/>
  <c r="C43" i="48"/>
  <c r="C49" i="48"/>
  <c r="E11" i="48"/>
  <c r="F14" i="48"/>
  <c r="G36" i="48"/>
  <c r="G25" i="48"/>
  <c r="G14" i="48"/>
  <c r="G51" i="48"/>
  <c r="G42" i="48"/>
  <c r="G34" i="48"/>
  <c r="E47" i="48"/>
  <c r="F24" i="48"/>
  <c r="C26" i="48"/>
  <c r="C44" i="48"/>
  <c r="D11" i="48"/>
  <c r="G20" i="48"/>
  <c r="G44" i="48"/>
  <c r="F37" i="48"/>
  <c r="E42" i="48"/>
  <c r="F42" i="48"/>
  <c r="G32" i="48"/>
  <c r="E38" i="48"/>
  <c r="E40" i="48"/>
  <c r="D51" i="48"/>
  <c r="E54" i="48"/>
  <c r="AB2" i="6"/>
  <c r="E29" i="48"/>
  <c r="F28" i="48"/>
  <c r="E15" i="48"/>
  <c r="C12" i="48"/>
  <c r="C29" i="48"/>
  <c r="C47" i="48"/>
  <c r="G18" i="48"/>
  <c r="G49" i="48"/>
  <c r="F36" i="48"/>
  <c r="F48" i="48"/>
  <c r="F38" i="48"/>
  <c r="E28" i="48"/>
  <c r="G40" i="48"/>
  <c r="G30" i="48"/>
  <c r="F31" i="48"/>
  <c r="F41" i="48"/>
  <c r="E51" i="48"/>
  <c r="E46" i="48"/>
  <c r="E35" i="48"/>
  <c r="E44" i="48"/>
  <c r="C14" i="48"/>
  <c r="C32" i="48"/>
  <c r="C50" i="48"/>
  <c r="G46" i="48"/>
  <c r="G55" i="48"/>
  <c r="F21" i="48"/>
  <c r="F55" i="48"/>
  <c r="F45" i="48"/>
  <c r="E39" i="48"/>
  <c r="G47" i="48"/>
  <c r="F40" i="48"/>
  <c r="F34" i="48"/>
  <c r="E32" i="48"/>
  <c r="E37" i="48"/>
  <c r="C17" i="48"/>
  <c r="C35" i="48"/>
  <c r="C53" i="48"/>
  <c r="G13" i="48"/>
  <c r="G21" i="48"/>
  <c r="E41" i="48"/>
  <c r="G54" i="48"/>
  <c r="G29" i="48"/>
  <c r="F32" i="48"/>
  <c r="F15" i="48"/>
  <c r="C4" i="48"/>
  <c r="G38" i="48"/>
  <c r="D49" i="48"/>
  <c r="E20" i="48"/>
  <c r="E21" i="48"/>
  <c r="D21" i="48"/>
  <c r="C20" i="48"/>
  <c r="C38" i="48"/>
  <c r="F54" i="48"/>
  <c r="G37" i="48"/>
  <c r="G50" i="48"/>
  <c r="G28" i="48"/>
  <c r="F26" i="48"/>
  <c r="F33" i="48"/>
  <c r="E16" i="48"/>
  <c r="G31" i="48"/>
  <c r="E31" i="48"/>
  <c r="C6" i="48"/>
  <c r="E24" i="48"/>
  <c r="F25" i="48"/>
  <c r="E43" i="48"/>
  <c r="E45" i="48"/>
  <c r="D12" i="48"/>
  <c r="G53" i="48"/>
  <c r="D32" i="48"/>
  <c r="E13" i="48"/>
  <c r="G43" i="48"/>
  <c r="C5" i="48"/>
  <c r="C23" i="48"/>
  <c r="C41" i="48"/>
  <c r="G35" i="48"/>
  <c r="F12" i="48"/>
  <c r="G16" i="48"/>
  <c r="G33" i="48"/>
  <c r="D14" i="48"/>
  <c r="F30" i="48"/>
  <c r="E52" i="48"/>
  <c r="F29" i="48"/>
  <c r="E49" i="48"/>
  <c r="F23" i="48"/>
  <c r="D31" i="48"/>
  <c r="B4" i="48"/>
  <c r="E14" i="48"/>
  <c r="E34" i="48"/>
  <c r="E27" i="48"/>
  <c r="F44" i="48"/>
  <c r="D17" i="48"/>
  <c r="E36" i="48"/>
  <c r="E30" i="48"/>
  <c r="D13" i="48"/>
  <c r="U527" i="6"/>
  <c r="M67" i="14"/>
  <c r="R67" i="14" s="1"/>
  <c r="U574" i="6"/>
  <c r="M69" i="14"/>
  <c r="R69" i="14" s="1"/>
  <c r="U946" i="6"/>
  <c r="M118" i="14"/>
  <c r="R118" i="14" s="1"/>
  <c r="U996" i="6"/>
  <c r="O127" i="14" s="1"/>
  <c r="M127" i="14"/>
  <c r="R127" i="14" s="1"/>
  <c r="U1768" i="6"/>
  <c r="M238" i="14"/>
  <c r="R238" i="14" s="1"/>
  <c r="U2063" i="6"/>
  <c r="M293" i="14"/>
  <c r="R293" i="14" s="1"/>
  <c r="U2210" i="6"/>
  <c r="M320" i="14"/>
  <c r="R320" i="14" s="1"/>
  <c r="U3455" i="6"/>
  <c r="M480" i="14"/>
  <c r="R480" i="14" s="1"/>
  <c r="U3647" i="6"/>
  <c r="M512" i="14"/>
  <c r="R512" i="14" s="1"/>
  <c r="U3629" i="6"/>
  <c r="M511" i="14"/>
  <c r="R511" i="14" s="1"/>
  <c r="P5304" i="6"/>
  <c r="U5375" i="6"/>
  <c r="M736" i="14"/>
  <c r="R736" i="14" s="1"/>
  <c r="U1129" i="6"/>
  <c r="O143" i="14" s="1"/>
  <c r="M143" i="14"/>
  <c r="R143" i="14" s="1"/>
  <c r="U2655" i="6"/>
  <c r="E55" i="48" s="1"/>
  <c r="M389" i="14"/>
  <c r="R389" i="14" s="1"/>
  <c r="U3810" i="6"/>
  <c r="M538" i="14"/>
  <c r="R538" i="14" s="1"/>
  <c r="U4009" i="6"/>
  <c r="M562" i="14"/>
  <c r="R562" i="14" s="1"/>
  <c r="U4200" i="6"/>
  <c r="M591" i="14"/>
  <c r="R591" i="14" s="1"/>
  <c r="U4278" i="6"/>
  <c r="M599" i="14"/>
  <c r="R599" i="14" s="1"/>
  <c r="U4449" i="6"/>
  <c r="M622" i="14"/>
  <c r="R622" i="14" s="1"/>
  <c r="N5685" i="6"/>
  <c r="P5685" i="6" s="1"/>
  <c r="U5685" i="6" s="1"/>
  <c r="V5685" i="6" s="1"/>
  <c r="N5690" i="6"/>
  <c r="P5690" i="6" s="1"/>
  <c r="U5690" i="6" s="1"/>
  <c r="V5690" i="6" s="1"/>
  <c r="N5683" i="6"/>
  <c r="P5683" i="6" s="1"/>
  <c r="N5691" i="6"/>
  <c r="P5691" i="6" s="1"/>
  <c r="U5691" i="6" s="1"/>
  <c r="V5691" i="6" s="1"/>
  <c r="N5684" i="6"/>
  <c r="P5684" i="6" s="1"/>
  <c r="U5684" i="6" s="1"/>
  <c r="V5684" i="6" s="1"/>
  <c r="N5687" i="6"/>
  <c r="P5687" i="6" s="1"/>
  <c r="U5687" i="6" s="1"/>
  <c r="V5687" i="6" s="1"/>
  <c r="N5688" i="6"/>
  <c r="P5688" i="6" s="1"/>
  <c r="U5688" i="6" s="1"/>
  <c r="Q789" i="14"/>
  <c r="N5686" i="6"/>
  <c r="P5686" i="6" s="1"/>
  <c r="U5686" i="6" s="1"/>
  <c r="N5689" i="6"/>
  <c r="P5689" i="6" s="1"/>
  <c r="U5689" i="6" s="1"/>
  <c r="U440" i="6"/>
  <c r="M42" i="14"/>
  <c r="U643" i="6"/>
  <c r="O75" i="14" s="1"/>
  <c r="M75" i="14"/>
  <c r="R75" i="14" s="1"/>
  <c r="U673" i="6"/>
  <c r="M78" i="14"/>
  <c r="R78" i="14" s="1"/>
  <c r="U1241" i="6"/>
  <c r="M168" i="14"/>
  <c r="R168" i="14" s="1"/>
  <c r="U935" i="6"/>
  <c r="O113" i="14" s="1"/>
  <c r="M113" i="14"/>
  <c r="R113" i="14" s="1"/>
  <c r="U1288" i="6"/>
  <c r="M171" i="14"/>
  <c r="R171" i="14" s="1"/>
  <c r="U2193" i="6"/>
  <c r="M318" i="14"/>
  <c r="R318" i="14" s="1"/>
  <c r="U3362" i="6"/>
  <c r="M472" i="14"/>
  <c r="R472" i="14" s="1"/>
  <c r="U3304" i="6"/>
  <c r="M464" i="14"/>
  <c r="R464" i="14" s="1"/>
  <c r="U4385" i="6"/>
  <c r="M613" i="14"/>
  <c r="R613" i="14" s="1"/>
  <c r="U3658" i="6"/>
  <c r="M513" i="14"/>
  <c r="R513" i="14" s="1"/>
  <c r="U3859" i="6"/>
  <c r="M544" i="14"/>
  <c r="R544" i="14" s="1"/>
  <c r="U3737" i="6"/>
  <c r="M525" i="14"/>
  <c r="R525" i="14" s="1"/>
  <c r="U4126" i="6"/>
  <c r="M585" i="14"/>
  <c r="R585" i="14" s="1"/>
  <c r="U4516" i="6"/>
  <c r="M632" i="14"/>
  <c r="R632" i="14" s="1"/>
  <c r="U5380" i="6"/>
  <c r="M737" i="14"/>
  <c r="R737" i="14" s="1"/>
  <c r="U5431" i="6"/>
  <c r="O745" i="14" s="1"/>
  <c r="M745" i="14"/>
  <c r="R745" i="14" s="1"/>
  <c r="U5569" i="6"/>
  <c r="M767" i="14"/>
  <c r="R767" i="14" s="1"/>
  <c r="U5414" i="6"/>
  <c r="M743" i="14"/>
  <c r="R743" i="14" s="1"/>
  <c r="V5649" i="6"/>
  <c r="O778" i="14"/>
  <c r="P778" i="14" s="1"/>
  <c r="N5668" i="6"/>
  <c r="P5668" i="6" s="1"/>
  <c r="U5668" i="6" s="1"/>
  <c r="V5668" i="6" s="1"/>
  <c r="N5669" i="6"/>
  <c r="P5669" i="6" s="1"/>
  <c r="U5669" i="6" s="1"/>
  <c r="V5669" i="6" s="1"/>
  <c r="N5663" i="6"/>
  <c r="P5663" i="6" s="1"/>
  <c r="N5670" i="6"/>
  <c r="P5670" i="6" s="1"/>
  <c r="U5670" i="6" s="1"/>
  <c r="V5670" i="6" s="1"/>
  <c r="N5664" i="6"/>
  <c r="P5664" i="6" s="1"/>
  <c r="U5664" i="6" s="1"/>
  <c r="V5664" i="6" s="1"/>
  <c r="N5665" i="6"/>
  <c r="P5665" i="6" s="1"/>
  <c r="U5665" i="6" s="1"/>
  <c r="V5665" i="6" s="1"/>
  <c r="N5667" i="6"/>
  <c r="P5667" i="6" s="1"/>
  <c r="U5667" i="6" s="1"/>
  <c r="V5667" i="6" s="1"/>
  <c r="N5666" i="6"/>
  <c r="P5666" i="6" s="1"/>
  <c r="U5666" i="6" s="1"/>
  <c r="V5666" i="6" s="1"/>
  <c r="N5671" i="6"/>
  <c r="P5671" i="6" s="1"/>
  <c r="U5671" i="6" s="1"/>
  <c r="J2" i="14"/>
  <c r="Q787" i="14"/>
  <c r="U467" i="6"/>
  <c r="M48" i="14"/>
  <c r="R48" i="14" s="1"/>
  <c r="U662" i="6"/>
  <c r="M76" i="14"/>
  <c r="R76" i="14" s="1"/>
  <c r="U690" i="6"/>
  <c r="M83" i="14"/>
  <c r="R83" i="14" s="1"/>
  <c r="U896" i="6"/>
  <c r="M102" i="14"/>
  <c r="R102" i="14" s="1"/>
  <c r="U1115" i="6"/>
  <c r="M142" i="14"/>
  <c r="R142" i="14" s="1"/>
  <c r="U1270" i="6"/>
  <c r="M170" i="14"/>
  <c r="R170" i="14" s="1"/>
  <c r="U1746" i="6"/>
  <c r="D26" i="48" s="1"/>
  <c r="M236" i="14"/>
  <c r="R236" i="14" s="1"/>
  <c r="U1035" i="6"/>
  <c r="M117" i="14"/>
  <c r="R117" i="14" s="1"/>
  <c r="U1782" i="6"/>
  <c r="M239" i="14"/>
  <c r="R239" i="14" s="1"/>
  <c r="U3443" i="6"/>
  <c r="M479" i="14"/>
  <c r="R479" i="14" s="1"/>
  <c r="U3533" i="6"/>
  <c r="M495" i="14"/>
  <c r="R495" i="14" s="1"/>
  <c r="U3276" i="6"/>
  <c r="E33" i="48" s="1"/>
  <c r="M461" i="14"/>
  <c r="R461" i="14" s="1"/>
  <c r="U4074" i="6"/>
  <c r="M571" i="14"/>
  <c r="R571" i="14" s="1"/>
  <c r="U3910" i="6"/>
  <c r="M548" i="14"/>
  <c r="R548" i="14" s="1"/>
  <c r="U3985" i="6"/>
  <c r="M560" i="14"/>
  <c r="R560" i="14" s="1"/>
  <c r="U4082" i="6"/>
  <c r="M572" i="14"/>
  <c r="R572" i="14" s="1"/>
  <c r="U4245" i="6"/>
  <c r="O596" i="14" s="1"/>
  <c r="M596" i="14"/>
  <c r="R596" i="14" s="1"/>
  <c r="U5501" i="6"/>
  <c r="M755" i="14"/>
  <c r="R755" i="14" s="1"/>
  <c r="U5546" i="6"/>
  <c r="O765" i="14" s="1"/>
  <c r="M765" i="14"/>
  <c r="R765" i="14" s="1"/>
  <c r="U5693" i="6"/>
  <c r="O790" i="14" s="1"/>
  <c r="M790" i="14"/>
  <c r="R790" i="14" s="1"/>
  <c r="U5704" i="6"/>
  <c r="M791" i="14"/>
  <c r="R791" i="14" s="1"/>
  <c r="U540" i="6"/>
  <c r="M68" i="14"/>
  <c r="R68" i="14" s="1"/>
  <c r="U629" i="6"/>
  <c r="M72" i="14"/>
  <c r="R72" i="14" s="1"/>
  <c r="U680" i="6"/>
  <c r="M80" i="14"/>
  <c r="R80" i="14" s="1"/>
  <c r="U488" i="6"/>
  <c r="O53" i="14" s="1"/>
  <c r="M53" i="14"/>
  <c r="R53" i="14" s="1"/>
  <c r="U806" i="6"/>
  <c r="M92" i="14"/>
  <c r="R92" i="14" s="1"/>
  <c r="U938" i="6"/>
  <c r="F19" i="48" s="1"/>
  <c r="M114" i="14"/>
  <c r="R114" i="14" s="1"/>
  <c r="U1159" i="6"/>
  <c r="M151" i="14"/>
  <c r="R151" i="14" s="1"/>
  <c r="U1568" i="6"/>
  <c r="M204" i="14"/>
  <c r="R204" i="14" s="1"/>
  <c r="U1933" i="6"/>
  <c r="M277" i="14"/>
  <c r="R277" i="14" s="1"/>
  <c r="U2614" i="6"/>
  <c r="M387" i="14"/>
  <c r="R387" i="14" s="1"/>
  <c r="U2640" i="6"/>
  <c r="M388" i="14"/>
  <c r="R388" i="14" s="1"/>
  <c r="U3560" i="6"/>
  <c r="M497" i="14"/>
  <c r="R497" i="14" s="1"/>
  <c r="U3292" i="6"/>
  <c r="M463" i="14"/>
  <c r="R463" i="14" s="1"/>
  <c r="U4112" i="6"/>
  <c r="M584" i="14"/>
  <c r="R584" i="14" s="1"/>
  <c r="U3989" i="6"/>
  <c r="M561" i="14"/>
  <c r="R561" i="14" s="1"/>
  <c r="U5402" i="6"/>
  <c r="M739" i="14"/>
  <c r="R739" i="14" s="1"/>
  <c r="U5396" i="6"/>
  <c r="O738" i="14" s="1"/>
  <c r="M738" i="14"/>
  <c r="R738" i="14" s="1"/>
  <c r="U5352" i="6"/>
  <c r="O731" i="14" s="1"/>
  <c r="M731" i="14"/>
  <c r="R731" i="14" s="1"/>
  <c r="U5444" i="6"/>
  <c r="M746" i="14"/>
  <c r="R746" i="14" s="1"/>
  <c r="U5661" i="6"/>
  <c r="M785" i="14"/>
  <c r="R785" i="14" s="1"/>
  <c r="U494" i="6"/>
  <c r="F18" i="48" s="1"/>
  <c r="M54" i="14"/>
  <c r="R54" i="14" s="1"/>
  <c r="U475" i="6"/>
  <c r="M51" i="14"/>
  <c r="R51" i="14" s="1"/>
  <c r="O2" i="6"/>
  <c r="U989" i="6"/>
  <c r="E18" i="48" s="1"/>
  <c r="M126" i="14"/>
  <c r="R126" i="14" s="1"/>
  <c r="P966" i="6"/>
  <c r="U1258" i="6"/>
  <c r="M169" i="14"/>
  <c r="R169" i="14" s="1"/>
  <c r="U2519" i="6"/>
  <c r="M375" i="14"/>
  <c r="R375" i="14" s="1"/>
  <c r="U3595" i="6"/>
  <c r="M500" i="14"/>
  <c r="R500" i="14" s="1"/>
  <c r="U4288" i="6"/>
  <c r="M600" i="14"/>
  <c r="R600" i="14" s="1"/>
  <c r="U3877" i="6"/>
  <c r="O546" i="14" s="1"/>
  <c r="M546" i="14"/>
  <c r="R546" i="14" s="1"/>
  <c r="U3919" i="6"/>
  <c r="M549" i="14"/>
  <c r="R549" i="14" s="1"/>
  <c r="U4154" i="6"/>
  <c r="M587" i="14"/>
  <c r="R587" i="14" s="1"/>
  <c r="U4254" i="6"/>
  <c r="M597" i="14"/>
  <c r="R597" i="14" s="1"/>
  <c r="U4474" i="6"/>
  <c r="M625" i="14"/>
  <c r="R625" i="14" s="1"/>
  <c r="U5511" i="6"/>
  <c r="M756" i="14"/>
  <c r="R756" i="14" s="1"/>
  <c r="U5370" i="6"/>
  <c r="M734" i="14"/>
  <c r="R734" i="14" s="1"/>
  <c r="V5371" i="6"/>
  <c r="O735" i="14"/>
  <c r="P735" i="14" s="1"/>
  <c r="P454" i="14" l="1"/>
  <c r="V110" i="6"/>
  <c r="O14" i="14"/>
  <c r="P14" i="14" s="1"/>
  <c r="V504" i="6"/>
  <c r="O57" i="14"/>
  <c r="P57" i="14" s="1"/>
  <c r="O32" i="14"/>
  <c r="P32" i="14" s="1"/>
  <c r="V337" i="6"/>
  <c r="O60" i="14"/>
  <c r="P60" i="14" s="1"/>
  <c r="V510" i="6"/>
  <c r="O17" i="14"/>
  <c r="P17" i="14" s="1"/>
  <c r="V128" i="6"/>
  <c r="V152" i="6"/>
  <c r="O18" i="14"/>
  <c r="P18" i="14" s="1"/>
  <c r="O109" i="14"/>
  <c r="P109" i="14" s="1"/>
  <c r="V913" i="6"/>
  <c r="V74" i="6"/>
  <c r="O10" i="14"/>
  <c r="P10" i="14" s="1"/>
  <c r="O20" i="14"/>
  <c r="P20" i="14" s="1"/>
  <c r="V176" i="6"/>
  <c r="O71" i="14"/>
  <c r="P71" i="14" s="1"/>
  <c r="V592" i="6"/>
  <c r="V790" i="6"/>
  <c r="O89" i="14"/>
  <c r="P89" i="14" s="1"/>
  <c r="P16" i="14"/>
  <c r="O6" i="14"/>
  <c r="P6" i="14" s="1"/>
  <c r="V31" i="6"/>
  <c r="O8" i="14"/>
  <c r="P8" i="14" s="1"/>
  <c r="V54" i="6"/>
  <c r="O66" i="14"/>
  <c r="P66" i="14" s="1"/>
  <c r="V521" i="6"/>
  <c r="V42" i="6"/>
  <c r="O7" i="14"/>
  <c r="P7" i="14" s="1"/>
  <c r="V189" i="6"/>
  <c r="O21" i="14"/>
  <c r="P21" i="14" s="1"/>
  <c r="O11" i="14"/>
  <c r="P11" i="14" s="1"/>
  <c r="V79" i="6"/>
  <c r="V236" i="6"/>
  <c r="O24" i="14"/>
  <c r="P24" i="14" s="1"/>
  <c r="D28" i="48"/>
  <c r="I28" i="48" s="1"/>
  <c r="H28" i="48" s="1"/>
  <c r="O407" i="14"/>
  <c r="P407" i="14" s="1"/>
  <c r="V2817" i="6"/>
  <c r="V68" i="6"/>
  <c r="O9" i="14"/>
  <c r="P9" i="14" s="1"/>
  <c r="E19" i="48"/>
  <c r="V2821" i="6"/>
  <c r="O408" i="14"/>
  <c r="P408" i="14" s="1"/>
  <c r="O268" i="14"/>
  <c r="P268" i="14" s="1"/>
  <c r="V1896" i="6"/>
  <c r="V5742" i="6"/>
  <c r="O796" i="14"/>
  <c r="P796" i="14" s="1"/>
  <c r="D46" i="48"/>
  <c r="V2087" i="6"/>
  <c r="O299" i="14"/>
  <c r="P299" i="14" s="1"/>
  <c r="O50" i="14"/>
  <c r="P50" i="14" s="1"/>
  <c r="V473" i="6"/>
  <c r="V1901" i="6"/>
  <c r="O270" i="14"/>
  <c r="P270" i="14" s="1"/>
  <c r="O715" i="14"/>
  <c r="P715" i="14" s="1"/>
  <c r="V5227" i="6"/>
  <c r="V986" i="6"/>
  <c r="O124" i="14"/>
  <c r="P124" i="14" s="1"/>
  <c r="V1874" i="6"/>
  <c r="O260" i="14"/>
  <c r="P260" i="14" s="1"/>
  <c r="O65" i="14"/>
  <c r="P65" i="14" s="1"/>
  <c r="V518" i="6"/>
  <c r="O91" i="14"/>
  <c r="P91" i="14" s="1"/>
  <c r="V793" i="6"/>
  <c r="V1590" i="6"/>
  <c r="O210" i="14"/>
  <c r="P210" i="14" s="1"/>
  <c r="V290" i="6"/>
  <c r="O26" i="14"/>
  <c r="P26" i="14" s="1"/>
  <c r="V847" i="6"/>
  <c r="O98" i="14"/>
  <c r="P98" i="14" s="1"/>
  <c r="V2161" i="6"/>
  <c r="O313" i="14"/>
  <c r="P313" i="14" s="1"/>
  <c r="V1892" i="6"/>
  <c r="O266" i="14"/>
  <c r="P266" i="14" s="1"/>
  <c r="D48" i="48"/>
  <c r="D23" i="48"/>
  <c r="V5269" i="6"/>
  <c r="O721" i="14"/>
  <c r="P721" i="14" s="1"/>
  <c r="V5307" i="6"/>
  <c r="O725" i="14"/>
  <c r="P725" i="14" s="1"/>
  <c r="V5255" i="6"/>
  <c r="O719" i="14"/>
  <c r="P719" i="14" s="1"/>
  <c r="D42" i="48"/>
  <c r="D16" i="48"/>
  <c r="D18" i="48"/>
  <c r="P410" i="14"/>
  <c r="O714" i="14"/>
  <c r="P714" i="14" s="1"/>
  <c r="V5224" i="6"/>
  <c r="P178" i="14"/>
  <c r="V1226" i="6"/>
  <c r="O163" i="14"/>
  <c r="P163" i="14" s="1"/>
  <c r="O134" i="14"/>
  <c r="P134" i="14" s="1"/>
  <c r="V1084" i="6"/>
  <c r="E23" i="48"/>
  <c r="D50" i="48"/>
  <c r="I50" i="48" s="1"/>
  <c r="H50" i="48" s="1"/>
  <c r="O312" i="14"/>
  <c r="P312" i="14" s="1"/>
  <c r="V2159" i="6"/>
  <c r="V791" i="6"/>
  <c r="O90" i="14"/>
  <c r="P90" i="14" s="1"/>
  <c r="V2438" i="6"/>
  <c r="O364" i="14"/>
  <c r="P364" i="14" s="1"/>
  <c r="P139" i="14"/>
  <c r="O287" i="14"/>
  <c r="P287" i="14" s="1"/>
  <c r="V2034" i="6"/>
  <c r="P183" i="14"/>
  <c r="O259" i="14"/>
  <c r="P259" i="14" s="1"/>
  <c r="V1873" i="6"/>
  <c r="P723" i="14"/>
  <c r="V461" i="6"/>
  <c r="O45" i="14"/>
  <c r="P45" i="14" s="1"/>
  <c r="V840" i="6"/>
  <c r="O96" i="14"/>
  <c r="P96" i="14" s="1"/>
  <c r="V4974" i="6"/>
  <c r="O684" i="14"/>
  <c r="P684" i="14" s="1"/>
  <c r="O285" i="14"/>
  <c r="P285" i="14" s="1"/>
  <c r="V2028" i="6"/>
  <c r="V910" i="6"/>
  <c r="O107" i="14"/>
  <c r="P107" i="14" s="1"/>
  <c r="V3256" i="6"/>
  <c r="O459" i="14"/>
  <c r="P459" i="14" s="1"/>
  <c r="V1152" i="6"/>
  <c r="O148" i="14"/>
  <c r="P148" i="14" s="1"/>
  <c r="O728" i="14"/>
  <c r="P728" i="14" s="1"/>
  <c r="V5335" i="6"/>
  <c r="V4878" i="6"/>
  <c r="O673" i="14"/>
  <c r="P673" i="14" s="1"/>
  <c r="O272" i="14"/>
  <c r="P272" i="14" s="1"/>
  <c r="V1908" i="6"/>
  <c r="V2533" i="6"/>
  <c r="O376" i="14"/>
  <c r="P376" i="14" s="1"/>
  <c r="O295" i="14"/>
  <c r="P295" i="14" s="1"/>
  <c r="V2079" i="6"/>
  <c r="P179" i="14"/>
  <c r="P149" i="14"/>
  <c r="O703" i="14"/>
  <c r="P703" i="14" s="1"/>
  <c r="V5138" i="6"/>
  <c r="O682" i="14"/>
  <c r="P682" i="14" s="1"/>
  <c r="V4961" i="6"/>
  <c r="O643" i="14"/>
  <c r="P643" i="14" s="1"/>
  <c r="V4636" i="6"/>
  <c r="V2151" i="6"/>
  <c r="O308" i="14"/>
  <c r="P308" i="14" s="1"/>
  <c r="V2366" i="6"/>
  <c r="O356" i="14"/>
  <c r="P356" i="14" s="1"/>
  <c r="I26" i="48"/>
  <c r="H26" i="48" s="1"/>
  <c r="V1904" i="6"/>
  <c r="O271" i="14"/>
  <c r="P271" i="14" s="1"/>
  <c r="O46" i="14"/>
  <c r="P46" i="14" s="1"/>
  <c r="V464" i="6"/>
  <c r="V1897" i="6"/>
  <c r="O269" i="14"/>
  <c r="P269" i="14" s="1"/>
  <c r="V1871" i="6"/>
  <c r="O258" i="14"/>
  <c r="P258" i="14" s="1"/>
  <c r="V351" i="6"/>
  <c r="O33" i="14"/>
  <c r="P33" i="14" s="1"/>
  <c r="V5230" i="6"/>
  <c r="O716" i="14"/>
  <c r="P716" i="14" s="1"/>
  <c r="P648" i="14"/>
  <c r="O144" i="14"/>
  <c r="P144" i="14" s="1"/>
  <c r="V1145" i="6"/>
  <c r="P427" i="14"/>
  <c r="O247" i="14"/>
  <c r="P247" i="14" s="1"/>
  <c r="V1813" i="6"/>
  <c r="V1148" i="6"/>
  <c r="O146" i="14"/>
  <c r="P146" i="14" s="1"/>
  <c r="P104" i="14"/>
  <c r="O244" i="14"/>
  <c r="P244" i="14" s="1"/>
  <c r="V1806" i="6"/>
  <c r="V4551" i="6"/>
  <c r="O636" i="14"/>
  <c r="P636" i="14" s="1"/>
  <c r="V2816" i="6"/>
  <c r="O406" i="14"/>
  <c r="P406" i="14" s="1"/>
  <c r="V1893" i="6"/>
  <c r="O267" i="14"/>
  <c r="P267" i="14" s="1"/>
  <c r="O63" i="14"/>
  <c r="P63" i="14" s="1"/>
  <c r="V514" i="6"/>
  <c r="I21" i="48"/>
  <c r="H21" i="48" s="1"/>
  <c r="V2086" i="6"/>
  <c r="O298" i="14"/>
  <c r="P298" i="14" s="1"/>
  <c r="V2249" i="6"/>
  <c r="O338" i="14"/>
  <c r="P338" i="14" s="1"/>
  <c r="O365" i="14"/>
  <c r="P365" i="14" s="1"/>
  <c r="V2439" i="6"/>
  <c r="O217" i="14"/>
  <c r="P217" i="14" s="1"/>
  <c r="V1607" i="6"/>
  <c r="V1194" i="6"/>
  <c r="O157" i="14"/>
  <c r="P157" i="14" s="1"/>
  <c r="O106" i="14"/>
  <c r="P106" i="14" s="1"/>
  <c r="V908" i="6"/>
  <c r="I12" i="48"/>
  <c r="H12" i="48" s="1"/>
  <c r="D33" i="48"/>
  <c r="E25" i="48"/>
  <c r="P666" i="14"/>
  <c r="O291" i="14"/>
  <c r="P291" i="14" s="1"/>
  <c r="V2044" i="6"/>
  <c r="O265" i="14"/>
  <c r="P265" i="14" s="1"/>
  <c r="V1889" i="6"/>
  <c r="V1970" i="6"/>
  <c r="O280" i="14"/>
  <c r="P280" i="14" s="1"/>
  <c r="V1411" i="6"/>
  <c r="O191" i="14"/>
  <c r="P191" i="14" s="1"/>
  <c r="V980" i="6"/>
  <c r="O122" i="14"/>
  <c r="P122" i="14" s="1"/>
  <c r="O784" i="14"/>
  <c r="P784" i="14" s="1"/>
  <c r="V5659" i="6"/>
  <c r="P115" i="14"/>
  <c r="P701" i="14"/>
  <c r="V1156" i="6"/>
  <c r="O150" i="14"/>
  <c r="P150" i="14" s="1"/>
  <c r="O240" i="14"/>
  <c r="P240" i="14" s="1"/>
  <c r="V1786" i="6"/>
  <c r="V5631" i="6"/>
  <c r="O775" i="14"/>
  <c r="P775" i="14" s="1"/>
  <c r="U4589" i="6"/>
  <c r="M639" i="14"/>
  <c r="R639" i="14" s="1"/>
  <c r="D45" i="48"/>
  <c r="I45" i="48" s="1"/>
  <c r="H45" i="48" s="1"/>
  <c r="V5262" i="6"/>
  <c r="O720" i="14"/>
  <c r="P720" i="14" s="1"/>
  <c r="V4621" i="6"/>
  <c r="O642" i="14"/>
  <c r="P642" i="14" s="1"/>
  <c r="O680" i="14"/>
  <c r="P680" i="14" s="1"/>
  <c r="V4937" i="6"/>
  <c r="V4809" i="6"/>
  <c r="O659" i="14"/>
  <c r="P659" i="14" s="1"/>
  <c r="O691" i="14"/>
  <c r="P691" i="14" s="1"/>
  <c r="V5043" i="6"/>
  <c r="O614" i="14"/>
  <c r="P614" i="14" s="1"/>
  <c r="V4396" i="6"/>
  <c r="V4482" i="6"/>
  <c r="O626" i="14"/>
  <c r="P626" i="14" s="1"/>
  <c r="V3692" i="6"/>
  <c r="O520" i="14"/>
  <c r="P520" i="14" s="1"/>
  <c r="V2850" i="6"/>
  <c r="O412" i="14"/>
  <c r="P412" i="14" s="1"/>
  <c r="V2925" i="6"/>
  <c r="O417" i="14"/>
  <c r="P417" i="14" s="1"/>
  <c r="O402" i="14"/>
  <c r="P402" i="14" s="1"/>
  <c r="V2801" i="6"/>
  <c r="O457" i="14"/>
  <c r="P457" i="14" s="1"/>
  <c r="V3233" i="6"/>
  <c r="V3135" i="6"/>
  <c r="O441" i="14"/>
  <c r="P441" i="14" s="1"/>
  <c r="O263" i="14"/>
  <c r="P263" i="14" s="1"/>
  <c r="V1883" i="6"/>
  <c r="V2336" i="6"/>
  <c r="O351" i="14"/>
  <c r="P351" i="14" s="1"/>
  <c r="V1810" i="6"/>
  <c r="O246" i="14"/>
  <c r="P246" i="14" s="1"/>
  <c r="V1948" i="6"/>
  <c r="O278" i="14"/>
  <c r="P278" i="14" s="1"/>
  <c r="O196" i="14"/>
  <c r="P196" i="14" s="1"/>
  <c r="V1425" i="6"/>
  <c r="V1427" i="6"/>
  <c r="O197" i="14"/>
  <c r="P197" i="14" s="1"/>
  <c r="V1349" i="6"/>
  <c r="O184" i="14"/>
  <c r="P184" i="14" s="1"/>
  <c r="V942" i="6"/>
  <c r="O116" i="14"/>
  <c r="P116" i="14" s="1"/>
  <c r="V453" i="6"/>
  <c r="O44" i="14"/>
  <c r="P44" i="14" s="1"/>
  <c r="O4" i="14"/>
  <c r="P4" i="14" s="1"/>
  <c r="V13" i="6"/>
  <c r="V5175" i="6"/>
  <c r="O708" i="14"/>
  <c r="P708" i="14" s="1"/>
  <c r="O700" i="14"/>
  <c r="P700" i="14" s="1"/>
  <c r="V5104" i="6"/>
  <c r="V4928" i="6"/>
  <c r="O679" i="14"/>
  <c r="P679" i="14" s="1"/>
  <c r="V4406" i="6"/>
  <c r="O615" i="14"/>
  <c r="P615" i="14" s="1"/>
  <c r="V4356" i="6"/>
  <c r="O606" i="14"/>
  <c r="P606" i="14" s="1"/>
  <c r="V2827" i="6"/>
  <c r="O409" i="14"/>
  <c r="P409" i="14" s="1"/>
  <c r="V2995" i="6"/>
  <c r="O426" i="14"/>
  <c r="P426" i="14" s="1"/>
  <c r="V2716" i="6"/>
  <c r="O394" i="14"/>
  <c r="P394" i="14" s="1"/>
  <c r="O458" i="14"/>
  <c r="P458" i="14" s="1"/>
  <c r="V3241" i="6"/>
  <c r="O317" i="14"/>
  <c r="P317" i="14" s="1"/>
  <c r="V2184" i="6"/>
  <c r="O379" i="14"/>
  <c r="P379" i="14" s="1"/>
  <c r="V2558" i="6"/>
  <c r="V2106" i="6"/>
  <c r="O302" i="14"/>
  <c r="P302" i="14" s="1"/>
  <c r="V1684" i="6"/>
  <c r="O227" i="14"/>
  <c r="P227" i="14" s="1"/>
  <c r="V2242" i="6"/>
  <c r="O333" i="14"/>
  <c r="P333" i="14" s="1"/>
  <c r="V1654" i="6"/>
  <c r="O224" i="14"/>
  <c r="P224" i="14" s="1"/>
  <c r="O192" i="14"/>
  <c r="P192" i="14" s="1"/>
  <c r="V1414" i="6"/>
  <c r="V1182" i="6"/>
  <c r="O155" i="14"/>
  <c r="P155" i="14" s="1"/>
  <c r="V383" i="6"/>
  <c r="O39" i="14"/>
  <c r="P39" i="14" s="1"/>
  <c r="P641" i="14"/>
  <c r="V4850" i="6"/>
  <c r="O670" i="14"/>
  <c r="P670" i="14" s="1"/>
  <c r="V5078" i="6"/>
  <c r="O698" i="14"/>
  <c r="P698" i="14" s="1"/>
  <c r="V4692" i="6"/>
  <c r="O649" i="14"/>
  <c r="P649" i="14" s="1"/>
  <c r="V4511" i="6"/>
  <c r="O631" i="14"/>
  <c r="P631" i="14" s="1"/>
  <c r="V3868" i="6"/>
  <c r="O545" i="14"/>
  <c r="P545" i="14" s="1"/>
  <c r="V3214" i="6"/>
  <c r="O455" i="14"/>
  <c r="P455" i="14" s="1"/>
  <c r="V3082" i="6"/>
  <c r="O437" i="14"/>
  <c r="P437" i="14" s="1"/>
  <c r="V2288" i="6"/>
  <c r="O344" i="14"/>
  <c r="P344" i="14" s="1"/>
  <c r="V1878" i="6"/>
  <c r="O262" i="14"/>
  <c r="P262" i="14" s="1"/>
  <c r="V2330" i="6"/>
  <c r="O348" i="14"/>
  <c r="P348" i="14" s="1"/>
  <c r="O209" i="14"/>
  <c r="P209" i="14" s="1"/>
  <c r="V1587" i="6"/>
  <c r="V1508" i="6"/>
  <c r="O202" i="14"/>
  <c r="P202" i="14" s="1"/>
  <c r="O135" i="14"/>
  <c r="P135" i="14" s="1"/>
  <c r="V1087" i="6"/>
  <c r="V1322" i="6"/>
  <c r="O176" i="14"/>
  <c r="P176" i="14" s="1"/>
  <c r="V1005" i="6"/>
  <c r="O128" i="14"/>
  <c r="P128" i="14" s="1"/>
  <c r="V352" i="6"/>
  <c r="O34" i="14"/>
  <c r="P34" i="14" s="1"/>
  <c r="V5309" i="6"/>
  <c r="O726" i="14"/>
  <c r="P726" i="14" s="1"/>
  <c r="V5158" i="6"/>
  <c r="O705" i="14"/>
  <c r="P705" i="14" s="1"/>
  <c r="P669" i="14"/>
  <c r="V4992" i="6"/>
  <c r="O686" i="14"/>
  <c r="P686" i="14" s="1"/>
  <c r="V4323" i="6"/>
  <c r="O603" i="14"/>
  <c r="P603" i="14" s="1"/>
  <c r="O565" i="14"/>
  <c r="P565" i="14" s="1"/>
  <c r="V4033" i="6"/>
  <c r="V4588" i="6"/>
  <c r="O638" i="14"/>
  <c r="P638" i="14" s="1"/>
  <c r="V3221" i="6"/>
  <c r="O456" i="14"/>
  <c r="P456" i="14" s="1"/>
  <c r="V2280" i="6"/>
  <c r="O343" i="14"/>
  <c r="P343" i="14" s="1"/>
  <c r="V2368" i="6"/>
  <c r="O357" i="14"/>
  <c r="P357" i="14" s="1"/>
  <c r="V2495" i="6"/>
  <c r="O373" i="14"/>
  <c r="P373" i="14" s="1"/>
  <c r="V2076" i="6"/>
  <c r="O294" i="14"/>
  <c r="P294" i="14" s="1"/>
  <c r="V1071" i="6"/>
  <c r="O132" i="14"/>
  <c r="P132" i="14" s="1"/>
  <c r="V512" i="6"/>
  <c r="O62" i="14"/>
  <c r="P62" i="14" s="1"/>
  <c r="V321" i="6"/>
  <c r="O31" i="14"/>
  <c r="P31" i="14" s="1"/>
  <c r="P2" i="6"/>
  <c r="V5023" i="6"/>
  <c r="O689" i="14"/>
  <c r="P689" i="14" s="1"/>
  <c r="V4777" i="6"/>
  <c r="O662" i="14"/>
  <c r="P662" i="14" s="1"/>
  <c r="O617" i="14"/>
  <c r="P617" i="14" s="1"/>
  <c r="V4423" i="6"/>
  <c r="V3889" i="6"/>
  <c r="O547" i="14"/>
  <c r="P547" i="14" s="1"/>
  <c r="V4377" i="6"/>
  <c r="O612" i="14"/>
  <c r="P612" i="14" s="1"/>
  <c r="V2746" i="6"/>
  <c r="O396" i="14"/>
  <c r="P396" i="14" s="1"/>
  <c r="V3267" i="6"/>
  <c r="O460" i="14"/>
  <c r="P460" i="14" s="1"/>
  <c r="V2120" i="6"/>
  <c r="O303" i="14"/>
  <c r="P303" i="14" s="1"/>
  <c r="V2030" i="6"/>
  <c r="O286" i="14"/>
  <c r="P286" i="14" s="1"/>
  <c r="V2332" i="6"/>
  <c r="O349" i="14"/>
  <c r="P349" i="14" s="1"/>
  <c r="O205" i="14"/>
  <c r="P205" i="14" s="1"/>
  <c r="V1547" i="6"/>
  <c r="V874" i="6"/>
  <c r="O101" i="14"/>
  <c r="P101" i="14" s="1"/>
  <c r="R798" i="14"/>
  <c r="V4828" i="6"/>
  <c r="O668" i="14"/>
  <c r="P668" i="14" s="1"/>
  <c r="V4741" i="6"/>
  <c r="O655" i="14"/>
  <c r="P655" i="14" s="1"/>
  <c r="V4984" i="6"/>
  <c r="O685" i="14"/>
  <c r="P685" i="14" s="1"/>
  <c r="V4344" i="6"/>
  <c r="O605" i="14"/>
  <c r="P605" i="14" s="1"/>
  <c r="V3969" i="6"/>
  <c r="O559" i="14"/>
  <c r="P559" i="14" s="1"/>
  <c r="O418" i="14"/>
  <c r="P418" i="14" s="1"/>
  <c r="V2957" i="6"/>
  <c r="V1917" i="6"/>
  <c r="O274" i="14"/>
  <c r="P274" i="14" s="1"/>
  <c r="V2342" i="6"/>
  <c r="O353" i="14"/>
  <c r="P353" i="14" s="1"/>
  <c r="V2404" i="6"/>
  <c r="O359" i="14"/>
  <c r="P359" i="14" s="1"/>
  <c r="V1924" i="6"/>
  <c r="O276" i="14"/>
  <c r="P276" i="14" s="1"/>
  <c r="O203" i="14"/>
  <c r="P203" i="14" s="1"/>
  <c r="V1511" i="6"/>
  <c r="O195" i="14"/>
  <c r="P195" i="14" s="1"/>
  <c r="V1420" i="6"/>
  <c r="V471" i="6"/>
  <c r="O49" i="14"/>
  <c r="P49" i="14" s="1"/>
  <c r="V24" i="6"/>
  <c r="O5" i="14"/>
  <c r="P5" i="14" s="1"/>
  <c r="U5672" i="6"/>
  <c r="V5672" i="6" s="1"/>
  <c r="M788" i="14"/>
  <c r="R788" i="14" s="1"/>
  <c r="D38" i="48"/>
  <c r="I38" i="48" s="1"/>
  <c r="H38" i="48" s="1"/>
  <c r="I42" i="48"/>
  <c r="H42" i="48" s="1"/>
  <c r="D41" i="48"/>
  <c r="I41" i="48" s="1"/>
  <c r="H41" i="48" s="1"/>
  <c r="P745" i="14"/>
  <c r="D37" i="48"/>
  <c r="I37" i="48" s="1"/>
  <c r="H37" i="48" s="1"/>
  <c r="P113" i="14"/>
  <c r="P75" i="14"/>
  <c r="I14" i="48"/>
  <c r="H14" i="48" s="1"/>
  <c r="AF2" i="6"/>
  <c r="F27" i="48"/>
  <c r="V5247" i="6"/>
  <c r="O718" i="14"/>
  <c r="P718" i="14" s="1"/>
  <c r="V4758" i="6"/>
  <c r="O664" i="14"/>
  <c r="P664" i="14" s="1"/>
  <c r="V4703" i="6"/>
  <c r="O650" i="14"/>
  <c r="P650" i="14" s="1"/>
  <c r="P747" i="14"/>
  <c r="V4861" i="6"/>
  <c r="O671" i="14"/>
  <c r="P671" i="14" s="1"/>
  <c r="O570" i="14"/>
  <c r="P570" i="14" s="1"/>
  <c r="V4062" i="6"/>
  <c r="P593" i="14"/>
  <c r="V4462" i="6"/>
  <c r="O624" i="14"/>
  <c r="P624" i="14" s="1"/>
  <c r="V2735" i="6"/>
  <c r="O395" i="14"/>
  <c r="P395" i="14" s="1"/>
  <c r="V2855" i="6"/>
  <c r="O413" i="14"/>
  <c r="P413" i="14" s="1"/>
  <c r="P392" i="14"/>
  <c r="V3416" i="6"/>
  <c r="O477" i="14"/>
  <c r="P477" i="14" s="1"/>
  <c r="V2572" i="6"/>
  <c r="O380" i="14"/>
  <c r="P380" i="14" s="1"/>
  <c r="V1842" i="6"/>
  <c r="O254" i="14"/>
  <c r="P254" i="14" s="1"/>
  <c r="V2124" i="6"/>
  <c r="O304" i="14"/>
  <c r="P304" i="14" s="1"/>
  <c r="V1609" i="6"/>
  <c r="O218" i="14"/>
  <c r="P218" i="14" s="1"/>
  <c r="V2255" i="6"/>
  <c r="O341" i="14"/>
  <c r="P341" i="14" s="1"/>
  <c r="V1339" i="6"/>
  <c r="O180" i="14"/>
  <c r="P180" i="14" s="1"/>
  <c r="V1100" i="6"/>
  <c r="O140" i="14"/>
  <c r="P140" i="14" s="1"/>
  <c r="V1192" i="6"/>
  <c r="O156" i="14"/>
  <c r="P156" i="14" s="1"/>
  <c r="V835" i="6"/>
  <c r="O95" i="14"/>
  <c r="P95" i="14" s="1"/>
  <c r="V369" i="6"/>
  <c r="O36" i="14"/>
  <c r="P36" i="14" s="1"/>
  <c r="O717" i="14"/>
  <c r="P717" i="14" s="1"/>
  <c r="V5242" i="6"/>
  <c r="O699" i="14"/>
  <c r="P699" i="14" s="1"/>
  <c r="V5084" i="6"/>
  <c r="V5216" i="6"/>
  <c r="O711" i="14"/>
  <c r="P711" i="14" s="1"/>
  <c r="V4054" i="6"/>
  <c r="O569" i="14"/>
  <c r="P569" i="14" s="1"/>
  <c r="V4539" i="6"/>
  <c r="O637" i="14"/>
  <c r="P637" i="14" s="1"/>
  <c r="V4221" i="6"/>
  <c r="O595" i="14"/>
  <c r="P595" i="14" s="1"/>
  <c r="V3505" i="6"/>
  <c r="O483" i="14"/>
  <c r="P483" i="14" s="1"/>
  <c r="V2799" i="6"/>
  <c r="O401" i="14"/>
  <c r="P401" i="14" s="1"/>
  <c r="V2678" i="6"/>
  <c r="O391" i="14"/>
  <c r="P391" i="14" s="1"/>
  <c r="V2294" i="6"/>
  <c r="O346" i="14"/>
  <c r="P346" i="14" s="1"/>
  <c r="V2091" i="6"/>
  <c r="O301" i="14"/>
  <c r="P301" i="14" s="1"/>
  <c r="V2398" i="6"/>
  <c r="O358" i="14"/>
  <c r="P358" i="14" s="1"/>
  <c r="V2013" i="6"/>
  <c r="O284" i="14"/>
  <c r="P284" i="14" s="1"/>
  <c r="P211" i="14"/>
  <c r="V1994" i="6"/>
  <c r="O283" i="14"/>
  <c r="P283" i="14" s="1"/>
  <c r="V1418" i="6"/>
  <c r="O193" i="14"/>
  <c r="P193" i="14" s="1"/>
  <c r="O137" i="14"/>
  <c r="P137" i="14" s="1"/>
  <c r="V1094" i="6"/>
  <c r="V933" i="6"/>
  <c r="O112" i="14"/>
  <c r="P112" i="14" s="1"/>
  <c r="V10" i="6"/>
  <c r="O3" i="14"/>
  <c r="P3" i="14" s="1"/>
  <c r="P766" i="14"/>
  <c r="P654" i="14"/>
  <c r="V4896" i="6"/>
  <c r="O674" i="14"/>
  <c r="P674" i="14" s="1"/>
  <c r="V4784" i="6"/>
  <c r="O661" i="14"/>
  <c r="P661" i="14" s="1"/>
  <c r="O598" i="14"/>
  <c r="P598" i="14" s="1"/>
  <c r="V4263" i="6"/>
  <c r="V3746" i="6"/>
  <c r="O526" i="14"/>
  <c r="P526" i="14" s="1"/>
  <c r="V2891" i="6"/>
  <c r="O415" i="14"/>
  <c r="P415" i="14" s="1"/>
  <c r="V2910" i="6"/>
  <c r="O416" i="14"/>
  <c r="P416" i="14" s="1"/>
  <c r="O309" i="14"/>
  <c r="P309" i="14" s="1"/>
  <c r="V2153" i="6"/>
  <c r="V1824" i="6"/>
  <c r="O252" i="14"/>
  <c r="P252" i="14" s="1"/>
  <c r="V2197" i="6"/>
  <c r="O319" i="14"/>
  <c r="P319" i="14" s="1"/>
  <c r="O374" i="14"/>
  <c r="P374" i="14" s="1"/>
  <c r="V2517" i="6"/>
  <c r="V1721" i="6"/>
  <c r="O233" i="14"/>
  <c r="P233" i="14" s="1"/>
  <c r="V1203" i="6"/>
  <c r="O159" i="14"/>
  <c r="P159" i="14" s="1"/>
  <c r="V1174" i="6"/>
  <c r="O152" i="14"/>
  <c r="P152" i="14" s="1"/>
  <c r="O88" i="14"/>
  <c r="P88" i="14" s="1"/>
  <c r="V788" i="6"/>
  <c r="V5745" i="6"/>
  <c r="O798" i="14"/>
  <c r="P798" i="14" s="1"/>
  <c r="V4946" i="6"/>
  <c r="O681" i="14"/>
  <c r="P681" i="14" s="1"/>
  <c r="V5065" i="6"/>
  <c r="O694" i="14"/>
  <c r="P694" i="14" s="1"/>
  <c r="V4765" i="6"/>
  <c r="O663" i="14"/>
  <c r="P663" i="14" s="1"/>
  <c r="V4919" i="6"/>
  <c r="O677" i="14"/>
  <c r="P677" i="14" s="1"/>
  <c r="V4313" i="6"/>
  <c r="O602" i="14"/>
  <c r="P602" i="14" s="1"/>
  <c r="O397" i="14"/>
  <c r="P397" i="14" s="1"/>
  <c r="V2772" i="6"/>
  <c r="V3057" i="6"/>
  <c r="O430" i="14"/>
  <c r="P430" i="14" s="1"/>
  <c r="V1866" i="6"/>
  <c r="O256" i="14"/>
  <c r="P256" i="14" s="1"/>
  <c r="V2338" i="6"/>
  <c r="O352" i="14"/>
  <c r="P352" i="14" s="1"/>
  <c r="V1481" i="6"/>
  <c r="O199" i="14"/>
  <c r="P199" i="14" s="1"/>
  <c r="V375" i="6"/>
  <c r="O38" i="14"/>
  <c r="P38" i="14" s="1"/>
  <c r="V5046" i="6"/>
  <c r="O692" i="14"/>
  <c r="P692" i="14" s="1"/>
  <c r="V4433" i="6"/>
  <c r="O620" i="14"/>
  <c r="P620" i="14" s="1"/>
  <c r="V3820" i="6"/>
  <c r="O539" i="14"/>
  <c r="P539" i="14" s="1"/>
  <c r="O601" i="14"/>
  <c r="P601" i="14" s="1"/>
  <c r="V4297" i="6"/>
  <c r="V3620" i="6"/>
  <c r="O502" i="14"/>
  <c r="P502" i="14" s="1"/>
  <c r="V3037" i="6"/>
  <c r="O429" i="14"/>
  <c r="P429" i="14" s="1"/>
  <c r="V3196" i="6"/>
  <c r="O453" i="14"/>
  <c r="P453" i="14" s="1"/>
  <c r="V1956" i="6"/>
  <c r="O279" i="14"/>
  <c r="P279" i="14" s="1"/>
  <c r="V1885" i="6"/>
  <c r="O264" i="14"/>
  <c r="P264" i="14" s="1"/>
  <c r="O314" i="14"/>
  <c r="P314" i="14" s="1"/>
  <c r="V2163" i="6"/>
  <c r="V1230" i="6"/>
  <c r="O164" i="14"/>
  <c r="P164" i="14" s="1"/>
  <c r="V842" i="6"/>
  <c r="O97" i="14"/>
  <c r="P97" i="14" s="1"/>
  <c r="V5474" i="6"/>
  <c r="O751" i="14"/>
  <c r="P751" i="14" s="1"/>
  <c r="V5139" i="6"/>
  <c r="O704" i="14"/>
  <c r="P704" i="14" s="1"/>
  <c r="V4652" i="6"/>
  <c r="O645" i="14"/>
  <c r="P645" i="14" s="1"/>
  <c r="V4910" i="6"/>
  <c r="O676" i="14"/>
  <c r="P676" i="14" s="1"/>
  <c r="V4415" i="6"/>
  <c r="O616" i="14"/>
  <c r="P616" i="14" s="1"/>
  <c r="P467" i="14"/>
  <c r="V2599" i="6"/>
  <c r="O386" i="14"/>
  <c r="P386" i="14" s="1"/>
  <c r="V1536" i="6"/>
  <c r="O206" i="14"/>
  <c r="P206" i="14" s="1"/>
  <c r="V2056" i="6"/>
  <c r="O292" i="14"/>
  <c r="P292" i="14" s="1"/>
  <c r="V2335" i="6"/>
  <c r="O350" i="14"/>
  <c r="P350" i="14" s="1"/>
  <c r="V1502" i="6"/>
  <c r="O201" i="14"/>
  <c r="P201" i="14" s="1"/>
  <c r="P165" i="14"/>
  <c r="V1181" i="6"/>
  <c r="O154" i="14"/>
  <c r="P154" i="14" s="1"/>
  <c r="O105" i="14"/>
  <c r="P105" i="14" s="1"/>
  <c r="V906" i="6"/>
  <c r="V482" i="6"/>
  <c r="O52" i="14"/>
  <c r="P52" i="14" s="1"/>
  <c r="O788" i="14"/>
  <c r="P788" i="14" s="1"/>
  <c r="V3760" i="6"/>
  <c r="O527" i="14"/>
  <c r="P527" i="14" s="1"/>
  <c r="D22" i="48"/>
  <c r="I22" i="48" s="1"/>
  <c r="H22" i="48" s="1"/>
  <c r="D53" i="48"/>
  <c r="I53" i="48" s="1"/>
  <c r="H53" i="48" s="1"/>
  <c r="P546" i="14"/>
  <c r="I13" i="48"/>
  <c r="H13" i="48" s="1"/>
  <c r="B6" i="48"/>
  <c r="D25" i="48"/>
  <c r="V4869" i="6"/>
  <c r="O672" i="14"/>
  <c r="P672" i="14" s="1"/>
  <c r="V5186" i="6"/>
  <c r="O709" i="14"/>
  <c r="P709" i="14" s="1"/>
  <c r="V5281" i="6"/>
  <c r="O722" i="14"/>
  <c r="P722" i="14" s="1"/>
  <c r="V5355" i="6"/>
  <c r="O733" i="14"/>
  <c r="P733" i="14" s="1"/>
  <c r="V4497" i="6"/>
  <c r="O630" i="14"/>
  <c r="P630" i="14" s="1"/>
  <c r="V4575" i="6"/>
  <c r="O634" i="14"/>
  <c r="P634" i="14" s="1"/>
  <c r="V4140" i="6"/>
  <c r="O586" i="14"/>
  <c r="P586" i="14" s="1"/>
  <c r="V4171" i="6"/>
  <c r="O588" i="14"/>
  <c r="P588" i="14" s="1"/>
  <c r="V3123" i="6"/>
  <c r="O440" i="14"/>
  <c r="P440" i="14" s="1"/>
  <c r="O478" i="14"/>
  <c r="P478" i="14" s="1"/>
  <c r="V3426" i="6"/>
  <c r="O465" i="14"/>
  <c r="P465" i="14" s="1"/>
  <c r="V3317" i="6"/>
  <c r="V2970" i="6"/>
  <c r="O419" i="14"/>
  <c r="P419" i="14" s="1"/>
  <c r="V2271" i="6"/>
  <c r="O342" i="14"/>
  <c r="P342" i="14" s="1"/>
  <c r="V1512" i="6"/>
  <c r="O207" i="14"/>
  <c r="P207" i="14" s="1"/>
  <c r="O261" i="14"/>
  <c r="P261" i="14" s="1"/>
  <c r="V1877" i="6"/>
  <c r="P305" i="14"/>
  <c r="V1650" i="6"/>
  <c r="O222" i="14"/>
  <c r="P222" i="14" s="1"/>
  <c r="V1196" i="6"/>
  <c r="O158" i="14"/>
  <c r="P158" i="14" s="1"/>
  <c r="V1382" i="6"/>
  <c r="O186" i="14"/>
  <c r="P186" i="14" s="1"/>
  <c r="V1361" i="6"/>
  <c r="O185" i="14"/>
  <c r="P185" i="14" s="1"/>
  <c r="V502" i="6"/>
  <c r="O56" i="14"/>
  <c r="P56" i="14" s="1"/>
  <c r="V292" i="6"/>
  <c r="O27" i="14"/>
  <c r="P27" i="14" s="1"/>
  <c r="P702" i="14"/>
  <c r="V4923" i="6"/>
  <c r="O678" i="14"/>
  <c r="P678" i="14" s="1"/>
  <c r="V5000" i="6"/>
  <c r="O687" i="14"/>
  <c r="P687" i="14" s="1"/>
  <c r="O522" i="14"/>
  <c r="P522" i="14" s="1"/>
  <c r="V3716" i="6"/>
  <c r="P621" i="14"/>
  <c r="V3827" i="6"/>
  <c r="O540" i="14"/>
  <c r="P540" i="14" s="1"/>
  <c r="V3114" i="6"/>
  <c r="O439" i="14"/>
  <c r="P439" i="14" s="1"/>
  <c r="V3024" i="6"/>
  <c r="O428" i="14"/>
  <c r="P428" i="14" s="1"/>
  <c r="P411" i="14"/>
  <c r="V2244" i="6"/>
  <c r="O334" i="14"/>
  <c r="P334" i="14" s="1"/>
  <c r="V1735" i="6"/>
  <c r="O234" i="14"/>
  <c r="P234" i="14" s="1"/>
  <c r="O337" i="14"/>
  <c r="P337" i="14" s="1"/>
  <c r="V2248" i="6"/>
  <c r="V1788" i="6"/>
  <c r="O241" i="14"/>
  <c r="P241" i="14" s="1"/>
  <c r="V2470" i="6"/>
  <c r="O371" i="14"/>
  <c r="P371" i="14" s="1"/>
  <c r="V1830" i="6"/>
  <c r="O253" i="14"/>
  <c r="P253" i="14" s="1"/>
  <c r="V1331" i="6"/>
  <c r="O177" i="14"/>
  <c r="P177" i="14" s="1"/>
  <c r="V1343" i="6"/>
  <c r="O181" i="14"/>
  <c r="P181" i="14" s="1"/>
  <c r="V309" i="6"/>
  <c r="O28" i="14"/>
  <c r="P28" i="14" s="1"/>
  <c r="O399" i="14"/>
  <c r="P399" i="14" s="1"/>
  <c r="V2783" i="6"/>
  <c r="V5320" i="6"/>
  <c r="O727" i="14"/>
  <c r="P727" i="14" s="1"/>
  <c r="V5427" i="6"/>
  <c r="O744" i="14"/>
  <c r="P744" i="14" s="1"/>
  <c r="V4802" i="6"/>
  <c r="O660" i="14"/>
  <c r="P660" i="14" s="1"/>
  <c r="V3843" i="6"/>
  <c r="O542" i="14"/>
  <c r="P542" i="14" s="1"/>
  <c r="V4609" i="6"/>
  <c r="O640" i="14"/>
  <c r="P640" i="14" s="1"/>
  <c r="V2873" i="6"/>
  <c r="O414" i="14"/>
  <c r="P414" i="14" s="1"/>
  <c r="V2784" i="6"/>
  <c r="O400" i="14"/>
  <c r="P400" i="14" s="1"/>
  <c r="V2309" i="6"/>
  <c r="O347" i="14"/>
  <c r="P347" i="14" s="1"/>
  <c r="V2081" i="6"/>
  <c r="O296" i="14"/>
  <c r="P296" i="14" s="1"/>
  <c r="V1657" i="6"/>
  <c r="O225" i="14"/>
  <c r="P225" i="14" s="1"/>
  <c r="V1671" i="6"/>
  <c r="O226" i="14"/>
  <c r="P226" i="14" s="1"/>
  <c r="V1985" i="6"/>
  <c r="O282" i="14"/>
  <c r="P282" i="14" s="1"/>
  <c r="V1404" i="6"/>
  <c r="O187" i="14"/>
  <c r="P187" i="14" s="1"/>
  <c r="O125" i="14"/>
  <c r="P125" i="14" s="1"/>
  <c r="V985" i="6"/>
  <c r="V1091" i="6"/>
  <c r="O136" i="14"/>
  <c r="P136" i="14" s="1"/>
  <c r="V303" i="6"/>
  <c r="O29" i="14"/>
  <c r="P29" i="14" s="1"/>
  <c r="P757" i="14"/>
  <c r="O647" i="14"/>
  <c r="P647" i="14" s="1"/>
  <c r="V4671" i="6"/>
  <c r="V4963" i="6"/>
  <c r="O683" i="14"/>
  <c r="P683" i="14" s="1"/>
  <c r="V5198" i="6"/>
  <c r="O710" i="14"/>
  <c r="P710" i="14" s="1"/>
  <c r="V4641" i="6"/>
  <c r="O644" i="14"/>
  <c r="P644" i="14" s="1"/>
  <c r="V3833" i="6"/>
  <c r="O541" i="14"/>
  <c r="P541" i="14" s="1"/>
  <c r="V4015" i="6"/>
  <c r="O563" i="14"/>
  <c r="P563" i="14" s="1"/>
  <c r="V3092" i="6"/>
  <c r="O438" i="14"/>
  <c r="P438" i="14" s="1"/>
  <c r="O475" i="14"/>
  <c r="P475" i="14" s="1"/>
  <c r="V3403" i="6"/>
  <c r="V2537" i="6"/>
  <c r="O378" i="14"/>
  <c r="P378" i="14" s="1"/>
  <c r="V2433" i="6"/>
  <c r="O362" i="14"/>
  <c r="P362" i="14" s="1"/>
  <c r="V1584" i="6"/>
  <c r="O208" i="14"/>
  <c r="P208" i="14" s="1"/>
  <c r="O316" i="14"/>
  <c r="P316" i="14" s="1"/>
  <c r="V2174" i="6"/>
  <c r="V1699" i="6"/>
  <c r="O228" i="14"/>
  <c r="P228" i="14" s="1"/>
  <c r="V983" i="6"/>
  <c r="O123" i="14"/>
  <c r="P123" i="14" s="1"/>
  <c r="V586" i="6"/>
  <c r="O70" i="14"/>
  <c r="P70" i="14" s="1"/>
  <c r="I32" i="48"/>
  <c r="H32" i="48" s="1"/>
  <c r="V4713" i="6"/>
  <c r="O653" i="14"/>
  <c r="P653" i="14" s="1"/>
  <c r="V4661" i="6"/>
  <c r="O646" i="14"/>
  <c r="P646" i="14" s="1"/>
  <c r="V4334" i="6"/>
  <c r="O604" i="14"/>
  <c r="P604" i="14" s="1"/>
  <c r="V4556" i="6"/>
  <c r="O635" i="14"/>
  <c r="P635" i="14" s="1"/>
  <c r="V4020" i="6"/>
  <c r="O564" i="14"/>
  <c r="P564" i="14" s="1"/>
  <c r="V3395" i="6"/>
  <c r="O474" i="14"/>
  <c r="P474" i="14" s="1"/>
  <c r="V2704" i="6"/>
  <c r="O393" i="14"/>
  <c r="P393" i="14" s="1"/>
  <c r="O370" i="14"/>
  <c r="P370" i="14" s="1"/>
  <c r="V2459" i="6"/>
  <c r="V1855" i="6"/>
  <c r="O255" i="14"/>
  <c r="P255" i="14" s="1"/>
  <c r="V1715" i="6"/>
  <c r="O229" i="14"/>
  <c r="P229" i="14" s="1"/>
  <c r="V1597" i="6"/>
  <c r="O214" i="14"/>
  <c r="P214" i="14" s="1"/>
  <c r="V1225" i="6"/>
  <c r="O162" i="14"/>
  <c r="P162" i="14" s="1"/>
  <c r="V316" i="6"/>
  <c r="O30" i="14"/>
  <c r="P30" i="14" s="1"/>
  <c r="V5034" i="6"/>
  <c r="O690" i="14"/>
  <c r="P690" i="14" s="1"/>
  <c r="V5019" i="6"/>
  <c r="O688" i="14"/>
  <c r="P688" i="14" s="1"/>
  <c r="V5056" i="6"/>
  <c r="O693" i="14"/>
  <c r="P693" i="14" s="1"/>
  <c r="V3938" i="6"/>
  <c r="O550" i="14"/>
  <c r="P550" i="14" s="1"/>
  <c r="V3954" i="6"/>
  <c r="O554" i="14"/>
  <c r="P554" i="14" s="1"/>
  <c r="V3703" i="6"/>
  <c r="O521" i="14"/>
  <c r="P521" i="14" s="1"/>
  <c r="V2487" i="6"/>
  <c r="O372" i="14"/>
  <c r="P372" i="14" s="1"/>
  <c r="V2426" i="6"/>
  <c r="O360" i="14"/>
  <c r="P360" i="14" s="1"/>
  <c r="O219" i="14"/>
  <c r="P219" i="14" s="1"/>
  <c r="V1627" i="6"/>
  <c r="V2171" i="6"/>
  <c r="O315" i="14"/>
  <c r="P315" i="14" s="1"/>
  <c r="V1600" i="6"/>
  <c r="O215" i="14"/>
  <c r="P215" i="14" s="1"/>
  <c r="V1444" i="6"/>
  <c r="O198" i="14"/>
  <c r="P198" i="14" s="1"/>
  <c r="V1017" i="6"/>
  <c r="O129" i="14"/>
  <c r="P129" i="14" s="1"/>
  <c r="V682" i="6"/>
  <c r="O81" i="14"/>
  <c r="P81" i="14" s="1"/>
  <c r="V422" i="6"/>
  <c r="O41" i="14"/>
  <c r="P41" i="14" s="1"/>
  <c r="V3378" i="6"/>
  <c r="O473" i="14"/>
  <c r="P473" i="14" s="1"/>
  <c r="I18" i="48"/>
  <c r="H18" i="48" s="1"/>
  <c r="U5663" i="6"/>
  <c r="M787" i="14"/>
  <c r="R787" i="14" s="1"/>
  <c r="V5414" i="6"/>
  <c r="O743" i="14"/>
  <c r="P743" i="14" s="1"/>
  <c r="V5380" i="6"/>
  <c r="O737" i="14"/>
  <c r="P737" i="14" s="1"/>
  <c r="V3737" i="6"/>
  <c r="O525" i="14"/>
  <c r="P525" i="14" s="1"/>
  <c r="V4385" i="6"/>
  <c r="O613" i="14"/>
  <c r="P613" i="14" s="1"/>
  <c r="V2193" i="6"/>
  <c r="O318" i="14"/>
  <c r="P318" i="14" s="1"/>
  <c r="O168" i="14"/>
  <c r="P168" i="14" s="1"/>
  <c r="V1241" i="6"/>
  <c r="I49" i="48"/>
  <c r="H49" i="48" s="1"/>
  <c r="B5" i="48"/>
  <c r="P738" i="14"/>
  <c r="V4112" i="6"/>
  <c r="O584" i="14"/>
  <c r="P584" i="14" s="1"/>
  <c r="V2640" i="6"/>
  <c r="O388" i="14"/>
  <c r="P388" i="14" s="1"/>
  <c r="V1568" i="6"/>
  <c r="O204" i="14"/>
  <c r="P204" i="14" s="1"/>
  <c r="V806" i="6"/>
  <c r="O92" i="14"/>
  <c r="P92" i="14" s="1"/>
  <c r="V629" i="6"/>
  <c r="O72" i="14"/>
  <c r="P72" i="14" s="1"/>
  <c r="P596" i="14"/>
  <c r="V3910" i="6"/>
  <c r="O548" i="14"/>
  <c r="P548" i="14" s="1"/>
  <c r="V3533" i="6"/>
  <c r="O495" i="14"/>
  <c r="P495" i="14" s="1"/>
  <c r="V1035" i="6"/>
  <c r="O117" i="14"/>
  <c r="P117" i="14" s="1"/>
  <c r="V1115" i="6"/>
  <c r="O142" i="14"/>
  <c r="P142" i="14" s="1"/>
  <c r="V662" i="6"/>
  <c r="O76" i="14"/>
  <c r="P76" i="14" s="1"/>
  <c r="V440" i="6"/>
  <c r="O42" i="14"/>
  <c r="V4449" i="6"/>
  <c r="O622" i="14"/>
  <c r="P622" i="14" s="1"/>
  <c r="V4009" i="6"/>
  <c r="O562" i="14"/>
  <c r="P562" i="14" s="1"/>
  <c r="P143" i="14"/>
  <c r="V3629" i="6"/>
  <c r="O511" i="14"/>
  <c r="P511" i="14" s="1"/>
  <c r="O320" i="14"/>
  <c r="P320" i="14" s="1"/>
  <c r="V2210" i="6"/>
  <c r="P127" i="14"/>
  <c r="V527" i="6"/>
  <c r="O67" i="14"/>
  <c r="P67" i="14" s="1"/>
  <c r="I30" i="48"/>
  <c r="H30" i="48" s="1"/>
  <c r="F17" i="48"/>
  <c r="Z2" i="6"/>
  <c r="F46" i="48"/>
  <c r="I46" i="48" s="1"/>
  <c r="H46" i="48" s="1"/>
  <c r="C3" i="48"/>
  <c r="C7" i="48" s="1"/>
  <c r="V4182" i="6"/>
  <c r="O589" i="14"/>
  <c r="P589" i="14" s="1"/>
  <c r="V3581" i="6"/>
  <c r="O501" i="14"/>
  <c r="P501" i="14" s="1"/>
  <c r="V3553" i="6"/>
  <c r="O496" i="14"/>
  <c r="P496" i="14" s="1"/>
  <c r="V5661" i="6"/>
  <c r="O785" i="14"/>
  <c r="P785" i="14" s="1"/>
  <c r="V5569" i="6"/>
  <c r="O767" i="14"/>
  <c r="P767" i="14" s="1"/>
  <c r="V4516" i="6"/>
  <c r="O632" i="14"/>
  <c r="P632" i="14" s="1"/>
  <c r="V3859" i="6"/>
  <c r="O544" i="14"/>
  <c r="P544" i="14" s="1"/>
  <c r="O464" i="14"/>
  <c r="P464" i="14" s="1"/>
  <c r="V3304" i="6"/>
  <c r="V1288" i="6"/>
  <c r="O171" i="14"/>
  <c r="P171" i="14" s="1"/>
  <c r="V673" i="6"/>
  <c r="O78" i="14"/>
  <c r="P78" i="14" s="1"/>
  <c r="I52" i="48"/>
  <c r="H52" i="48" s="1"/>
  <c r="F20" i="48"/>
  <c r="D24" i="48"/>
  <c r="I24" i="48" s="1"/>
  <c r="H24" i="48" s="1"/>
  <c r="I51" i="48"/>
  <c r="H51" i="48" s="1"/>
  <c r="G56" i="48"/>
  <c r="U966" i="6"/>
  <c r="D19" i="48" s="1"/>
  <c r="I19" i="48" s="1"/>
  <c r="H19" i="48" s="1"/>
  <c r="M120" i="14"/>
  <c r="R120" i="14" s="1"/>
  <c r="O746" i="14"/>
  <c r="P746" i="14" s="1"/>
  <c r="V5444" i="6"/>
  <c r="V5402" i="6"/>
  <c r="O739" i="14"/>
  <c r="P739" i="14" s="1"/>
  <c r="V3292" i="6"/>
  <c r="O463" i="14"/>
  <c r="P463" i="14" s="1"/>
  <c r="V2614" i="6"/>
  <c r="O387" i="14"/>
  <c r="P387" i="14" s="1"/>
  <c r="V1159" i="6"/>
  <c r="O151" i="14"/>
  <c r="P151" i="14" s="1"/>
  <c r="P53" i="14"/>
  <c r="V540" i="6"/>
  <c r="O68" i="14"/>
  <c r="P68" i="14" s="1"/>
  <c r="P765" i="14"/>
  <c r="V4082" i="6"/>
  <c r="O572" i="14"/>
  <c r="P572" i="14" s="1"/>
  <c r="V4074" i="6"/>
  <c r="O571" i="14"/>
  <c r="P571" i="14" s="1"/>
  <c r="V3443" i="6"/>
  <c r="O479" i="14"/>
  <c r="P479" i="14" s="1"/>
  <c r="O236" i="14"/>
  <c r="P236" i="14" s="1"/>
  <c r="V1746" i="6"/>
  <c r="O102" i="14"/>
  <c r="P102" i="14" s="1"/>
  <c r="V896" i="6"/>
  <c r="O48" i="14"/>
  <c r="P48" i="14" s="1"/>
  <c r="V467" i="6"/>
  <c r="U5683" i="6"/>
  <c r="M789" i="14"/>
  <c r="R789" i="14" s="1"/>
  <c r="V4278" i="6"/>
  <c r="O599" i="14"/>
  <c r="P599" i="14" s="1"/>
  <c r="V3810" i="6"/>
  <c r="O538" i="14"/>
  <c r="P538" i="14" s="1"/>
  <c r="V5375" i="6"/>
  <c r="O736" i="14"/>
  <c r="P736" i="14" s="1"/>
  <c r="V3647" i="6"/>
  <c r="O512" i="14"/>
  <c r="P512" i="14" s="1"/>
  <c r="V2063" i="6"/>
  <c r="O293" i="14"/>
  <c r="P293" i="14" s="1"/>
  <c r="V946" i="6"/>
  <c r="O118" i="14"/>
  <c r="P118" i="14" s="1"/>
  <c r="B3" i="48"/>
  <c r="D29" i="48"/>
  <c r="I29" i="48" s="1"/>
  <c r="H29" i="48" s="1"/>
  <c r="D27" i="48"/>
  <c r="I27" i="48" s="1"/>
  <c r="H27" i="48" s="1"/>
  <c r="D40" i="48"/>
  <c r="I40" i="48" s="1"/>
  <c r="H40" i="48" s="1"/>
  <c r="E17" i="48"/>
  <c r="D34" i="48"/>
  <c r="I34" i="48" s="1"/>
  <c r="H34" i="48" s="1"/>
  <c r="AD2" i="6"/>
  <c r="D44" i="48"/>
  <c r="I44" i="48" s="1"/>
  <c r="H44" i="48" s="1"/>
  <c r="O519" i="14"/>
  <c r="P519" i="14" s="1"/>
  <c r="V3681" i="6"/>
  <c r="V3482" i="6"/>
  <c r="O482" i="14"/>
  <c r="P482" i="14" s="1"/>
  <c r="V3471" i="6"/>
  <c r="O481" i="14"/>
  <c r="P481" i="14" s="1"/>
  <c r="V5370" i="6"/>
  <c r="O734" i="14"/>
  <c r="P734" i="14" s="1"/>
  <c r="O597" i="14"/>
  <c r="P597" i="14" s="1"/>
  <c r="V4254" i="6"/>
  <c r="V5511" i="6"/>
  <c r="O756" i="14"/>
  <c r="P756" i="14" s="1"/>
  <c r="V4154" i="6"/>
  <c r="O587" i="14"/>
  <c r="P587" i="14" s="1"/>
  <c r="V4288" i="6"/>
  <c r="O600" i="14"/>
  <c r="P600" i="14" s="1"/>
  <c r="V1258" i="6"/>
  <c r="O169" i="14"/>
  <c r="P169" i="14" s="1"/>
  <c r="V475" i="6"/>
  <c r="O51" i="14"/>
  <c r="P51" i="14" s="1"/>
  <c r="V494" i="6"/>
  <c r="O54" i="14"/>
  <c r="P54" i="14" s="1"/>
  <c r="V4126" i="6"/>
  <c r="O585" i="14"/>
  <c r="P585" i="14" s="1"/>
  <c r="O513" i="14"/>
  <c r="P513" i="14" s="1"/>
  <c r="V3658" i="6"/>
  <c r="O472" i="14"/>
  <c r="P472" i="14" s="1"/>
  <c r="V3362" i="6"/>
  <c r="N2" i="6"/>
  <c r="D47" i="48"/>
  <c r="I47" i="48" s="1"/>
  <c r="H47" i="48" s="1"/>
  <c r="F16" i="48"/>
  <c r="I16" i="48" s="1"/>
  <c r="H16" i="48" s="1"/>
  <c r="D20" i="48"/>
  <c r="D15" i="48"/>
  <c r="I15" i="48" s="1"/>
  <c r="H15" i="48" s="1"/>
  <c r="I23" i="48"/>
  <c r="H23" i="48" s="1"/>
  <c r="V2519" i="6"/>
  <c r="O375" i="14"/>
  <c r="P375" i="14" s="1"/>
  <c r="V4474" i="6"/>
  <c r="O625" i="14"/>
  <c r="P625" i="14" s="1"/>
  <c r="V3919" i="6"/>
  <c r="O549" i="14"/>
  <c r="P549" i="14" s="1"/>
  <c r="V3595" i="6"/>
  <c r="O500" i="14"/>
  <c r="P500" i="14" s="1"/>
  <c r="V989" i="6"/>
  <c r="O126" i="14"/>
  <c r="P126" i="14" s="1"/>
  <c r="P731" i="14"/>
  <c r="V3989" i="6"/>
  <c r="O561" i="14"/>
  <c r="P561" i="14" s="1"/>
  <c r="V3560" i="6"/>
  <c r="O497" i="14"/>
  <c r="P497" i="14" s="1"/>
  <c r="V1933" i="6"/>
  <c r="O277" i="14"/>
  <c r="P277" i="14" s="1"/>
  <c r="O114" i="14"/>
  <c r="P114" i="14" s="1"/>
  <c r="V938" i="6"/>
  <c r="V680" i="6"/>
  <c r="O80" i="14"/>
  <c r="P80" i="14" s="1"/>
  <c r="V5704" i="6"/>
  <c r="O791" i="14"/>
  <c r="P791" i="14" s="1"/>
  <c r="V5501" i="6"/>
  <c r="O755" i="14"/>
  <c r="P755" i="14" s="1"/>
  <c r="V3985" i="6"/>
  <c r="O560" i="14"/>
  <c r="P560" i="14" s="1"/>
  <c r="V3276" i="6"/>
  <c r="O461" i="14"/>
  <c r="P461" i="14" s="1"/>
  <c r="V1782" i="6"/>
  <c r="O239" i="14"/>
  <c r="P239" i="14" s="1"/>
  <c r="V1270" i="6"/>
  <c r="O170" i="14"/>
  <c r="P170" i="14" s="1"/>
  <c r="V690" i="6"/>
  <c r="O83" i="14"/>
  <c r="P83" i="14" s="1"/>
  <c r="R42" i="14"/>
  <c r="V4200" i="6"/>
  <c r="O591" i="14"/>
  <c r="P591" i="14" s="1"/>
  <c r="O389" i="14"/>
  <c r="P389" i="14" s="1"/>
  <c r="V2655" i="6"/>
  <c r="U5304" i="6"/>
  <c r="M724" i="14"/>
  <c r="R724" i="14" s="1"/>
  <c r="V3455" i="6"/>
  <c r="O480" i="14"/>
  <c r="P480" i="14" s="1"/>
  <c r="V1768" i="6"/>
  <c r="O238" i="14"/>
  <c r="P238" i="14" s="1"/>
  <c r="O69" i="14"/>
  <c r="P69" i="14" s="1"/>
  <c r="V574" i="6"/>
  <c r="I31" i="48"/>
  <c r="H31" i="48" s="1"/>
  <c r="D39" i="48"/>
  <c r="I39" i="48" s="1"/>
  <c r="H39" i="48" s="1"/>
  <c r="F35" i="48"/>
  <c r="I35" i="48" s="1"/>
  <c r="H35" i="48" s="1"/>
  <c r="I25" i="48"/>
  <c r="H25" i="48" s="1"/>
  <c r="D54" i="48"/>
  <c r="I54" i="48" s="1"/>
  <c r="H54" i="48" s="1"/>
  <c r="I43" i="48"/>
  <c r="H43" i="48" s="1"/>
  <c r="I33" i="48"/>
  <c r="H33" i="48" s="1"/>
  <c r="I48" i="48"/>
  <c r="H48" i="48" s="1"/>
  <c r="D36" i="48"/>
  <c r="I36" i="48" s="1"/>
  <c r="H36" i="48" s="1"/>
  <c r="I11" i="48"/>
  <c r="E56" i="48"/>
  <c r="C56" i="48"/>
  <c r="V4455" i="6"/>
  <c r="O623" i="14"/>
  <c r="P623" i="14" s="1"/>
  <c r="V4194" i="6"/>
  <c r="O590" i="14"/>
  <c r="P590" i="14" s="1"/>
  <c r="V4524" i="6"/>
  <c r="O633" i="14"/>
  <c r="P633" i="14" s="1"/>
  <c r="V1754" i="6"/>
  <c r="O237" i="14"/>
  <c r="P237" i="14" s="1"/>
  <c r="B7" i="48" l="1"/>
  <c r="I20" i="48"/>
  <c r="H20" i="48" s="1"/>
  <c r="I17" i="48"/>
  <c r="H17" i="48" s="1"/>
  <c r="V4589" i="6"/>
  <c r="O639" i="14"/>
  <c r="P639" i="14" s="1"/>
  <c r="V5304" i="6"/>
  <c r="O724" i="14"/>
  <c r="P724" i="14" s="1"/>
  <c r="D55" i="48"/>
  <c r="I55" i="48" s="1"/>
  <c r="H55" i="48" s="1"/>
  <c r="V966" i="6"/>
  <c r="O120" i="14"/>
  <c r="P120" i="14" s="1"/>
  <c r="U2" i="6"/>
  <c r="V5683" i="6"/>
  <c r="V2" i="6" s="1"/>
  <c r="O789" i="14"/>
  <c r="P789" i="14" s="1"/>
  <c r="F56" i="48"/>
  <c r="V5663" i="6"/>
  <c r="O787" i="14"/>
  <c r="P787" i="14" s="1"/>
  <c r="M2" i="14"/>
  <c r="P42" i="14"/>
  <c r="D56" i="48" l="1"/>
  <c r="O2" i="14"/>
  <c r="I56" i="48"/>
  <c r="H56" i="48" s="1"/>
  <c r="P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<sst xmlns="http://schemas.openxmlformats.org/spreadsheetml/2006/main" count="36601" uniqueCount="5661">
  <si>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</si>
  <si>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</si>
  <si>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</si>
  <si>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</si>
  <si>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</si>
  <si>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</si>
  <si>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</si>
  <si>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</si>
  <si>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</si>
  <si>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</si>
  <si>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</si>
  <si>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</si>
  <si>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</si>
  <si>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</si>
  <si>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</si>
  <si>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</si>
  <si>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</si>
  <si>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</si>
  <si>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</si>
  <si>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</si>
  <si>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</si>
  <si>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</si>
  <si>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</si>
  <si>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</si>
  <si>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</si>
  <si>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</si>
  <si>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</si>
  <si>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</si>
  <si>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</si>
  <si>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</si>
  <si>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</si>
  <si>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</si>
  <si>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</si>
  <si>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</si>
  <si>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</si>
  <si>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</si>
  <si>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</si>
  <si>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</si>
  <si>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</si>
  <si>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</si>
  <si>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</si>
  <si>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</si>
  <si>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</si>
  <si>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</si>
  <si>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</si>
  <si>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</si>
  <si>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</si>
  <si>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</si>
  <si>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</si>
  <si>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</si>
  <si>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</si>
  <si>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</si>
  <si>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</si>
  <si>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</si>
  <si>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</si>
  <si>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</si>
  <si>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</si>
  <si>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</si>
  <si>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</si>
  <si>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</si>
  <si>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</si>
  <si>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</si>
  <si>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</si>
  <si>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</si>
  <si>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</si>
  <si>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</si>
  <si>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</si>
  <si>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</si>
  <si>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</si>
  <si>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</si>
  <si>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</si>
  <si>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</si>
  <si>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</si>
  <si>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</si>
  <si>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</si>
  <si>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</si>
  <si>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</si>
  <si>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</si>
  <si>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</si>
  <si>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</si>
  <si>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</si>
  <si>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</si>
  <si>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</si>
  <si>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</si>
  <si>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</si>
  <si>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</si>
  <si>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</si>
  <si>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</si>
  <si>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</si>
  <si>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</si>
  <si>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</si>
  <si>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</si>
  <si>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</si>
  <si>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</si>
  <si>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</si>
  <si>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</si>
  <si>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</si>
  <si>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</si>
  <si>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</si>
  <si>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</si>
  <si>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</si>
  <si>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</si>
  <si>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</si>
  <si>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</si>
  <si>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</si>
  <si>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</si>
  <si>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</si>
  <si>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</si>
  <si>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</si>
  <si>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</si>
  <si>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</si>
  <si>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</si>
  <si>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</si>
  <si>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</si>
  <si>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</si>
  <si>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</si>
  <si>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</si>
  <si>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</si>
  <si>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</si>
  <si>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</si>
  <si>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</si>
  <si>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</si>
  <si>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</si>
  <si>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</si>
  <si>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</si>
  <si>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</si>
  <si>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</si>
  <si>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</si>
  <si>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</si>
  <si>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</si>
  <si>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</si>
  <si>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</si>
  <si>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</si>
  <si>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</si>
  <si>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</si>
  <si>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</si>
  <si>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</si>
  <si>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</si>
  <si>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</si>
  <si>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</si>
  <si>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</si>
  <si>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</si>
  <si>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</si>
  <si>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</si>
  <si>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</si>
  <si>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</si>
  <si>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</si>
  <si>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</si>
  <si>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</si>
  <si>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</si>
  <si>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</si>
  <si>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</si>
  <si>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</si>
  <si>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</si>
  <si>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</si>
  <si>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</si>
  <si>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</si>
  <si>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</si>
  <si>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</si>
  <si>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</si>
  <si>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</si>
  <si>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</si>
  <si>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</si>
  <si>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</si>
  <si>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</si>
  <si>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</si>
  <si>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</si>
  <si>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</si>
  <si>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</si>
  <si>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</si>
  <si>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</si>
  <si>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</si>
  <si>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</si>
  <si>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</si>
  <si>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</si>
  <si>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</si>
  <si>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</si>
  <si>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</si>
  <si>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</si>
  <si>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</si>
  <si>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</si>
  <si>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</si>
  <si>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</si>
  <si>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</si>
  <si>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</si>
  <si>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</si>
  <si>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</si>
  <si>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</si>
  <si>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</si>
  <si>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</si>
  <si>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</si>
  <si>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</si>
  <si>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</si>
  <si>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</si>
  <si>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</si>
  <si>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</si>
  <si>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</si>
  <si>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</si>
  <si>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</si>
  <si>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</si>
  <si>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</si>
  <si>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</si>
  <si>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</si>
  <si>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</si>
  <si>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</si>
  <si>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</si>
  <si>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</si>
  <si>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</si>
  <si>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</si>
  <si>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</si>
  <si>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</si>
  <si>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</si>
  <si>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</si>
  <si>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</si>
  <si>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</si>
  <si>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</si>
  <si>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</si>
  <si>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</si>
  <si>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</si>
  <si>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</si>
  <si>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</si>
  <si>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</si>
  <si>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</si>
  <si>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</si>
  <si>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</si>
  <si>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</si>
  <si>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</si>
  <si>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</si>
  <si>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</si>
  <si>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</si>
  <si>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</si>
  <si>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</si>
  <si>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</si>
  <si>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</si>
  <si>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</si>
  <si>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</si>
  <si>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</si>
  <si>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</si>
  <si>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</si>
  <si>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</si>
  <si>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</si>
  <si>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</si>
  <si>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</si>
  <si>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</si>
  <si>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</si>
  <si>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</si>
  <si>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</si>
  <si>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</si>
  <si>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</si>
  <si>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</si>
  <si>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</si>
  <si>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</si>
  <si>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</si>
  <si>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</si>
  <si>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</si>
  <si>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</si>
  <si>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</si>
  <si>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</si>
  <si>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</si>
  <si>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</si>
  <si>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</si>
  <si>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</si>
  <si>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</si>
  <si>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</si>
  <si>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</si>
  <si>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</si>
  <si>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</si>
  <si>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</si>
  <si>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</si>
  <si>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</si>
  <si>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</si>
  <si>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</si>
  <si>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</si>
  <si>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</si>
  <si>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</si>
  <si>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</si>
  <si>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</si>
  <si>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</si>
  <si>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</si>
  <si>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</si>
  <si>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</si>
  <si>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</si>
  <si>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</si>
  <si>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</si>
  <si>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</si>
  <si>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</si>
  <si>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</si>
  <si>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</si>
  <si>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</si>
  <si>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</si>
  <si>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</si>
  <si>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</si>
  <si>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</si>
  <si>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</si>
  <si>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</si>
  <si>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</si>
  <si>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</si>
  <si>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</si>
  <si>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</si>
  <si>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</si>
  <si>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</si>
  <si>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</si>
  <si>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</si>
  <si>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</si>
  <si>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</si>
  <si>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</si>
  <si>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</si>
  <si>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</si>
  <si>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</si>
  <si>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</si>
  <si>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</si>
  <si>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</si>
  <si>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</si>
  <si>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</si>
  <si>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</si>
  <si>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</si>
  <si>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</si>
  <si>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</si>
  <si>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</si>
  <si>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</si>
  <si>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</si>
  <si>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</si>
  <si>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</si>
  <si>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</si>
  <si>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</si>
  <si>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</si>
  <si>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</si>
  <si>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</si>
  <si>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</si>
  <si>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</si>
  <si>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</si>
  <si>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</si>
  <si>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</si>
  <si>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</si>
  <si>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</si>
  <si>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</si>
  <si>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</si>
  <si>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</si>
  <si>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</si>
  <si>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</si>
  <si>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</si>
  <si>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</si>
  <si>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</si>
  <si>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</si>
  <si>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</si>
  <si>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</si>
  <si>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</si>
  <si>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</si>
  <si>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</si>
  <si>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</si>
  <si>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</si>
  <si>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</si>
  <si>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</si>
  <si>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</si>
  <si>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</si>
  <si>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</si>
  <si>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</si>
  <si>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</si>
  <si>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</si>
  <si>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</si>
  <si>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</si>
  <si>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</si>
  <si>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</si>
  <si>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</si>
  <si>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</si>
  <si>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</si>
  <si>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</si>
  <si>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</si>
  <si>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</si>
  <si>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</si>
  <si>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</si>
  <si>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</si>
  <si>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</si>
  <si>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</si>
  <si>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</si>
  <si>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</si>
  <si>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</si>
  <si>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</si>
  <si>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</si>
  <si>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</si>
  <si>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</si>
  <si>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</si>
  <si>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</si>
  <si>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</si>
  <si>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</si>
  <si>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</si>
  <si>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</si>
  <si>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</si>
  <si>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</si>
  <si>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</si>
  <si>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</si>
  <si>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</si>
  <si>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</si>
  <si>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</si>
  <si>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</si>
  <si>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</si>
  <si>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</si>
  <si>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</si>
  <si>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</si>
  <si>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</si>
  <si>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</si>
  <si>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</si>
  <si>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</si>
  <si>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</si>
  <si>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</si>
  <si>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</si>
  <si>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</si>
  <si>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</si>
  <si>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</si>
  <si>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</si>
  <si>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</si>
  <si>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</si>
  <si>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</si>
  <si>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</si>
  <si>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</si>
  <si>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</si>
  <si>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</si>
  <si>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</si>
  <si>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</si>
  <si>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</si>
  <si>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</si>
  <si>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</si>
  <si>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</si>
  <si>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</si>
  <si>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</si>
  <si>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</si>
  <si>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</si>
  <si>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</si>
  <si>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</si>
  <si>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</si>
  <si>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</si>
  <si>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</si>
  <si>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</si>
  <si>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</si>
  <si>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</si>
  <si>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</si>
  <si>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</si>
  <si>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</si>
  <si>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</si>
  <si>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</si>
  <si>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</si>
  <si>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</si>
  <si>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</si>
  <si>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</si>
  <si>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</si>
  <si>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</si>
  <si>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</si>
  <si>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</si>
  <si>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</si>
  <si>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</si>
  <si>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</si>
  <si>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</si>
  <si>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</si>
  <si>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</si>
  <si>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</si>
  <si>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</si>
  <si>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</si>
  <si>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</si>
  <si>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</si>
  <si>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</si>
  <si>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</si>
  <si>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</si>
  <si>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</si>
  <si>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</si>
  <si>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</si>
  <si>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</si>
  <si>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</si>
  <si>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</si>
  <si>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</si>
  <si>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</si>
  <si>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</si>
  <si>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</si>
  <si>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</si>
  <si>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</si>
  <si>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</si>
  <si>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</si>
  <si>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</si>
  <si>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</si>
  <si>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</si>
  <si>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</si>
  <si>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</si>
  <si>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</si>
  <si>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</si>
  <si>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</si>
  <si>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</si>
  <si>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</si>
  <si>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</si>
  <si>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</si>
  <si>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</si>
  <si>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</si>
  <si>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</si>
  <si>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</si>
  <si>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</si>
  <si>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</si>
  <si>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</si>
  <si>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</si>
  <si>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</si>
  <si>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</si>
  <si>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</si>
  <si>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</si>
  <si>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</si>
  <si>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</si>
  <si>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</si>
  <si>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</si>
  <si>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</si>
  <si>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</si>
  <si>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</si>
  <si>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</si>
  <si>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</si>
  <si>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</si>
  <si>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</si>
  <si>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</si>
  <si>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</si>
  <si>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</si>
  <si>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</si>
  <si>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</si>
  <si>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</si>
  <si>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</si>
  <si>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</si>
  <si>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</si>
  <si>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</si>
  <si>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</si>
  <si>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</si>
  <si>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</si>
  <si>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</si>
  <si>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</si>
  <si>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</si>
  <si>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</si>
  <si>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</si>
  <si>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</si>
  <si>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</si>
  <si>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</si>
  <si>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</si>
  <si>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</si>
  <si>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</si>
  <si>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</si>
  <si>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</si>
  <si>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</si>
  <si>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</si>
  <si>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</si>
  <si>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</si>
  <si>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</si>
  <si>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</si>
  <si>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</si>
  <si>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</si>
  <si>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</si>
  <si>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</si>
  <si>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</si>
  <si>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</si>
  <si>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</si>
  <si>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</si>
  <si>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</si>
  <si>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</si>
  <si>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</si>
  <si>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</si>
  <si>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</si>
  <si>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</si>
  <si>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</si>
  <si>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</si>
  <si>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</si>
  <si>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</si>
  <si>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</si>
  <si>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</si>
  <si>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</si>
  <si>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</si>
  <si>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</si>
  <si>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</si>
  <si>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</si>
  <si>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</si>
  <si>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</si>
  <si>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</si>
  <si>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</si>
  <si>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</si>
  <si>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</si>
  <si>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</si>
  <si>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</si>
  <si>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</si>
  <si>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</si>
  <si>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</si>
  <si>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</si>
  <si>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</si>
  <si>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</si>
  <si>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</si>
  <si>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</si>
  <si>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</si>
  <si>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</si>
  <si>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</si>
  <si>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</si>
  <si>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</si>
  <si>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</si>
  <si>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</si>
  <si>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</si>
  <si>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</si>
  <si>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</si>
  <si>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</si>
  <si>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</si>
  <si>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</si>
  <si>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</si>
  <si>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</si>
  <si>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</si>
  <si>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</si>
  <si>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</si>
  <si>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</si>
  <si>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</si>
  <si>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</si>
  <si>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</si>
  <si>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</si>
  <si>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</si>
  <si>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</si>
  <si>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</si>
  <si>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</si>
  <si>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</si>
  <si>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</si>
  <si>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</si>
  <si>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</si>
  <si>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</si>
  <si>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</si>
  <si>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</si>
  <si>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</si>
  <si>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</si>
  <si>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</si>
  <si>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</si>
  <si>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</si>
  <si>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</si>
  <si>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</si>
  <si>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</si>
  <si>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</si>
  <si>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</si>
  <si>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</si>
  <si>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</si>
  <si>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</si>
  <si>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</si>
  <si>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</si>
  <si>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</si>
  <si>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</si>
  <si>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</si>
  <si>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</si>
  <si>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</si>
  <si>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</si>
  <si>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</si>
  <si>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</si>
  <si>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</si>
  <si>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</si>
  <si>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</si>
  <si>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</si>
  <si>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</si>
  <si>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</si>
  <si>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</si>
  <si>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</si>
  <si>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</si>
  <si>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</si>
  <si>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</si>
  <si>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</si>
  <si>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</si>
  <si>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</si>
  <si>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</si>
  <si>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</si>
  <si>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</si>
  <si>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</si>
  <si>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</si>
  <si>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</si>
  <si>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</si>
  <si>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</si>
  <si>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</si>
  <si>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</si>
  <si>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</si>
  <si>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</si>
  <si>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</si>
  <si>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</si>
  <si>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</si>
  <si>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</si>
  <si>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</si>
  <si>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</si>
  <si>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</si>
  <si>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</si>
  <si>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</si>
  <si>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</si>
  <si>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</si>
  <si>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</si>
  <si>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</si>
  <si>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</si>
  <si>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</si>
  <si>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</si>
  <si>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</si>
  <si>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</si>
  <si>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</si>
  <si>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</si>
  <si>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</si>
  <si>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</si>
  <si>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</si>
  <si>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</si>
  <si>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</si>
  <si>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</si>
  <si>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</si>
  <si>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</si>
  <si>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</si>
  <si>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</si>
  <si>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</si>
  <si>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</si>
  <si>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</si>
  <si>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</si>
  <si>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</si>
  <si>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</si>
  <si>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</si>
  <si>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</si>
  <si>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</si>
  <si>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</si>
  <si>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</si>
  <si>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</si>
  <si>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</si>
  <si>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</si>
  <si>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</si>
  <si>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</si>
  <si>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</si>
  <si>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</si>
  <si>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</si>
  <si>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</si>
  <si>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</si>
  <si>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</si>
  <si>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</si>
  <si>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</si>
  <si>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</si>
  <si>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</si>
  <si>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</si>
  <si>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</si>
  <si>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</si>
  <si>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</si>
  <si>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</si>
  <si>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</si>
  <si>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</si>
  <si>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</si>
  <si>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</si>
  <si>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</si>
  <si>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</si>
  <si>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</si>
  <si>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</si>
  <si>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</si>
  <si>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</si>
  <si>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</si>
  <si>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</si>
  <si>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</si>
  <si>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</si>
  <si>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</si>
  <si>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</si>
  <si>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</si>
  <si>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</si>
  <si>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</si>
  <si>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</si>
  <si>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</si>
  <si>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</si>
  <si>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</si>
  <si>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</si>
  <si>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</si>
  <si>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</si>
  <si>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</si>
  <si>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</si>
  <si>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</si>
  <si>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</si>
  <si>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</si>
  <si>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</si>
  <si>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</si>
  <si>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</si>
  <si>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</si>
  <si>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</si>
  <si>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</si>
  <si>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</si>
  <si>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</si>
  <si>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</si>
  <si>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</si>
  <si>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</si>
  <si>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</si>
  <si>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</si>
  <si>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</si>
  <si>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</si>
  <si>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</si>
  <si>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</si>
  <si>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</si>
  <si>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</si>
  <si>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</si>
  <si>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</si>
  <si>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</si>
  <si>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</si>
  <si>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</si>
  <si>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</si>
  <si>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</si>
  <si>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</si>
  <si>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</si>
  <si>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</si>
  <si>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</si>
  <si>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</si>
  <si>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</si>
  <si>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</si>
  <si>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</si>
  <si>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</si>
  <si>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</si>
  <si>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</si>
  <si>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</si>
  <si>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</si>
  <si>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</si>
  <si>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</si>
  <si>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</si>
  <si>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</si>
  <si>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</si>
  <si>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</si>
  <si>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</si>
  <si>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</si>
  <si>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</si>
  <si>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</si>
  <si>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</si>
  <si>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</si>
  <si>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</si>
  <si>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</si>
  <si>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</si>
  <si>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</si>
  <si>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</si>
  <si>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</si>
  <si>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</si>
  <si>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</si>
  <si>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</si>
  <si>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</si>
  <si>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</si>
  <si>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</si>
  <si>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</si>
  <si>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</si>
  <si>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</si>
  <si>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</si>
  <si>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</si>
  <si>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</si>
  <si>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</si>
  <si>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</si>
  <si>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</si>
  <si>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</si>
  <si>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</si>
  <si>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</si>
  <si>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</si>
  <si>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</si>
  <si>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</si>
  <si>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</si>
  <si>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</si>
  <si>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</si>
  <si>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</si>
  <si>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</si>
  <si>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</si>
  <si>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</si>
  <si>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</si>
  <si>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</si>
  <si>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</si>
  <si>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</si>
  <si>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</si>
  <si>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</si>
  <si>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</si>
  <si>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</si>
  <si>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</si>
  <si>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</si>
  <si>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</si>
  <si>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</si>
  <si>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</si>
  <si>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</si>
  <si>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</si>
  <si>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</si>
  <si>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</si>
  <si>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</si>
  <si>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</si>
  <si>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</si>
  <si>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</si>
  <si>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</si>
  <si>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</si>
  <si>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</si>
  <si>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</si>
  <si>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</si>
  <si>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</si>
  <si>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</si>
  <si>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</si>
  <si>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</si>
  <si>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</si>
  <si>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</si>
  <si>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</si>
  <si>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</si>
  <si>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</si>
  <si>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</si>
  <si>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</si>
  <si>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</si>
  <si>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</si>
  <si>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</si>
  <si>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</si>
  <si>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</si>
  <si>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</si>
  <si>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</si>
  <si>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</si>
  <si>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</si>
  <si>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</si>
  <si>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</si>
  <si>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</si>
  <si>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</si>
  <si>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</si>
  <si>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</si>
  <si>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</si>
  <si>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</si>
  <si>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</si>
  <si>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</si>
  <si>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</si>
  <si>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</si>
  <si>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</si>
  <si>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</si>
  <si>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</si>
  <si>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</si>
  <si>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</si>
  <si>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</si>
  <si>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</si>
  <si>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</si>
  <si>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</si>
  <si>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</si>
  <si>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</si>
  <si>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</si>
  <si>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</si>
  <si>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</si>
  <si>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</si>
  <si>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</si>
  <si>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</si>
  <si>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</si>
  <si>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</si>
  <si>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</si>
  <si>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</si>
  <si>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</si>
  <si>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</si>
  <si>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</si>
  <si>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</si>
  <si>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</si>
  <si>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</si>
  <si>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</si>
  <si>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</si>
  <si>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</si>
  <si>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</si>
  <si>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</si>
  <si>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</si>
  <si>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</si>
  <si>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</si>
  <si>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</si>
  <si>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</si>
  <si>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</si>
  <si>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</si>
  <si>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</si>
  <si>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</si>
  <si>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</si>
  <si>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</si>
  <si>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</si>
  <si>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</si>
  <si>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</si>
  <si>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</si>
  <si>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</si>
  <si>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</si>
  <si>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</si>
  <si>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</si>
  <si>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</si>
  <si>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</si>
  <si>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</si>
  <si>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</si>
  <si>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</si>
  <si>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</si>
  <si>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</si>
  <si>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</si>
  <si>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</si>
  <si>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</si>
  <si>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</si>
  <si>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</si>
  <si>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</si>
  <si>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</si>
  <si>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</si>
  <si>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</si>
  <si>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</si>
  <si>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</si>
  <si>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</si>
  <si>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</si>
  <si>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</si>
  <si>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</si>
  <si>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</si>
  <si>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</si>
  <si>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</si>
  <si>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</si>
  <si>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</si>
  <si>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</si>
  <si>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</si>
  <si>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</si>
  <si>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</si>
  <si>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</si>
  <si>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</si>
  <si>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</si>
  <si>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</si>
  <si>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</si>
  <si>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</si>
  <si>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</si>
  <si>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</si>
  <si>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</si>
  <si>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</si>
  <si>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</si>
  <si>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</si>
  <si>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</si>
  <si>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</si>
  <si>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</si>
  <si>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</si>
  <si>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</si>
  <si>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</si>
  <si>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</si>
  <si>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</si>
  <si>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</si>
  <si>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</si>
  <si>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</si>
  <si>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</si>
  <si>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</si>
  <si>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</si>
  <si>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</si>
  <si>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</si>
  <si>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</si>
  <si>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</si>
  <si>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</si>
  <si>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</si>
  <si>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</si>
  <si>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</si>
  <si>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</si>
  <si>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</si>
  <si>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</si>
  <si>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</si>
  <si>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</si>
  <si>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</si>
  <si>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</si>
  <si>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</si>
  <si>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</si>
  <si>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</si>
  <si>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</si>
  <si>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</si>
  <si>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</si>
  <si>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</si>
  <si>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</si>
  <si>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</si>
  <si>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</si>
  <si>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</si>
  <si>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</si>
  <si>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</si>
  <si>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</si>
  <si>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</si>
  <si>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</si>
  <si>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</si>
  <si>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</si>
  <si>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</si>
  <si>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</si>
  <si>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</si>
  <si>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</si>
  <si>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</si>
  <si>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</si>
  <si>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</si>
  <si>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</si>
  <si>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</si>
  <si>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</si>
  <si>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</si>
  <si>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</si>
  <si>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</si>
  <si>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</si>
  <si>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</si>
  <si>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</si>
  <si>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</si>
  <si>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</si>
  <si>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</si>
  <si>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</si>
  <si>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</si>
  <si>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</si>
  <si>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</si>
  <si>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</si>
  <si>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</si>
  <si>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</si>
  <si>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</si>
  <si>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</si>
  <si>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</si>
  <si>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</si>
  <si>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</si>
  <si>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</si>
  <si>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</si>
  <si>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</si>
  <si>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</si>
  <si>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</si>
  <si>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</si>
  <si>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</si>
  <si>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</si>
  <si>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</si>
  <si>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</si>
  <si>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</si>
  <si>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</si>
  <si>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</si>
  <si>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</si>
  <si>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</si>
  <si>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</si>
  <si>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</si>
  <si>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</si>
  <si>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</si>
  <si>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</si>
  <si>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</si>
  <si>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</si>
  <si>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</si>
  <si>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</si>
  <si>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</si>
  <si>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</si>
  <si>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</si>
  <si>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</si>
  <si>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</si>
  <si>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</si>
  <si>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</si>
  <si>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</si>
  <si>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</si>
  <si>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</si>
  <si>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</si>
  <si>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</si>
  <si>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</si>
  <si>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</si>
  <si>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</si>
  <si>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</si>
  <si>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</si>
  <si>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</si>
  <si>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</si>
  <si>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</si>
  <si>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</si>
  <si>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</si>
  <si>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</si>
  <si>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</si>
  <si>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</si>
  <si>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</si>
  <si>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</si>
  <si>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</si>
  <si>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</si>
  <si>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</si>
  <si>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</si>
  <si>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</si>
  <si>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</si>
  <si>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</si>
  <si>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</si>
  <si>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</si>
  <si>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</si>
  <si>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</si>
  <si>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</si>
  <si>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</si>
  <si>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</si>
  <si>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</si>
  <si>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</si>
  <si>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</si>
  <si>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</si>
  <si>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</si>
  <si>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</si>
  <si>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</si>
  <si>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</si>
  <si>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</si>
  <si>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</si>
  <si>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</si>
  <si>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</si>
  <si>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</si>
  <si>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</si>
  <si>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</si>
  <si>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</si>
  <si>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</si>
  <si>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</si>
  <si>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</si>
  <si>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</si>
  <si>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</si>
  <si>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</si>
  <si>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</si>
  <si>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</si>
  <si>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</si>
  <si>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</si>
  <si>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</si>
  <si>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</si>
  <si>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</si>
  <si>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</si>
  <si>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</si>
  <si>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</si>
  <si>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</si>
  <si>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</si>
  <si>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</si>
  <si>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</si>
  <si>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</si>
  <si>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</si>
  <si>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</si>
  <si>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</si>
  <si>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</si>
  <si>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</si>
  <si>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</si>
  <si>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</si>
  <si>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</si>
  <si>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</si>
  <si>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</si>
  <si>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</si>
  <si>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</si>
  <si>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</si>
  <si>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</si>
  <si>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</si>
  <si>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</si>
  <si>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</si>
  <si>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</si>
  <si>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</si>
  <si>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</si>
  <si>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</si>
  <si>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</si>
  <si>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</si>
  <si>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</si>
  <si>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</si>
  <si>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</si>
  <si>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</si>
  <si>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</si>
  <si>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</si>
  <si>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</si>
  <si>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</si>
  <si>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</si>
  <si>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</si>
  <si>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</si>
  <si>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</si>
  <si>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</si>
  <si>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</si>
  <si>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</si>
  <si>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</si>
  <si>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</si>
  <si>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</si>
  <si>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</si>
  <si>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</si>
  <si>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</si>
  <si>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</si>
  <si>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</si>
  <si>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</si>
  <si>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</si>
  <si>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</si>
  <si>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</si>
  <si>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</si>
  <si>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</si>
  <si>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</si>
  <si>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</si>
  <si>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</si>
  <si>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</si>
  <si>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</si>
  <si>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</si>
  <si>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</si>
  <si>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</si>
  <si>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</si>
  <si>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</si>
  <si>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</si>
  <si>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</si>
  <si>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</si>
  <si>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</si>
  <si>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</si>
  <si>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</si>
  <si>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</si>
  <si>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</si>
  <si>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</si>
  <si>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</si>
  <si>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</si>
  <si>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</si>
  <si>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</si>
  <si>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</si>
  <si>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</si>
  <si>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</si>
  <si>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</si>
  <si>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</si>
  <si>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</si>
  <si>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</si>
  <si>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</si>
  <si>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</si>
  <si>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</si>
  <si>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</si>
  <si>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</si>
  <si>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</si>
  <si>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</si>
  <si>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</si>
  <si>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</si>
  <si>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</si>
  <si>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</si>
  <si>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</si>
  <si>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</si>
  <si>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</si>
  <si>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</si>
  <si>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</si>
  <si>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</si>
  <si>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</si>
  <si>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</si>
  <si>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</si>
  <si>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</si>
  <si>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</si>
  <si>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</si>
  <si>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</si>
  <si>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</si>
  <si>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</si>
  <si>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</si>
  <si>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</si>
  <si>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</si>
  <si>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</si>
  <si>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</si>
  <si>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</si>
  <si>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</si>
  <si>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</si>
  <si>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</si>
  <si>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</si>
  <si>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</si>
  <si>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</si>
  <si>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</si>
  <si>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</si>
  <si>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</si>
  <si>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</si>
  <si>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</si>
  <si>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</si>
  <si>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</si>
  <si>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</si>
  <si>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</si>
  <si>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</si>
  <si>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</si>
  <si>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</si>
  <si>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</si>
  <si>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</si>
  <si>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</si>
  <si>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</si>
  <si>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</si>
  <si>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</si>
  <si>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</si>
  <si>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</si>
  <si>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</si>
  <si>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</si>
  <si>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</si>
  <si>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</si>
  <si>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</si>
  <si>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</si>
  <si>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</si>
  <si>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</si>
  <si>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</si>
  <si>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</si>
  <si>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</si>
  <si>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</si>
  <si>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</si>
  <si>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</si>
  <si>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</si>
  <si>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</si>
  <si>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</si>
  <si>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</si>
  <si>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</si>
  <si>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</si>
  <si>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</si>
  <si>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</si>
  <si>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</si>
  <si>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</si>
  <si>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</si>
  <si>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</si>
  <si>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</si>
  <si>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</si>
  <si>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</si>
  <si>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</si>
  <si>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</si>
  <si>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</si>
  <si>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</si>
  <si>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</si>
  <si>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</si>
  <si>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</si>
  <si>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</si>
  <si>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</si>
  <si>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</si>
  <si>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</si>
  <si>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</si>
  <si>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</si>
  <si>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</si>
  <si>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</si>
  <si>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</si>
  <si>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</si>
  <si>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</si>
  <si>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</si>
  <si>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</si>
  <si>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</si>
  <si>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</si>
  <si>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</si>
  <si>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</si>
  <si>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</si>
  <si>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</si>
  <si>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</si>
  <si>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</si>
  <si>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</si>
  <si>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</si>
  <si>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</si>
  <si>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</si>
  <si>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</si>
  <si>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</si>
  <si>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</si>
  <si>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</si>
  <si>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</si>
  <si>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</si>
  <si>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</si>
  <si>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</si>
  <si>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</si>
  <si>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</si>
  <si>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</si>
  <si>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</si>
  <si>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</si>
  <si>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</si>
  <si>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</si>
  <si>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</si>
  <si>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</si>
  <si>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</si>
  <si>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</si>
  <si>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</si>
  <si>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</si>
  <si>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</si>
  <si>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</si>
  <si>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</si>
  <si>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</si>
  <si>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</si>
  <si>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</si>
  <si>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</si>
  <si>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</si>
  <si>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</si>
  <si>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</si>
  <si>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</si>
  <si>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</si>
  <si>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</si>
  <si>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</si>
  <si>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</si>
  <si>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</si>
  <si>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</si>
  <si>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</si>
  <si>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</si>
  <si>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</si>
  <si>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</si>
  <si>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</si>
  <si>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</si>
  <si>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</si>
  <si>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</si>
  <si>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</si>
  <si>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</si>
  <si>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</si>
  <si>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</si>
  <si>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</si>
  <si>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</si>
  <si>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</si>
  <si>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</si>
  <si>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</si>
  <si>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</si>
  <si>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</si>
  <si>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</si>
  <si>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</si>
  <si>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</si>
  <si>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</si>
  <si>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</si>
  <si>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</si>
  <si>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</si>
  <si>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</si>
  <si>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</si>
  <si>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</si>
  <si>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</si>
  <si>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</si>
  <si>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</si>
  <si>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</si>
  <si>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</si>
  <si>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</si>
  <si>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</si>
  <si>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</si>
  <si>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</si>
  <si>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</si>
  <si>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</si>
  <si>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</si>
  <si>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</si>
  <si>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</si>
  <si>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</si>
  <si>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</si>
  <si>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</si>
  <si>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</si>
  <si>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</si>
  <si>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</si>
  <si>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</si>
  <si>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</si>
  <si>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</si>
  <si>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</si>
  <si>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</si>
  <si>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</si>
  <si>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</si>
  <si>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</si>
  <si>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</si>
  <si>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</si>
  <si>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</si>
  <si>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</si>
  <si>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</si>
  <si>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</si>
  <si>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</si>
  <si>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</si>
  <si>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</si>
  <si>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</si>
  <si>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</si>
  <si>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</si>
  <si>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</si>
  <si>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</si>
  <si>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</si>
  <si>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</si>
  <si>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</si>
  <si>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</si>
  <si>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</si>
  <si>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</si>
  <si>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</si>
  <si>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</si>
  <si>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</si>
  <si>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</si>
  <si>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</si>
  <si>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</si>
  <si>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</si>
  <si>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</si>
  <si>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</si>
  <si>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</si>
  <si>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</si>
  <si>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</si>
  <si>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</si>
  <si>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</si>
  <si>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</si>
  <si>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</si>
  <si>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</si>
  <si>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</si>
  <si>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</si>
  <si>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</si>
  <si>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</si>
  <si>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</si>
  <si>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</si>
  <si>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</si>
  <si>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</si>
  <si>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</si>
  <si>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</si>
  <si>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</si>
  <si>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</si>
  <si>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</si>
  <si>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</si>
  <si>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</si>
  <si>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</si>
  <si>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</si>
  <si>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</si>
  <si>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</si>
  <si>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</si>
  <si>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</si>
  <si>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</si>
  <si>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</si>
  <si>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</si>
  <si>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</si>
  <si>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</si>
  <si>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</si>
  <si>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</si>
  <si>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</si>
  <si>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</si>
  <si>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</si>
  <si>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</si>
  <si>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</si>
  <si>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</si>
  <si>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</si>
  <si>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</si>
  <si>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</si>
  <si>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</si>
  <si>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</si>
  <si>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</si>
  <si>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</si>
  <si>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</si>
  <si>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</si>
  <si>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</si>
  <si>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</si>
  <si>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</si>
  <si>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</si>
  <si>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</si>
  <si>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</si>
  <si>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</si>
  <si>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</si>
  <si>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</si>
  <si>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</si>
  <si>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</si>
  <si>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</si>
  <si>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</si>
  <si>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</si>
  <si>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</si>
  <si>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</si>
  <si>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</si>
  <si>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</si>
  <si>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</si>
  <si>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</si>
  <si>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</si>
  <si>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</si>
  <si>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</si>
  <si>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</si>
  <si>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</si>
  <si>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</si>
  <si>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</si>
  <si>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</si>
  <si>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</si>
  <si>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</si>
  <si>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</si>
  <si>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</si>
  <si>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</si>
  <si>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</si>
  <si>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</si>
  <si>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</si>
  <si>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</si>
  <si>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</si>
  <si>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</si>
  <si>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</si>
  <si>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</si>
  <si>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</si>
  <si>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</si>
  <si>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</si>
  <si>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</si>
  <si>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</si>
  <si>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</si>
  <si>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</si>
  <si>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</si>
  <si>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</si>
  <si>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</si>
  <si>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</si>
  <si>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</si>
  <si>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</si>
  <si>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</si>
  <si>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</si>
  <si>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</si>
  <si>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</si>
  <si>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</si>
  <si>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</si>
  <si>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</si>
  <si>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</si>
  <si>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</si>
  <si>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</si>
  <si>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</si>
  <si>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</si>
  <si>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</si>
  <si>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</si>
  <si>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</si>
  <si>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</si>
  <si>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</si>
  <si>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</si>
  <si>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</si>
  <si>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</si>
  <si>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</si>
  <si>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</si>
  <si>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</si>
  <si>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</si>
  <si>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</si>
  <si>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</si>
  <si>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</si>
  <si>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</si>
  <si>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</si>
  <si>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</si>
  <si>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</si>
  <si>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</si>
  <si>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</si>
  <si>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</si>
  <si>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</si>
  <si>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</si>
  <si>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</si>
  <si>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</si>
  <si>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</si>
  <si>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</si>
  <si>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</si>
  <si>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</si>
  <si>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</si>
  <si>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</si>
  <si>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</si>
  <si>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</si>
  <si>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</si>
  <si>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</si>
  <si>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</si>
  <si>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</si>
  <si>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</si>
  <si>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</si>
  <si>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</si>
  <si>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</si>
  <si>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</si>
  <si>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</si>
  <si>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</si>
  <si>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</si>
  <si>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</si>
  <si>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</si>
  <si>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</si>
  <si>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</si>
  <si>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</si>
  <si>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</si>
  <si>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</si>
  <si>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</si>
  <si>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</si>
  <si>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</si>
  <si>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</si>
  <si>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</si>
  <si>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</si>
  <si>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</si>
  <si>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</si>
  <si>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</si>
  <si>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</si>
  <si>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</si>
  <si>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</si>
  <si>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</si>
  <si>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</si>
  <si>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</si>
  <si>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</si>
  <si>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</si>
  <si>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</si>
  <si>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</si>
  <si>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</si>
  <si>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</si>
  <si>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</si>
  <si>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</si>
  <si>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</si>
  <si>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</si>
  <si>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</si>
  <si>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</si>
  <si>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</si>
  <si>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</si>
  <si>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</si>
  <si>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</si>
  <si>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</si>
  <si>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</si>
  <si>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</si>
  <si>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</si>
  <si>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</si>
  <si>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</si>
  <si>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</si>
  <si>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</si>
  <si>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</si>
  <si>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</si>
  <si>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</si>
  <si>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</si>
  <si>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</si>
  <si>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</si>
  <si>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</si>
  <si>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</si>
  <si>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</si>
  <si>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</si>
  <si>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</si>
  <si>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</si>
  <si>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</si>
  <si>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</si>
  <si>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</si>
  <si>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</si>
  <si>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</si>
  <si>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</si>
  <si>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</si>
  <si>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</si>
  <si>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</si>
  <si>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</si>
  <si>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</si>
  <si>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</si>
  <si>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</si>
  <si>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</si>
  <si>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</si>
  <si>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</si>
  <si>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</si>
  <si>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</si>
  <si>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</si>
  <si>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</si>
  <si>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</si>
  <si>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</si>
  <si>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</si>
  <si>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</si>
  <si>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</si>
  <si>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</si>
  <si>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</si>
  <si>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</si>
  <si>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</si>
  <si>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</si>
  <si>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</si>
  <si>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</si>
  <si>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</si>
  <si>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</si>
  <si>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</si>
  <si>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</si>
  <si>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</si>
  <si>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</si>
  <si>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</si>
  <si>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</si>
  <si>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</si>
  <si>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</si>
  <si>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</si>
  <si>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</si>
  <si>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</si>
  <si>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</si>
  <si>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</si>
  <si>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</si>
  <si>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</si>
  <si>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</si>
  <si>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</si>
  <si>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</si>
  <si>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</si>
  <si>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</si>
  <si>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</si>
  <si>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</si>
  <si>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</si>
  <si>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</si>
  <si>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</si>
  <si>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</si>
  <si>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</si>
  <si>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</si>
  <si>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</si>
  <si>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</si>
  <si>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</si>
  <si>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</si>
  <si>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</si>
  <si>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</si>
  <si>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</si>
  <si>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</si>
  <si>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</si>
  <si>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</si>
  <si>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</si>
  <si>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</si>
  <si>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</si>
  <si>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</si>
  <si>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</si>
  <si>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</si>
  <si>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</si>
  <si>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</si>
  <si>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</si>
  <si>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</si>
  <si>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</si>
  <si>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</si>
  <si>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</si>
  <si>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</si>
  <si>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</si>
  <si>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</si>
  <si>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</si>
  <si>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</si>
  <si>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</si>
  <si>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</si>
  <si>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</si>
  <si>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</si>
  <si>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</si>
  <si>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</si>
  <si>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</si>
  <si>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</si>
  <si>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</si>
  <si>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</si>
  <si>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</si>
  <si>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</si>
  <si>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</si>
  <si>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</si>
  <si>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</si>
  <si>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</si>
  <si>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</si>
  <si>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</si>
  <si>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</si>
  <si>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</si>
  <si>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</si>
  <si>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</si>
  <si>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</si>
  <si>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</si>
  <si>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</si>
  <si>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</si>
  <si>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</si>
  <si>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</si>
  <si>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</si>
  <si>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</si>
  <si>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</si>
  <si>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</si>
  <si>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</si>
  <si>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</si>
  <si>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</si>
  <si>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</si>
  <si>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</si>
  <si>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</si>
  <si>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</si>
  <si>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</si>
  <si>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</si>
  <si>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</si>
  <si>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</si>
  <si>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</si>
  <si>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</si>
  <si>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</si>
  <si>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</si>
  <si>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</si>
  <si>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</si>
  <si>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</si>
  <si>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</si>
  <si>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</si>
  <si>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</si>
  <si>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</si>
  <si>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</si>
  <si>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</si>
  <si>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</si>
  <si>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</si>
  <si>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</si>
  <si>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</si>
  <si>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</si>
  <si>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</si>
  <si>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</si>
  <si>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</si>
  <si>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</si>
  <si>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</si>
  <si>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</si>
  <si>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</si>
  <si>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</si>
  <si>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</si>
  <si>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</si>
  <si>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</si>
  <si>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</si>
  <si>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</si>
  <si>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</si>
  <si>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</si>
  <si>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</si>
  <si>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</si>
  <si>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</si>
  <si>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</si>
  <si>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</si>
  <si>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</si>
  <si>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</si>
  <si>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</si>
  <si>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</si>
  <si>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</si>
  <si>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</si>
  <si>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</si>
  <si>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</si>
  <si>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</si>
  <si>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</si>
  <si>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</si>
  <si>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</si>
  <si>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</si>
  <si>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</si>
  <si>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</si>
  <si>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</si>
  <si>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</si>
  <si>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</si>
  <si>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</si>
  <si>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</si>
  <si>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</si>
  <si>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</si>
  <si>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</si>
  <si>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</si>
  <si>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</si>
  <si>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</si>
  <si>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</si>
  <si>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</si>
  <si>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</si>
  <si>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</si>
  <si>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</si>
  <si>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</si>
  <si>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</si>
  <si>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</si>
  <si>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</si>
  <si>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</si>
  <si>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</si>
  <si>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</si>
  <si>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</si>
  <si>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</si>
  <si>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</si>
  <si>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</si>
  <si>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</si>
  <si>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</si>
  <si>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</si>
  <si>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</si>
  <si>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</si>
  <si>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</si>
  <si>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</si>
  <si>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</si>
  <si>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</si>
  <si>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</si>
  <si>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</si>
  <si>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</si>
  <si>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</si>
  <si>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</si>
  <si>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</si>
  <si>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</si>
  <si>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</si>
  <si>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</si>
  <si>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</si>
  <si>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</si>
  <si>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</si>
  <si>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</si>
  <si>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</si>
  <si>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</si>
  <si>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</si>
  <si>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</si>
  <si>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</si>
  <si>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</si>
  <si>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</si>
  <si>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</si>
  <si>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</si>
  <si>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</si>
  <si>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</si>
  <si>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</si>
  <si>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</si>
  <si>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</si>
  <si>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</si>
  <si>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</si>
  <si>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</si>
  <si>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</si>
  <si>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</si>
  <si>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</si>
  <si>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</si>
  <si>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</si>
  <si>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</si>
  <si>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</si>
  <si>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</si>
  <si>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</si>
  <si>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</si>
  <si>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</si>
  <si>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</si>
  <si>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</si>
  <si>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</si>
  <si>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</si>
  <si>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</si>
  <si>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</si>
  <si>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</si>
  <si>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</si>
  <si>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</si>
  <si>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</si>
  <si>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</si>
  <si>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</si>
  <si>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</si>
  <si>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</si>
  <si>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</si>
  <si>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</si>
  <si>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</si>
  <si>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</si>
  <si>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</si>
  <si>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</si>
  <si>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</si>
  <si>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</si>
  <si>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</si>
  <si>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</si>
  <si>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</si>
  <si>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</si>
  <si>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</si>
  <si>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</si>
  <si>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</si>
  <si>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</si>
  <si>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</si>
  <si>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</si>
  <si>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</si>
  <si>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</si>
  <si>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</si>
  <si>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</si>
  <si>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</si>
  <si>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</si>
  <si>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</si>
  <si>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</si>
  <si>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</si>
  <si>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</si>
  <si>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</si>
  <si>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</si>
  <si>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</si>
  <si>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</si>
  <si>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</si>
  <si>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</si>
  <si>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</si>
  <si>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</si>
  <si>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</si>
  <si>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</si>
  <si>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</si>
  <si>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</si>
  <si>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</si>
  <si>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</si>
  <si>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</si>
  <si>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</si>
  <si>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</si>
  <si>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</si>
  <si>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</si>
  <si>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</si>
  <si>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</si>
  <si>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</si>
  <si>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</si>
  <si>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</si>
  <si>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</si>
  <si>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</si>
  <si>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</si>
  <si>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</si>
  <si>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</si>
  <si>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</si>
  <si>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</si>
  <si>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</si>
  <si>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</si>
  <si>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</si>
  <si>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</si>
  <si>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</si>
  <si>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</si>
  <si>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</si>
  <si>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</si>
  <si>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</si>
  <si>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</si>
  <si>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</si>
  <si>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</si>
  <si>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</si>
  <si>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</si>
  <si>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</si>
  <si>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</si>
  <si>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</si>
  <si>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</si>
  <si>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</si>
  <si>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</si>
  <si>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</si>
  <si>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</si>
  <si>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</si>
  <si>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</si>
  <si>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</si>
  <si>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</si>
  <si>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</si>
  <si>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</si>
  <si>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</si>
  <si>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</si>
  <si>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</si>
  <si>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</si>
  <si>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</si>
  <si>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</si>
  <si>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</si>
  <si>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</si>
  <si>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</si>
  <si>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</si>
  <si>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</si>
  <si>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</si>
  <si>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</si>
  <si>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</si>
  <si>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</si>
  <si>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</si>
  <si>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</si>
  <si>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</si>
  <si>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</si>
  <si>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</si>
  <si>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</si>
  <si>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</si>
  <si>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</si>
  <si>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</si>
  <si>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</si>
  <si>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</si>
  <si>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</si>
  <si>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</si>
  <si>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</si>
  <si>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</si>
  <si>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</si>
  <si>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</si>
  <si>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</si>
  <si>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</si>
  <si>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</si>
  <si>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</si>
  <si>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</si>
  <si>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</si>
  <si>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</si>
  <si>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</si>
  <si>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</si>
  <si>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</si>
  <si>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</si>
  <si>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</si>
  <si>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</si>
  <si>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</si>
  <si>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</si>
  <si>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</si>
  <si>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</si>
  <si>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</si>
  <si>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</si>
  <si>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</si>
  <si>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</si>
  <si>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</si>
  <si>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</si>
  <si>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</si>
  <si>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</si>
  <si>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</si>
  <si>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</si>
  <si>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</si>
  <si>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</si>
  <si>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</si>
  <si>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</si>
  <si>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</si>
  <si>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</si>
  <si>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</si>
  <si>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</si>
  <si>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</si>
  <si>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</si>
  <si>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</si>
  <si>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</si>
  <si>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</si>
  <si>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</si>
  <si>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</si>
  <si>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</si>
  <si>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</si>
  <si>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</si>
  <si>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</si>
  <si>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</si>
  <si>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</si>
  <si>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</si>
  <si>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</si>
  <si>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</si>
  <si>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</si>
  <si>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</si>
  <si>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</si>
  <si>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</si>
  <si>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</si>
  <si>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</si>
  <si>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</si>
  <si>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</si>
  <si>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</si>
  <si>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</si>
  <si>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</si>
  <si>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</si>
  <si>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</si>
  <si>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</si>
  <si>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</si>
  <si>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</si>
  <si>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</si>
  <si>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</si>
  <si>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</si>
  <si>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</si>
  <si>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</si>
  <si>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</si>
  <si>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</si>
  <si>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</si>
  <si>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</si>
  <si>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</si>
  <si>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</si>
  <si>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</si>
  <si>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</si>
  <si>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</si>
  <si>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</si>
  <si>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</si>
  <si>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</si>
  <si>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</si>
  <si>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</si>
  <si>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</si>
  <si>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</si>
  <si>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</si>
  <si>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</si>
  <si>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</si>
  <si>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</si>
  <si>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</si>
  <si>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</si>
  <si>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</si>
  <si>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</si>
  <si>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</si>
  <si>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</si>
  <si>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</si>
  <si>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</si>
  <si>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</si>
  <si>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</si>
  <si>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</si>
  <si>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</si>
  <si>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</si>
  <si>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</si>
  <si>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</si>
  <si>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</si>
  <si>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</si>
  <si>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</si>
  <si>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</si>
  <si>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</si>
  <si>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</si>
  <si>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</si>
  <si>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</si>
  <si>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</si>
  <si>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</si>
  <si>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</si>
  <si>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</si>
  <si>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</si>
  <si>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</si>
  <si>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</si>
  <si>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</si>
  <si>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</si>
  <si>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</si>
  <si>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</si>
  <si>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</si>
  <si>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</si>
  <si>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</si>
  <si>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</si>
  <si>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</si>
  <si>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</si>
  <si>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</si>
  <si>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</si>
  <si>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</si>
  <si>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</si>
  <si>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</si>
  <si>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</si>
  <si>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</si>
  <si>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</si>
  <si>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</si>
  <si>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</si>
  <si>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</si>
  <si>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</si>
  <si>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</si>
  <si>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</si>
  <si>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</si>
  <si>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</si>
  <si>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</si>
  <si>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</si>
  <si>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</si>
  <si>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</si>
  <si>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</si>
  <si>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</si>
  <si>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</si>
  <si>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</si>
  <si>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</si>
  <si>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</si>
  <si>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</si>
  <si>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</si>
  <si>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</si>
  <si>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</si>
  <si>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</si>
  <si>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</si>
  <si>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</si>
  <si>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</si>
  <si>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</si>
  <si>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</si>
  <si>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</si>
  <si>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</si>
  <si>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</si>
  <si>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</si>
  <si>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</si>
  <si>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</si>
  <si>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</si>
  <si>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</si>
  <si>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</si>
  <si>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</si>
  <si>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</si>
  <si>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</si>
  <si>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</si>
  <si>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</si>
  <si>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</si>
  <si>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</si>
  <si>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</si>
  <si>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</si>
  <si>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</si>
  <si>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</si>
  <si>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</si>
  <si>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</si>
  <si>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</si>
  <si>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</si>
  <si>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</si>
  <si>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</si>
  <si>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</si>
  <si>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</si>
  <si>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</si>
  <si>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</si>
  <si>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</si>
  <si>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</si>
  <si>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</si>
  <si>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</si>
  <si>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</si>
  <si>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</si>
  <si>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</si>
  <si>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</si>
  <si>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</si>
  <si>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</si>
  <si>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</si>
  <si>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</si>
  <si>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</si>
  <si>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</si>
  <si>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</si>
  <si>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</si>
  <si>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</si>
  <si>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</si>
  <si>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</si>
  <si>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</si>
  <si>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</si>
  <si>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</si>
  <si>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</si>
  <si>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</si>
  <si>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</si>
  <si>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</si>
  <si>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</si>
  <si>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</si>
  <si>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</si>
  <si>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</si>
  <si>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</si>
  <si>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</si>
  <si>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</si>
  <si>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</si>
  <si>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</si>
  <si>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</si>
  <si>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</si>
  <si>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</si>
  <si>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</si>
  <si>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</si>
  <si>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</si>
  <si>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</si>
  <si>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</si>
  <si>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</si>
  <si>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</si>
  <si>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</si>
  <si>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</si>
  <si>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</si>
  <si>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</si>
  <si>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</si>
  <si>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</si>
  <si>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</si>
  <si>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</si>
  <si>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</si>
  <si>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</si>
  <si>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</si>
  <si>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</si>
  <si>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</si>
  <si>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</si>
  <si>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</si>
  <si>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</si>
  <si>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</si>
  <si>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</si>
  <si>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</si>
  <si>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</si>
  <si>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</si>
  <si>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</si>
  <si>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</si>
  <si>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</si>
  <si>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</si>
  <si>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</si>
  <si>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</si>
  <si>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</si>
  <si>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</si>
  <si>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</si>
  <si>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</si>
  <si>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</si>
  <si>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</si>
  <si>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</si>
  <si>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</si>
  <si>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</si>
  <si>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</si>
  <si>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</si>
  <si>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</si>
  <si>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</si>
  <si>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</si>
  <si>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</si>
  <si>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</si>
  <si>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</si>
  <si>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</si>
  <si>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</si>
  <si>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</si>
  <si>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</si>
  <si>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</si>
  <si>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</si>
  <si>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</si>
  <si>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</si>
  <si>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</si>
  <si>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</si>
  <si>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</si>
  <si>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</si>
  <si>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</si>
  <si>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</si>
  <si>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</si>
  <si>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</si>
  <si>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</si>
  <si>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</si>
  <si>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</si>
  <si>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</si>
  <si>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</si>
  <si>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</si>
  <si>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</si>
  <si>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</si>
  <si>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</si>
  <si>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</si>
  <si>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</si>
  <si>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</si>
  <si>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</si>
  <si>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</si>
  <si>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</si>
  <si>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</si>
  <si>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</si>
  <si>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</si>
  <si>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</si>
  <si>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</si>
  <si>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</si>
  <si>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</si>
  <si>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</si>
  <si>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</si>
  <si>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</si>
  <si>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</si>
  <si>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</si>
  <si>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</si>
  <si>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</si>
  <si>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</si>
  <si>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</si>
  <si>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</si>
  <si>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</si>
  <si>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</si>
  <si>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</si>
  <si>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</si>
  <si>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</si>
  <si>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</si>
  <si>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</si>
  <si>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</si>
  <si>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</si>
  <si>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</si>
  <si>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</si>
  <si>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</si>
  <si>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</si>
  <si>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</si>
  <si>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</si>
  <si>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</si>
  <si>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</si>
  <si>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</si>
  <si>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</si>
  <si>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</si>
  <si>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</si>
  <si>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</si>
  <si>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</si>
  <si>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</si>
  <si>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</si>
  <si>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</si>
  <si>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</si>
  <si>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</si>
  <si>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</si>
  <si>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</si>
  <si>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</si>
  <si>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</si>
  <si>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</si>
  <si>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</si>
  <si>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</si>
  <si>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</si>
  <si>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</si>
  <si>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</si>
  <si>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</si>
  <si>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</si>
  <si>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</si>
  <si>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</si>
  <si>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</si>
  <si>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</si>
  <si>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</si>
  <si>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</si>
  <si>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</si>
  <si>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</si>
  <si>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</si>
  <si>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</si>
  <si>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</si>
  <si>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</si>
  <si>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</si>
  <si>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</si>
  <si>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</si>
  <si>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</si>
  <si>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</si>
  <si>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</si>
  <si>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</si>
  <si>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</si>
  <si>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</si>
  <si>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</si>
  <si>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</si>
  <si>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</si>
  <si>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</si>
  <si>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</si>
  <si>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</si>
  <si>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</si>
  <si>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</si>
  <si>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</si>
  <si>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</si>
  <si>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</si>
  <si>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</si>
  <si>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</si>
  <si>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</si>
  <si>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</si>
  <si>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</si>
  <si>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</si>
  <si>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</si>
  <si>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</si>
  <si>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</si>
  <si>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</si>
  <si>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</si>
  <si>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</si>
  <si>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</si>
  <si>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</si>
  <si>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</si>
  <si>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</si>
  <si>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</si>
  <si>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</si>
  <si>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</si>
  <si>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</si>
  <si>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</si>
  <si>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</si>
  <si>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</si>
  <si>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</si>
  <si>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</si>
  <si>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</si>
  <si>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</si>
  <si>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</si>
  <si>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</si>
  <si>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</si>
  <si>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</si>
  <si>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</si>
  <si>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</si>
  <si>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</si>
  <si>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</si>
  <si>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</si>
  <si>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</si>
  <si>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</si>
  <si>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</si>
  <si>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</si>
  <si>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</si>
  <si>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</si>
  <si>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</si>
  <si>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</si>
  <si>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</si>
  <si>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</si>
  <si>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</si>
  <si>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</si>
  <si>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</si>
  <si>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</si>
  <si>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</si>
  <si>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</si>
  <si>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</si>
  <si>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</si>
  <si>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</si>
  <si>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</si>
  <si>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</si>
  <si>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</si>
  <si>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</si>
  <si>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</si>
  <si>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</si>
  <si>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</si>
  <si>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</si>
  <si>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</si>
  <si>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</si>
  <si>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</si>
  <si>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</si>
  <si>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</si>
  <si>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</si>
  <si>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</si>
  <si>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</si>
  <si>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</si>
  <si>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</si>
  <si>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</si>
  <si>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</si>
  <si>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</si>
  <si>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</si>
  <si>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</si>
  <si>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</si>
  <si>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</si>
  <si>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</si>
  <si>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</si>
  <si>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</si>
  <si>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</si>
  <si>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</si>
  <si>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</si>
  <si>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</si>
  <si>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</si>
  <si>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</si>
  <si>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</si>
  <si>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</si>
  <si>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</si>
  <si>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</si>
  <si>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</si>
  <si>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</si>
  <si>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</si>
  <si>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</si>
  <si>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</si>
  <si>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</si>
  <si>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</si>
  <si>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</si>
  <si>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</si>
  <si>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</si>
  <si>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</si>
  <si>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</si>
  <si>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</si>
  <si>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</si>
  <si>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</si>
  <si>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</si>
  <si>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</si>
  <si>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</si>
  <si>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</si>
  <si>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</si>
  <si>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</si>
  <si>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</si>
  <si>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</si>
  <si>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</si>
  <si>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</si>
  <si>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</si>
  <si>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</si>
  <si>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</si>
  <si>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</si>
  <si>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</si>
  <si>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</si>
  <si>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</si>
  <si>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</si>
  <si>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</si>
  <si>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</si>
  <si>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</si>
  <si>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</si>
  <si>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</si>
  <si>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</si>
  <si>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</si>
  <si>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</si>
  <si>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</si>
  <si>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</si>
  <si>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</si>
  <si>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</si>
  <si>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</si>
  <si>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</si>
  <si>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</si>
  <si>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</si>
  <si>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</si>
  <si>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</si>
  <si>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</si>
  <si>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</si>
  <si>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</si>
  <si>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</si>
  <si>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</si>
  <si>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</si>
  <si>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</si>
  <si>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</si>
  <si>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</si>
  <si>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</si>
  <si>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</si>
  <si>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</si>
  <si>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</si>
  <si>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</si>
  <si>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</si>
  <si>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</si>
  <si>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</si>
  <si>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</si>
  <si>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</si>
  <si>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</si>
  <si>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</si>
  <si>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</si>
  <si>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</si>
  <si>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</si>
  <si>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</si>
  <si>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</si>
  <si>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</si>
  <si>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</si>
  <si>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</si>
  <si>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</si>
  <si>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</si>
  <si>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</si>
  <si>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</si>
  <si>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</si>
  <si>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</si>
  <si>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</si>
  <si>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</si>
  <si>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</si>
  <si>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</si>
  <si>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</si>
  <si>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</si>
  <si>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</si>
  <si>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</si>
  <si>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</si>
  <si>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</si>
  <si>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</si>
  <si>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</si>
  <si>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</si>
  <si>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</si>
  <si>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</si>
  <si>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</si>
  <si>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</si>
  <si>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</si>
  <si>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</si>
  <si>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</si>
  <si>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</si>
  <si>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</si>
  <si>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</si>
  <si>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</si>
  <si>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</si>
  <si>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</si>
  <si>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</si>
  <si>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</si>
  <si>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</si>
  <si>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</si>
  <si>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</si>
  <si>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</si>
  <si>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</si>
  <si>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</si>
  <si>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</si>
  <si>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</si>
  <si>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</si>
  <si>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</si>
  <si>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</si>
  <si>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</si>
  <si>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</si>
  <si>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</si>
  <si>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</si>
  <si>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</si>
  <si>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</si>
  <si>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</si>
  <si>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</si>
  <si>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</si>
  <si>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</si>
  <si>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</si>
  <si>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</si>
  <si>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</si>
  <si>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</si>
  <si>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</si>
  <si>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</si>
  <si>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</si>
  <si>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</si>
  <si>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</si>
  <si>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</si>
  <si>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</si>
  <si>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</si>
  <si>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</si>
  <si>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</si>
  <si>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</si>
  <si>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</si>
  <si>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</si>
  <si>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</si>
  <si>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</si>
  <si>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</si>
  <si>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</si>
  <si>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</si>
  <si>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</si>
  <si>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</si>
  <si>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</si>
  <si>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</si>
  <si>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</si>
  <si>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</si>
  <si>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</si>
  <si>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</si>
  <si>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</si>
  <si>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</si>
  <si>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</si>
  <si>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</si>
  <si>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</si>
  <si>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</si>
  <si>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</si>
  <si>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</si>
  <si>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</si>
  <si>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</si>
  <si>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</si>
  <si>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</si>
  <si>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</si>
  <si>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</si>
  <si>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</si>
  <si>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</si>
  <si>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</si>
  <si>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</si>
  <si>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</si>
  <si>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</si>
  <si>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</si>
  <si>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</si>
  <si>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</si>
  <si>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</si>
  <si>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</si>
  <si>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</si>
  <si>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</si>
  <si>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</si>
  <si>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</si>
  <si>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</si>
  <si>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</si>
  <si>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</si>
  <si>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</si>
  <si>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</si>
  <si>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</si>
  <si>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</si>
  <si>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</si>
  <si>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</si>
  <si>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</si>
  <si>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</si>
  <si>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</si>
  <si>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</si>
  <si>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</si>
  <si>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</si>
  <si>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</si>
  <si>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</si>
  <si>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</si>
  <si>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</si>
  <si>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</si>
  <si>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</si>
  <si>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</si>
  <si>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</si>
  <si>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</si>
  <si>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</si>
  <si>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</si>
  <si>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</si>
  <si>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</si>
  <si>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</si>
  <si>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</si>
  <si>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</si>
  <si>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</si>
  <si>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</si>
  <si>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</si>
  <si>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</si>
  <si>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</si>
  <si>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</si>
  <si>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</si>
  <si>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</si>
  <si>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</si>
  <si>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</si>
  <si>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</si>
  <si>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</si>
  <si>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</si>
  <si>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</si>
  <si>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</si>
  <si>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</si>
  <si>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</si>
  <si>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</si>
  <si>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</si>
  <si>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</si>
  <si>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</si>
  <si>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</si>
  <si>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</si>
  <si>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</si>
  <si>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</si>
  <si>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</si>
  <si>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</si>
  <si>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</si>
  <si>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</si>
  <si>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</si>
  <si>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</si>
  <si>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</si>
  <si>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</si>
  <si>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</si>
  <si>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</si>
  <si>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</si>
  <si>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</si>
  <si>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</si>
  <si>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</si>
  <si>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</si>
  <si>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</si>
  <si>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</si>
  <si>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</si>
  <si>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</si>
  <si>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</si>
  <si>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</si>
  <si>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</si>
  <si>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</si>
  <si>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</si>
  <si>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</si>
  <si>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</si>
  <si>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</si>
  <si>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</si>
  <si>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</si>
  <si>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</si>
  <si>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</si>
  <si>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</si>
  <si>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</si>
  <si>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</si>
  <si>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</si>
  <si>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</si>
  <si>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</si>
  <si>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</si>
  <si>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</si>
  <si>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</si>
  <si>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</si>
  <si>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</si>
  <si>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</si>
  <si>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</si>
  <si>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</si>
  <si>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</si>
  <si>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</si>
  <si>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</si>
  <si>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</si>
  <si>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</si>
  <si>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</si>
  <si>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</si>
  <si>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</si>
  <si>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</si>
  <si>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</si>
  <si>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</si>
  <si>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</si>
  <si>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</si>
  <si>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</si>
  <si>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</si>
  <si>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</si>
  <si>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</si>
  <si>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</si>
  <si>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</si>
  <si>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</si>
  <si>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</si>
  <si>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</si>
  <si>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</si>
  <si>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</si>
  <si>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</si>
  <si>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</si>
  <si>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</si>
  <si>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</si>
  <si>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</si>
  <si>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</si>
  <si>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</si>
  <si>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</si>
  <si>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</si>
  <si>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</si>
  <si>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</si>
  <si>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</si>
  <si>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</si>
  <si>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</si>
  <si>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</si>
  <si>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</si>
  <si>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</si>
  <si>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</si>
  <si>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</si>
  <si>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</si>
  <si>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</si>
  <si>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</si>
  <si>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</si>
  <si>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</si>
  <si>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</si>
  <si>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</si>
  <si>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</si>
  <si>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</si>
  <si>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</si>
  <si>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</si>
  <si>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</si>
  <si>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</si>
  <si>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</si>
  <si>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</si>
  <si>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</si>
  <si>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</si>
  <si>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</si>
  <si>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</si>
  <si>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</si>
  <si>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</si>
  <si>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</si>
  <si>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</si>
  <si>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</si>
  <si>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</si>
  <si>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</si>
  <si>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</si>
  <si>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</si>
  <si>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</si>
  <si>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</si>
  <si>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</si>
  <si>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</si>
  <si>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</si>
  <si>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</si>
  <si>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</si>
  <si>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</si>
  <si>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</si>
  <si>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</si>
  <si>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</si>
  <si>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</si>
  <si>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</si>
  <si>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</si>
  <si>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</si>
  <si>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</si>
  <si>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</si>
  <si>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</si>
  <si>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</si>
  <si>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</si>
  <si>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</si>
  <si>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</si>
  <si>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</si>
  <si>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</si>
  <si>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</si>
  <si>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</si>
  <si>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</si>
  <si>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</si>
  <si>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</si>
  <si>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</si>
  <si>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</si>
  <si>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</si>
  <si>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</si>
  <si>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</si>
  <si>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</si>
  <si>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</si>
  <si>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</si>
  <si>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</si>
  <si>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</si>
  <si>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</si>
  <si>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</si>
  <si>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</si>
  <si>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</si>
  <si>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</si>
  <si>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</si>
  <si>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</si>
  <si>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</si>
  <si>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</si>
  <si>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</si>
  <si>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</si>
  <si>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</si>
  <si>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</si>
  <si>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</si>
  <si>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</si>
  <si>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</si>
  <si>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</si>
  <si>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</si>
  <si>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</si>
  <si>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</si>
  <si>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</si>
  <si>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</si>
  <si>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</si>
  <si>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</si>
  <si>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</si>
  <si>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</si>
  <si>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</si>
  <si>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</si>
  <si>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</si>
  <si>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</si>
  <si>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</si>
  <si>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</si>
  <si>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</si>
  <si>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</si>
  <si>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</si>
  <si>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</si>
  <si>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</si>
  <si>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</si>
  <si>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</si>
  <si>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</si>
  <si>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</si>
  <si>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</si>
  <si>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</si>
  <si>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</si>
  <si>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</si>
  <si>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</si>
  <si>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</si>
  <si>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</si>
  <si>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</si>
  <si>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</si>
  <si>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</si>
  <si>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</si>
  <si>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</si>
  <si>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</si>
  <si>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</si>
  <si>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</si>
  <si>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</si>
  <si>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</si>
  <si>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</si>
  <si>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</si>
  <si>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</si>
  <si>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</si>
  <si>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</si>
  <si>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</si>
  <si>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</si>
  <si>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</si>
  <si>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</si>
  <si>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</si>
  <si>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</si>
  <si>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</si>
  <si>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</si>
  <si>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</si>
  <si>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</si>
  <si>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</si>
  <si>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</si>
  <si>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</si>
  <si>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</si>
  <si>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</si>
  <si>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</si>
  <si>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</si>
  <si>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</si>
  <si>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</si>
  <si>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</si>
  <si>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</si>
  <si>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</si>
  <si>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</si>
  <si>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</si>
  <si>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</si>
  <si>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</si>
  <si>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</si>
  <si>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</si>
  <si>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</si>
  <si>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</si>
  <si>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</si>
  <si>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</si>
  <si>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</si>
  <si>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</si>
  <si>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</si>
  <si>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</si>
  <si>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</si>
  <si>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</si>
  <si>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</si>
  <si>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</si>
  <si>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</si>
  <si>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</si>
  <si>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</si>
  <si>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</si>
  <si>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</si>
  <si>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</si>
  <si>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</si>
  <si>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</si>
  <si>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</si>
  <si>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</si>
  <si>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</si>
  <si>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</si>
  <si>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</si>
  <si>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</si>
  <si>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</si>
  <si>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</si>
  <si>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</si>
  <si>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</si>
  <si>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</si>
  <si>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</si>
  <si>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</si>
  <si>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</si>
  <si>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</si>
  <si>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</si>
  <si>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</si>
  <si>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</si>
  <si>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</si>
  <si>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</si>
  <si>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</si>
  <si>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</si>
  <si>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</si>
  <si>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</si>
  <si>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</si>
  <si>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</si>
  <si>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</si>
  <si>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</si>
  <si>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</si>
  <si>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</si>
  <si>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</si>
  <si>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</si>
  <si>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</si>
  <si>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</si>
  <si>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</si>
  <si>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</si>
  <si>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</si>
  <si>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</si>
  <si>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</si>
  <si>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</si>
  <si>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</si>
  <si>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</si>
  <si>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</si>
  <si>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</si>
  <si>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</si>
  <si>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</si>
  <si>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</si>
  <si>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</si>
  <si>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</si>
  <si>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</si>
  <si>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</si>
  <si>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</si>
  <si>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</si>
  <si>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</si>
  <si>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</si>
  <si>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</si>
  <si>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</si>
  <si>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</si>
  <si>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</si>
  <si>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</si>
  <si>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</si>
  <si>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</si>
  <si>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</si>
  <si>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</si>
  <si>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</si>
  <si>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</si>
  <si>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</si>
  <si>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</si>
  <si>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</si>
  <si>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</si>
  <si>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</si>
  <si>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</si>
  <si>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</si>
  <si>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</si>
  <si>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</si>
  <si>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</si>
  <si>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</si>
  <si>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</si>
  <si>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</si>
  <si>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</si>
  <si>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</si>
  <si>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</si>
  <si>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</si>
  <si>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</si>
  <si>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</si>
  <si>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</si>
  <si>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</si>
  <si>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</si>
  <si>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</si>
  <si>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</si>
  <si>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</si>
  <si>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</si>
  <si>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</si>
  <si>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</si>
  <si>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</si>
  <si>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</si>
  <si>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</si>
  <si>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</si>
  <si>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</si>
  <si>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</si>
  <si>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</si>
  <si>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</si>
  <si>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</si>
  <si>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</si>
  <si>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</si>
  <si>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</si>
  <si>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</si>
  <si>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</si>
  <si>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</si>
  <si>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</si>
  <si>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</si>
  <si>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</si>
  <si>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</si>
  <si>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</si>
  <si>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</si>
  <si>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</si>
  <si>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</si>
  <si>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</si>
  <si>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</si>
  <si>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</si>
  <si>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</si>
  <si>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</si>
  <si>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</si>
  <si>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</si>
  <si>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</si>
  <si>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</si>
  <si>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</si>
  <si>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</si>
  <si>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</si>
  <si>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</si>
  <si>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</si>
  <si>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</si>
  <si>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</si>
  <si>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</si>
  <si>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</si>
  <si>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</si>
  <si>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</si>
  <si>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</si>
  <si>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</si>
  <si>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</si>
  <si>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</si>
  <si>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</si>
  <si>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</si>
  <si>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</si>
  <si>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</si>
  <si>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</si>
  <si>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</si>
  <si>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</si>
  <si>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</si>
  <si>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</si>
  <si>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</si>
  <si>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</si>
  <si>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</si>
  <si>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</si>
  <si>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</si>
  <si>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</si>
  <si>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</si>
  <si>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</si>
  <si>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</si>
  <si>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</si>
  <si>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</si>
  <si>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</si>
  <si>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</si>
  <si>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</si>
  <si>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</si>
  <si>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</si>
  <si>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</si>
  <si>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</si>
  <si>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</si>
  <si>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</si>
  <si>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</si>
  <si>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</si>
  <si>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</si>
  <si>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</si>
  <si>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</si>
  <si>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</si>
  <si>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</si>
  <si>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</si>
  <si>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</si>
  <si>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</si>
  <si>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</si>
  <si>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</si>
  <si>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</si>
  <si>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</si>
  <si>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</si>
  <si>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</si>
  <si>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</si>
  <si>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</si>
  <si>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</si>
  <si>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</si>
  <si>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</si>
  <si>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</si>
  <si>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</si>
  <si>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</si>
  <si>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</si>
  <si>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</si>
  <si>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</si>
  <si>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</si>
  <si>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</si>
  <si>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</si>
  <si>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</si>
  <si>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</si>
  <si>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</si>
  <si>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</si>
  <si>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</si>
  <si>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</si>
  <si>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</si>
  <si>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</si>
  <si>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</si>
  <si>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</si>
  <si>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</si>
  <si>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</si>
  <si>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</si>
  <si>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</si>
  <si>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</si>
  <si>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</si>
  <si>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</si>
  <si>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</si>
  <si>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</si>
  <si>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</si>
  <si>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</si>
  <si>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</si>
  <si>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</si>
  <si>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</si>
  <si>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</si>
  <si>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</si>
  <si>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</si>
  <si>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</si>
  <si>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</si>
  <si>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</si>
  <si>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</si>
  <si>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</si>
  <si>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</si>
  <si>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</si>
  <si>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</si>
  <si>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</si>
  <si>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</si>
  <si>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</si>
  <si>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</si>
  <si>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</si>
  <si>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</si>
  <si>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</si>
  <si>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</si>
  <si>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</si>
  <si>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</si>
  <si>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</si>
  <si>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</si>
  <si>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</si>
  <si>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</si>
  <si>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</si>
  <si>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</si>
  <si>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</si>
  <si>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</si>
  <si>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</si>
  <si>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</si>
  <si>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</si>
  <si>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</si>
  <si>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</si>
  <si>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</si>
  <si>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</si>
  <si>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</si>
  <si>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</si>
  <si>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</si>
  <si>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</si>
  <si>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</si>
  <si>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</si>
  <si>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</si>
  <si>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</si>
  <si>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</si>
  <si>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</si>
  <si>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</si>
  <si>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</si>
  <si>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</si>
  <si>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</si>
  <si>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</si>
  <si>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</si>
  <si>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</si>
  <si>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</si>
  <si>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</si>
  <si>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</si>
  <si>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</si>
  <si>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</si>
  <si>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</si>
  <si>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</si>
  <si>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</si>
  <si>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</si>
  <si>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</si>
  <si>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</si>
  <si>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</si>
  <si>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</si>
  <si>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</si>
  <si>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</si>
  <si>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</si>
  <si>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</si>
  <si>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</si>
  <si>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</si>
  <si>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</si>
  <si>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</si>
  <si>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</si>
  <si>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</si>
  <si>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</si>
  <si>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</si>
  <si>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</si>
  <si>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</si>
  <si>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</si>
  <si>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</si>
  <si>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</si>
  <si>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</si>
  <si>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</si>
  <si>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</si>
  <si>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</si>
  <si>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</si>
  <si>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</si>
  <si>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</si>
  <si>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</si>
  <si>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</si>
  <si>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</si>
  <si>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</si>
  <si>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</si>
  <si>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</si>
  <si>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</si>
  <si>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</si>
  <si>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</si>
  <si>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</si>
  <si>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</si>
  <si>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</si>
  <si>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</si>
  <si>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</si>
  <si>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</si>
  <si>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</si>
  <si>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</si>
  <si>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</si>
  <si>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</si>
  <si>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</si>
  <si>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</si>
  <si>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</si>
  <si>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</si>
  <si>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</si>
  <si>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</si>
  <si>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</si>
  <si>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</si>
  <si>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</si>
  <si>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</si>
  <si>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</si>
  <si>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</si>
  <si>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</si>
  <si>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</si>
  <si>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</si>
  <si>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</si>
  <si>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</si>
  <si>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</si>
  <si>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</si>
  <si>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</si>
  <si>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</si>
  <si>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</si>
  <si>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</si>
  <si>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</si>
  <si>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</si>
  <si>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</si>
  <si>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</si>
  <si>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</si>
  <si>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</si>
  <si>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</si>
  <si>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</si>
  <si>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</si>
  <si>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</si>
  <si>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</si>
  <si>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</si>
  <si>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</si>
  <si>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</si>
  <si>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</si>
  <si>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</si>
  <si>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</si>
  <si>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</si>
  <si>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</si>
  <si>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</si>
  <si>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</si>
  <si>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</si>
  <si>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</si>
  <si>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</si>
  <si>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</si>
  <si>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</si>
  <si>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</si>
  <si>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</si>
  <si>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</si>
  <si>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</si>
  <si>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</si>
  <si>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</si>
  <si>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</si>
  <si>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</si>
  <si>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</si>
  <si>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</si>
  <si>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</si>
  <si>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</si>
  <si>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</si>
  <si>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</si>
  <si>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</si>
  <si>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</si>
  <si>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</si>
  <si>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</si>
  <si>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</si>
  <si>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</si>
  <si>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</si>
  <si>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</si>
  <si>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</si>
  <si>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</si>
  <si>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</si>
  <si>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</si>
  <si>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</si>
  <si>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</si>
  <si>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</si>
  <si>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</si>
  <si>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</si>
  <si>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</si>
  <si>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</si>
  <si>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</si>
  <si>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</si>
  <si>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</si>
  <si>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</si>
  <si>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</si>
  <si>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</si>
  <si>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</si>
  <si>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</si>
  <si>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</si>
  <si>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</si>
  <si>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</si>
  <si>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</si>
  <si>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</si>
  <si>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</si>
  <si>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</si>
  <si>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</si>
  <si>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</si>
  <si>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</si>
  <si>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</si>
  <si>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</si>
  <si>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</si>
  <si>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</si>
  <si>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</si>
  <si>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</si>
  <si>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</si>
  <si>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</si>
  <si>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</si>
  <si>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</si>
  <si>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</si>
  <si>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</si>
  <si>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</si>
  <si>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</si>
  <si>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</si>
  <si>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</si>
  <si>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</si>
  <si>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</si>
  <si>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</si>
  <si>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</si>
  <si>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</si>
  <si>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</si>
  <si>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</si>
  <si>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</si>
  <si>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</si>
  <si>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</si>
  <si>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</si>
  <si>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</si>
  <si>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</si>
  <si>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</si>
  <si>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</si>
  <si>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</si>
  <si>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</si>
  <si>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</si>
  <si>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</si>
  <si>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</si>
  <si>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</si>
  <si>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</si>
  <si>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</si>
  <si>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</si>
  <si>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</si>
  <si>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</si>
  <si>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</si>
  <si>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</si>
  <si>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</si>
  <si>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</si>
  <si>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</si>
  <si>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</si>
  <si>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</si>
  <si>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</si>
  <si>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</si>
  <si>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</si>
  <si>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</si>
  <si>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</si>
  <si>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</si>
  <si>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</si>
  <si>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</si>
  <si>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</si>
  <si>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</si>
  <si>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</si>
  <si>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</si>
  <si>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</si>
  <si>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</si>
  <si>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</si>
  <si>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</si>
  <si>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</si>
  <si>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</si>
  <si>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</si>
  <si>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</si>
  <si>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</si>
  <si>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</si>
  <si>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</si>
  <si>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</si>
  <si>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</si>
  <si>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</si>
  <si>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</si>
  <si>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</si>
  <si>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</si>
  <si>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</si>
  <si>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</si>
  <si>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</si>
  <si>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</si>
  <si>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</si>
  <si>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</si>
  <si>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</si>
  <si>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</si>
  <si>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</si>
  <si>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</si>
  <si>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</si>
  <si>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</si>
  <si>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</si>
  <si>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</si>
  <si>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</si>
  <si>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</si>
  <si>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</si>
  <si>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</si>
  <si>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</si>
  <si>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</si>
  <si>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</si>
  <si>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</si>
  <si>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</si>
  <si>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</si>
  <si>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</si>
  <si>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</si>
  <si>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</si>
  <si>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</si>
  <si>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</si>
  <si>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</si>
  <si>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</si>
  <si>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</si>
  <si>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</si>
  <si>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</si>
  <si>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</si>
  <si>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</si>
  <si>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</si>
  <si>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</si>
  <si>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</si>
  <si>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</si>
  <si>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</si>
  <si>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</si>
  <si>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</si>
  <si>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</si>
  <si>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</si>
  <si>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</si>
  <si>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</si>
  <si>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</si>
  <si>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</si>
  <si>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</si>
  <si>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</si>
  <si>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</si>
  <si>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</si>
  <si>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</si>
  <si>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</si>
  <si>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</si>
  <si>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</si>
  <si>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</si>
  <si>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</si>
  <si>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</si>
  <si>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</si>
  <si>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</si>
  <si>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</si>
  <si>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</si>
  <si>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</si>
  <si>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</si>
  <si>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</si>
  <si>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</si>
  <si>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</si>
  <si>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</si>
  <si>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</si>
  <si>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</si>
  <si>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</si>
  <si>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</si>
  <si>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</si>
  <si>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</si>
  <si>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</si>
  <si>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</si>
  <si>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</si>
  <si>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</si>
  <si>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</si>
  <si>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</si>
  <si>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</si>
  <si>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</si>
  <si>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</si>
  <si>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</si>
  <si>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</si>
  <si>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</si>
  <si>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</si>
  <si>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</si>
  <si>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</si>
  <si>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</si>
  <si>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</si>
  <si>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</si>
  <si>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</si>
  <si>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</si>
  <si>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</si>
  <si>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</si>
  <si>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</si>
  <si>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</si>
  <si>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</si>
  <si>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</si>
  <si>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</si>
  <si>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</si>
  <si>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</si>
  <si>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</si>
  <si>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</si>
  <si>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</si>
  <si>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</si>
  <si>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</si>
  <si>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</si>
  <si>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</si>
  <si>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</si>
  <si>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</si>
  <si>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</si>
  <si>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</si>
  <si>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</si>
  <si>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</si>
  <si>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</si>
  <si>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</si>
  <si>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</si>
  <si>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</si>
  <si>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</si>
  <si>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</si>
  <si>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</si>
  <si>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</si>
  <si>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</si>
  <si>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</si>
  <si>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</si>
  <si>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</si>
  <si>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</si>
  <si>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</si>
  <si>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</si>
  <si>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</si>
  <si>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</si>
  <si>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</si>
  <si>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</si>
  <si>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</si>
  <si>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</si>
  <si>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</si>
  <si>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</si>
  <si>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</si>
  <si>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</si>
  <si>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</si>
  <si>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</si>
  <si>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</si>
  <si>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</si>
  <si>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</si>
  <si>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</si>
  <si>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</si>
  <si>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</si>
  <si>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</si>
  <si>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</si>
  <si>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</si>
  <si>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</si>
  <si>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</si>
  <si>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</si>
  <si>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</si>
  <si>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</si>
  <si>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</si>
  <si>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</si>
  <si>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</si>
  <si>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</si>
  <si>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</si>
  <si>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</si>
  <si>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</si>
  <si>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</si>
  <si>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</si>
  <si>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</si>
  <si>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</si>
  <si>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</si>
  <si>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</si>
  <si>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</si>
  <si>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</si>
  <si>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</si>
  <si>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</si>
  <si>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</si>
  <si>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</si>
  <si>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</si>
  <si>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</si>
  <si>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</si>
  <si>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</si>
  <si>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</si>
  <si>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</si>
  <si>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</si>
  <si>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</si>
  <si>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</si>
  <si>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</si>
  <si>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</si>
  <si>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</si>
  <si>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</si>
  <si>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</si>
  <si>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</si>
  <si>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</si>
  <si>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</si>
  <si>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</si>
  <si>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</si>
  <si>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</si>
  <si>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</si>
  <si>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</si>
  <si>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</si>
  <si>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</si>
  <si>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</si>
  <si>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</si>
  <si>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</si>
  <si>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</si>
  <si>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</si>
  <si>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</si>
  <si>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</si>
  <si>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</si>
  <si>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</si>
  <si>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</si>
  <si>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</si>
  <si>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</si>
  <si>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</si>
  <si>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</si>
  <si>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</si>
  <si>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</si>
  <si>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</si>
  <si>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</si>
  <si>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</si>
  <si>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</si>
  <si>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</si>
  <si>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</si>
  <si>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</si>
  <si>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</si>
  <si>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</si>
  <si>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</si>
  <si>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</si>
  <si>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</si>
  <si>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</si>
  <si>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</si>
  <si>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</si>
  <si>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</si>
  <si>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</si>
  <si>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</si>
  <si>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</si>
  <si>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</si>
  <si>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</si>
  <si>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</si>
  <si>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</si>
  <si>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</si>
  <si>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</si>
  <si>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</si>
  <si>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</si>
  <si>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</si>
  <si>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</si>
  <si>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</si>
  <si>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</si>
  <si>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</si>
  <si>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</si>
  <si>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</si>
  <si>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</si>
  <si>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</si>
  <si>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</si>
  <si>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</si>
  <si>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</si>
  <si>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</si>
  <si>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</si>
  <si>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</si>
  <si>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</si>
  <si>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</si>
  <si>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</si>
  <si>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</si>
  <si>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</si>
  <si>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</si>
  <si>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</si>
  <si>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</si>
  <si>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</si>
  <si>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</si>
  <si>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</si>
  <si>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</si>
  <si>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</si>
  <si>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</si>
  <si>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</si>
  <si>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</si>
  <si>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</si>
  <si>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</si>
  <si>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</si>
  <si>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</si>
  <si>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</si>
  <si>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</si>
  <si>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</si>
  <si>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</si>
  <si>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</si>
  <si>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</si>
  <si>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</si>
  <si>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</si>
  <si>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</si>
  <si>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</si>
  <si>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</si>
  <si>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</si>
  <si>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</si>
  <si>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</si>
  <si>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</si>
  <si>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</si>
  <si>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</si>
  <si>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</si>
  <si>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</si>
  <si>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</si>
  <si>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</si>
  <si>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</si>
  <si>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</si>
  <si>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</si>
  <si>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</si>
  <si>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</si>
  <si>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</si>
  <si>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</si>
  <si>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</si>
  <si>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</si>
  <si>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</si>
  <si>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</si>
  <si>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</si>
  <si>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</si>
  <si>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</si>
  <si>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</si>
  <si>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</si>
  <si>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</si>
  <si>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</si>
  <si>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</si>
  <si>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</si>
  <si>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</si>
  <si>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</si>
  <si>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</si>
  <si>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</si>
  <si>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</si>
  <si>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</si>
  <si>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</si>
  <si>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</si>
  <si>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</si>
  <si>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</si>
  <si>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</si>
  <si>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</si>
  <si>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</si>
  <si>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</si>
  <si>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</si>
  <si>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</si>
  <si>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</si>
  <si>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</si>
  <si>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</si>
  <si>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</si>
  <si>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</si>
  <si>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</si>
  <si>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</si>
  <si>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</si>
  <si>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</si>
  <si>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</si>
  <si>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</si>
  <si>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</si>
  <si>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</si>
  <si>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</si>
  <si>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</si>
  <si>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</si>
  <si>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</si>
  <si>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</si>
  <si>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</si>
  <si>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</si>
  <si>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</si>
  <si>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</si>
  <si>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</si>
  <si>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</si>
  <si>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</si>
  <si>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</si>
  <si>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</si>
  <si>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</si>
  <si>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</si>
  <si>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</si>
  <si>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</si>
  <si>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</si>
  <si>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</si>
  <si>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</si>
  <si>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</si>
  <si>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</si>
  <si>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</si>
  <si>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</si>
  <si>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</si>
  <si>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</si>
  <si>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</si>
  <si>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</si>
  <si>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</si>
  <si>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</si>
  <si>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</si>
  <si>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</si>
  <si>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</si>
  <si>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</si>
  <si>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</si>
  <si>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</si>
  <si>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</si>
  <si>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</si>
  <si>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</si>
  <si>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</si>
  <si>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</si>
  <si>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</si>
  <si>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</si>
  <si>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</si>
  <si>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</si>
  <si>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</si>
  <si>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</si>
  <si>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</si>
  <si>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</si>
  <si>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</si>
  <si>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</si>
  <si>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</si>
  <si>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</si>
  <si>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</si>
  <si>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</si>
  <si>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</si>
  <si>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</si>
  <si>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</si>
  <si>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</si>
  <si>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</si>
  <si>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</si>
  <si>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</si>
  <si>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</si>
  <si>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</si>
  <si>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</si>
  <si>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</si>
  <si>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</si>
  <si>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</si>
  <si>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</si>
  <si>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</si>
  <si>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</si>
  <si>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</si>
  <si>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</si>
  <si>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</si>
  <si>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</si>
  <si>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</si>
  <si>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</si>
  <si>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</si>
  <si>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</si>
  <si>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</si>
  <si>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</si>
  <si>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</si>
  <si>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</si>
  <si>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</si>
  <si>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</si>
  <si>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</si>
  <si>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</si>
  <si>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</si>
  <si>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</si>
  <si>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</si>
  <si>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</si>
  <si>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</si>
  <si>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</si>
  <si>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</si>
  <si>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</si>
  <si>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</si>
  <si>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</si>
  <si>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</si>
  <si>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</si>
  <si>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</si>
  <si>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</si>
  <si>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</si>
  <si>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</si>
  <si>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</si>
  <si>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</si>
  <si>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</si>
  <si>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</si>
  <si>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</si>
  <si>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</si>
  <si>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</si>
  <si>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</si>
  <si>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</si>
  <si>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</si>
  <si>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</si>
  <si>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</si>
  <si>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</si>
  <si>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</si>
  <si>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</si>
  <si>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</si>
  <si>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</si>
  <si>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</si>
  <si>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</si>
  <si>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</si>
  <si>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</si>
  <si>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</si>
  <si>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</si>
  <si>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</si>
  <si>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</si>
  <si>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</si>
  <si>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</si>
  <si>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</si>
  <si>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</si>
  <si>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</si>
  <si>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</si>
  <si>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</si>
  <si>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</si>
  <si>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</si>
  <si>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</si>
  <si>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</si>
  <si>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</si>
  <si>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</si>
  <si>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</si>
  <si>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</si>
  <si>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</si>
  <si>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</si>
  <si>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</si>
  <si>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</si>
  <si>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</si>
  <si>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</si>
  <si>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</si>
  <si>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</si>
  <si>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</si>
  <si>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</si>
  <si>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</si>
  <si>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</si>
  <si>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</si>
  <si>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</si>
  <si>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</si>
  <si>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</si>
  <si>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</si>
  <si>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</si>
  <si>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</si>
  <si>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</si>
  <si>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</si>
  <si>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</si>
  <si>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</si>
  <si>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</si>
  <si>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</si>
  <si>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</si>
  <si>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</si>
  <si>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</si>
  <si>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</si>
  <si>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</si>
  <si>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</si>
  <si>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</si>
  <si>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</si>
  <si>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</si>
  <si>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</si>
  <si>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</si>
  <si>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</si>
  <si>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</si>
  <si>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</si>
  <si>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</si>
  <si>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</si>
  <si>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</si>
  <si>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</si>
  <si>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</si>
  <si>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</si>
  <si>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</si>
  <si>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</si>
  <si>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</si>
  <si>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</si>
  <si>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</si>
  <si>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</si>
  <si>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</si>
  <si>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</si>
  <si>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</si>
  <si>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</si>
  <si>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</si>
  <si>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</si>
  <si>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</si>
  <si>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</si>
  <si>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</si>
  <si>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</si>
  <si>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</si>
  <si>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</si>
  <si>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</si>
  <si>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</si>
  <si>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</si>
  <si>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</si>
  <si>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</si>
  <si>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</si>
  <si>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</si>
  <si>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</si>
  <si>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</si>
  <si>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</si>
  <si>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</si>
  <si>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</si>
  <si>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</si>
  <si>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</si>
  <si>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</si>
  <si>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</si>
  <si>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</si>
  <si>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</si>
  <si>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</si>
  <si>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</si>
  <si>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</si>
  <si>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</si>
  <si>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</si>
  <si>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</si>
  <si>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</si>
  <si>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</si>
  <si>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</si>
  <si>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</si>
  <si>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</si>
  <si>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</si>
  <si>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</si>
  <si>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</si>
  <si>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</si>
  <si>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</si>
  <si>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</si>
  <si>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</si>
  <si>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</si>
  <si>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</si>
  <si>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</si>
  <si>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</si>
  <si>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</si>
  <si>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</si>
  <si>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</si>
  <si>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</si>
  <si>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</si>
  <si>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</si>
  <si>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</si>
  <si>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</si>
  <si>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</si>
  <si>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</si>
  <si>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</si>
  <si>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</si>
  <si>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</si>
  <si>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</si>
  <si>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</si>
  <si>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</si>
  <si>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</si>
  <si>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</si>
  <si>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</si>
  <si>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</si>
  <si>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</si>
  <si>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</si>
  <si>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</si>
  <si>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</si>
  <si>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</si>
  <si>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</si>
  <si>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</si>
  <si>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</si>
  <si>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</si>
  <si>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</si>
  <si>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</si>
  <si>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</si>
  <si>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</si>
  <si>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</si>
  <si>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</si>
  <si>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</si>
  <si>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</si>
  <si>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</si>
  <si>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</si>
  <si>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</si>
  <si>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</si>
  <si>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</si>
  <si>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</si>
  <si>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</si>
  <si>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</si>
  <si>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</si>
  <si>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</si>
  <si>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</si>
  <si>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</si>
  <si>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</si>
  <si>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</si>
  <si>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</si>
  <si>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</si>
  <si>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</si>
  <si>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</si>
  <si>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</si>
  <si>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</si>
  <si>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</si>
  <si>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</si>
  <si>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</si>
  <si>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</si>
  <si>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</si>
  <si>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</si>
  <si>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</si>
  <si>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</si>
  <si>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</si>
  <si>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</si>
  <si>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</si>
  <si>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</si>
  <si>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</si>
  <si>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</si>
  <si>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</si>
  <si>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</si>
  <si>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</si>
  <si>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</si>
  <si>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</si>
  <si>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</si>
  <si>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</si>
  <si>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</si>
  <si>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</si>
  <si>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</si>
  <si>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</si>
  <si>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</si>
  <si>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</si>
  <si>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</si>
  <si>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</si>
  <si>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</si>
  <si>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</si>
  <si>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</si>
  <si>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</si>
  <si>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</si>
  <si>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</si>
  <si>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</si>
  <si>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</si>
  <si>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</si>
  <si>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</si>
  <si>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</si>
  <si>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</si>
  <si>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</si>
  <si>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</si>
  <si>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</si>
  <si>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</si>
  <si>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</si>
  <si>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</si>
  <si>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</si>
  <si>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</si>
  <si>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</si>
  <si>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</si>
  <si>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</si>
  <si>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</si>
  <si>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</si>
  <si>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</si>
  <si>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</si>
  <si>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</si>
  <si>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</si>
  <si>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</si>
  <si>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</si>
  <si>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</si>
  <si>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</si>
  <si>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</si>
  <si>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</si>
  <si>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</si>
  <si>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</si>
  <si>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</si>
  <si>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</si>
  <si>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</si>
  <si>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</si>
  <si>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</si>
  <si>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</si>
  <si>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</si>
  <si>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</si>
  <si>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</si>
  <si>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</si>
  <si>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</si>
  <si>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</si>
  <si>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</si>
  <si>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</si>
  <si>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</si>
  <si>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</si>
  <si>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</si>
  <si>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</si>
  <si>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</si>
  <si>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</si>
  <si>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</si>
  <si>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</si>
  <si>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</si>
  <si>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</si>
  <si>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</si>
  <si>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</si>
  <si>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</si>
  <si>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</si>
  <si>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</si>
  <si>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</si>
  <si>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</si>
  <si>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</si>
  <si>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</si>
  <si>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</si>
  <si>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</si>
  <si>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</si>
  <si>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</si>
  <si>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</si>
  <si>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</si>
  <si>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</si>
  <si>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</si>
  <si>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</si>
  <si>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</si>
  <si>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</si>
  <si>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</si>
  <si>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</si>
  <si>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</si>
  <si>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</si>
  <si>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</si>
  <si>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</si>
  <si>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</si>
  <si>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</si>
  <si>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</si>
  <si>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</si>
  <si>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</si>
  <si>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</si>
  <si>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</si>
  <si>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</si>
  <si>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</si>
  <si>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</si>
  <si>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</si>
  <si>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</si>
  <si>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</si>
  <si>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</si>
  <si>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</si>
  <si>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</si>
  <si>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</si>
  <si>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</si>
  <si>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</si>
  <si>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</si>
  <si>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</si>
  <si>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</si>
  <si>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</si>
  <si>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</si>
  <si>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</si>
  <si>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</si>
  <si>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</si>
  <si>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</si>
  <si>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</si>
  <si>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</si>
  <si>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</si>
  <si>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</si>
  <si>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</si>
  <si>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</si>
  <si>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</si>
  <si>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</si>
  <si>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</si>
  <si>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</si>
  <si>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</si>
  <si>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</si>
  <si>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</si>
  <si>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</si>
  <si>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</si>
  <si>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</si>
  <si>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</si>
  <si>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</si>
  <si>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</si>
  <si>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</si>
  <si>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</si>
  <si>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</si>
  <si>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</si>
  <si>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</si>
  <si>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</si>
  <si>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</si>
  <si>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</si>
  <si>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</si>
  <si>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</si>
  <si>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</si>
  <si>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</si>
  <si>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</si>
  <si>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</si>
  <si>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</si>
  <si>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</si>
  <si>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</si>
  <si>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</si>
  <si>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</si>
  <si>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</si>
  <si>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</si>
  <si>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</si>
  <si>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</si>
  <si>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</si>
  <si>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</si>
  <si>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</si>
  <si>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</si>
  <si>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</si>
  <si>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</si>
  <si>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</si>
  <si>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</si>
  <si>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</si>
  <si>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</si>
  <si>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</si>
  <si>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</si>
  <si>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</si>
  <si>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</si>
  <si>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</si>
  <si>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</si>
  <si>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</si>
  <si>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</si>
  <si>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</si>
  <si>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</si>
  <si>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</si>
  <si>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</si>
  <si>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</si>
  <si>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</si>
  <si>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</si>
  <si>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</si>
  <si>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</si>
  <si>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</si>
  <si>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</si>
  <si>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</si>
  <si>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</si>
  <si>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</si>
  <si>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</si>
  <si>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</si>
  <si>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</si>
  <si>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</si>
  <si>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</si>
  <si>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</si>
  <si>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</si>
  <si>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</si>
  <si>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</si>
  <si>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</si>
  <si>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</si>
  <si>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</si>
  <si>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</si>
  <si>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</si>
  <si>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</si>
  <si>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</si>
  <si>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</si>
  <si>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</si>
  <si>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</si>
  <si>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</si>
  <si>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</si>
  <si>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</si>
  <si>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</si>
  <si>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</si>
  <si>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</si>
  <si>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</si>
  <si>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</si>
  <si>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</si>
  <si>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</si>
  <si>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</si>
  <si>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</si>
  <si>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</si>
  <si>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</si>
  <si>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</si>
  <si>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</si>
  <si>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</si>
  <si>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</si>
  <si>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</si>
  <si>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</si>
  <si>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</si>
  <si>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</si>
  <si>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</si>
  <si>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</si>
  <si>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</si>
  <si>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</si>
  <si>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</si>
  <si>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</si>
  <si>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</si>
  <si>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</si>
  <si>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</si>
  <si>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</si>
  <si>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</si>
  <si>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</si>
  <si>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</si>
  <si>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</si>
  <si>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</si>
  <si>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</si>
  <si>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</si>
  <si>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</si>
  <si>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</si>
  <si>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</si>
  <si>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</si>
  <si>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</si>
  <si>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</si>
  <si>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</si>
  <si>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</si>
  <si>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</si>
  <si>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</si>
  <si>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</si>
  <si>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</si>
  <si>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</si>
  <si>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</si>
  <si>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</si>
  <si>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</si>
  <si>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</si>
  <si>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</si>
  <si>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</si>
  <si>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</si>
  <si>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</si>
  <si>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</si>
  <si>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</si>
  <si>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</si>
  <si>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</si>
  <si>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</si>
  <si>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</si>
  <si>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</si>
  <si>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</si>
  <si>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</si>
  <si>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</si>
  <si>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</si>
  <si>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</si>
  <si>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</si>
  <si>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</si>
  <si>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</si>
  <si>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</si>
  <si>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</si>
  <si>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</si>
  <si>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</si>
  <si>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</si>
  <si>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</si>
  <si>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</si>
  <si>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</si>
  <si>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</si>
  <si>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</si>
  <si>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</si>
  <si>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</si>
  <si>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</si>
  <si>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</si>
  <si>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</si>
  <si>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</si>
  <si>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</si>
  <si>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</si>
  <si>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</si>
  <si>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</si>
  <si>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</si>
  <si>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</si>
  <si>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</si>
  <si>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</si>
  <si>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</si>
  <si>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</si>
  <si>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</si>
  <si>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</si>
  <si>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</si>
  <si>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</si>
  <si>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</si>
  <si>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</si>
  <si>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</si>
  <si>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</si>
  <si>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</si>
  <si>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</si>
  <si>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</si>
  <si>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</si>
  <si>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</si>
  <si>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</si>
  <si>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</si>
  <si>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</si>
  <si>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</si>
  <si>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</si>
  <si>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</si>
  <si>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</si>
  <si>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</si>
  <si>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</si>
  <si>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</si>
  <si>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</si>
  <si>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</si>
  <si>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</si>
  <si>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</si>
  <si>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</si>
  <si>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</si>
  <si>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</si>
  <si>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</si>
  <si>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</si>
  <si>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</si>
  <si>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</si>
  <si>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</si>
  <si>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</si>
  <si>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</si>
  <si>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</si>
  <si>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</si>
  <si>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</si>
  <si>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</si>
  <si>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</si>
  <si>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</si>
  <si>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</si>
  <si>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</si>
  <si>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</si>
  <si>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</si>
  <si>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</si>
  <si>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</si>
  <si>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</si>
  <si>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</si>
  <si>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</si>
  <si>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</si>
  <si>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</si>
  <si>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</si>
  <si>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</si>
  <si>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</si>
  <si>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</si>
  <si>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</si>
  <si>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</si>
  <si>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</si>
  <si>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</si>
  <si>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</si>
  <si>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</si>
  <si>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</si>
  <si>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</si>
  <si>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</si>
  <si>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</si>
  <si>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</si>
  <si>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</si>
  <si>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</si>
  <si>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</si>
  <si>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</si>
  <si>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</si>
  <si>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</si>
  <si>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</si>
  <si>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</si>
  <si>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</si>
  <si>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</si>
  <si>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</si>
  <si>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</si>
  <si>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</si>
  <si>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</si>
  <si>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</si>
  <si>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</si>
  <si>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</si>
  <si>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</si>
  <si>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</si>
  <si>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</si>
  <si>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</si>
  <si>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</si>
  <si>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</si>
  <si>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</si>
  <si>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</si>
  <si>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</si>
  <si>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</si>
  <si>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</si>
  <si>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</si>
  <si>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</si>
  <si>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</si>
  <si>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</si>
  <si>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</si>
  <si>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</si>
  <si>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</si>
  <si>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</si>
  <si>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</si>
  <si>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</si>
  <si>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</si>
  <si>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</si>
  <si>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</si>
  <si>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</si>
  <si>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</si>
  <si>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</si>
  <si>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</si>
  <si>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</si>
  <si>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</si>
  <si>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</si>
  <si>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</si>
  <si>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</si>
  <si>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</si>
  <si>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</si>
  <si>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</si>
  <si>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</si>
  <si>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</si>
  <si>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</si>
  <si>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</si>
  <si>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</si>
  <si>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</si>
  <si>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</si>
  <si>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</si>
  <si>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</si>
  <si>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</si>
  <si>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</si>
  <si>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</si>
  <si>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</si>
  <si>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</si>
  <si>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</si>
  <si>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</si>
  <si>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</si>
  <si>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</si>
  <si>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</si>
  <si>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</si>
  <si>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</si>
  <si>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</si>
  <si>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</si>
  <si>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</si>
  <si>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</si>
  <si>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</si>
  <si>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</si>
  <si>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</si>
  <si>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</si>
  <si>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</si>
  <si>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</si>
  <si>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</si>
  <si>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</si>
  <si>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</si>
  <si>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</si>
  <si>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</si>
  <si>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</si>
  <si>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</si>
  <si>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</si>
  <si>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</si>
  <si>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</si>
  <si>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</si>
  <si>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</si>
  <si>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</si>
  <si>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</si>
  <si>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</si>
  <si>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</si>
  <si>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</si>
  <si>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</si>
  <si>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</si>
  <si>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</si>
  <si>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</si>
  <si>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</si>
  <si>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</si>
  <si>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</si>
  <si>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</si>
  <si>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</si>
  <si>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</si>
  <si>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</si>
  <si>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</si>
  <si>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</si>
  <si>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</si>
  <si>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</si>
  <si>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</si>
  <si>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</si>
  <si>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</si>
  <si>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</si>
  <si>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</si>
  <si>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</si>
  <si>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</si>
  <si>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</si>
  <si>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</si>
  <si>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</si>
  <si>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</si>
  <si>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</si>
  <si>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</si>
  <si>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</si>
  <si>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</si>
  <si>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</si>
  <si>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</si>
  <si>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</si>
  <si>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</si>
  <si>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</si>
  <si>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</si>
  <si>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</si>
  <si>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</si>
  <si>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</si>
  <si>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</si>
  <si>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</si>
  <si>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</si>
  <si>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</si>
  <si>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</si>
  <si>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</si>
  <si>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</si>
  <si>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</si>
  <si>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</si>
  <si>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</si>
  <si>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</si>
  <si>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</si>
  <si>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</si>
  <si>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</si>
  <si>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</si>
  <si>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</si>
  <si>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</si>
  <si>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</si>
  <si>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</si>
  <si>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</si>
  <si>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</si>
  <si>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</si>
  <si>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</si>
  <si>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</si>
  <si>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</si>
  <si>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</si>
  <si>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</si>
  <si>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</si>
  <si>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</si>
  <si>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</si>
  <si>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</si>
  <si>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</si>
  <si>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</si>
  <si>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</si>
  <si>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</si>
  <si>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</si>
  <si>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</si>
  <si>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</si>
  <si>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</si>
  <si>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</si>
  <si>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</si>
  <si>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</si>
  <si>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</si>
  <si>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</si>
  <si>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</si>
  <si>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</si>
  <si>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</si>
  <si>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</si>
  <si>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</si>
  <si>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</si>
  <si>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</si>
  <si>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</si>
  <si>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</si>
  <si>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</si>
  <si>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</si>
  <si>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</si>
  <si>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</si>
  <si>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</si>
  <si>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</si>
  <si>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</si>
  <si>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</si>
  <si>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</si>
  <si>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</si>
  <si>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</si>
  <si>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</si>
  <si>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</si>
  <si>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</si>
  <si>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</si>
  <si>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</si>
  <si>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</si>
  <si>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</si>
  <si>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</si>
  <si>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</si>
  <si>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</si>
  <si>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</si>
  <si>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</si>
  <si>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</si>
  <si>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</si>
  <si>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</si>
  <si>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</si>
  <si>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</si>
  <si>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</si>
  <si>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</si>
  <si>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</si>
  <si>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</si>
  <si>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</si>
  <si>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</si>
  <si>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</si>
  <si>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</si>
  <si>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</si>
  <si>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</si>
  <si>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</si>
  <si>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</si>
  <si>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</si>
  <si>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</si>
  <si>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</si>
  <si>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</si>
  <si>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</si>
  <si>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</si>
  <si>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</si>
  <si>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</si>
  <si>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</si>
  <si>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</si>
  <si>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</si>
  <si>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</si>
  <si>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</si>
  <si>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</si>
  <si>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</si>
  <si>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</si>
  <si>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</si>
  <si>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</si>
  <si>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</si>
  <si>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</si>
  <si>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</si>
  <si>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</si>
  <si>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</si>
  <si>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</si>
  <si>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</si>
  <si>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</si>
  <si>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</si>
  <si>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</si>
  <si>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</si>
  <si>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</si>
  <si>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</si>
  <si>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</si>
  <si>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</si>
  <si>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</si>
  <si>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</si>
  <si>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</si>
  <si>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</si>
  <si>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</si>
  <si>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</si>
  <si>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</si>
  <si>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</si>
  <si>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</si>
  <si>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</si>
  <si>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</si>
  <si>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</si>
  <si>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</si>
  <si>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</si>
  <si>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</si>
  <si>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</si>
  <si>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</si>
  <si>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</si>
  <si>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</si>
  <si>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</si>
  <si>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</si>
  <si>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</si>
  <si>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</si>
  <si>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</si>
  <si>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</si>
  <si>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</si>
  <si>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</si>
  <si>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</si>
  <si>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</si>
  <si>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</si>
  <si>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</si>
  <si>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</si>
  <si>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</si>
  <si>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</si>
  <si>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</si>
  <si>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</si>
  <si>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</si>
  <si>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</si>
  <si>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</si>
  <si>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</si>
  <si>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</si>
  <si>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</si>
  <si>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</si>
  <si>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</si>
  <si>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</si>
  <si>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</si>
  <si>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</si>
  <si>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</si>
  <si>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</si>
  <si>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</si>
  <si>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</si>
  <si>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</si>
  <si>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</si>
  <si>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</si>
  <si>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</si>
  <si>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</si>
  <si>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</si>
  <si>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</si>
  <si>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</si>
  <si>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</si>
  <si>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</si>
  <si>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</si>
  <si>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</si>
  <si>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</si>
  <si>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</si>
  <si>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</si>
  <si>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</si>
  <si>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</si>
  <si>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</si>
  <si>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</si>
  <si>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</si>
  <si>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</si>
  <si>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</si>
  <si>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</si>
  <si>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</si>
  <si>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</si>
  <si>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</si>
  <si>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</si>
  <si>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</si>
  <si>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</si>
  <si>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</si>
  <si>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</si>
  <si>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</si>
  <si>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</si>
  <si>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</si>
  <si>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</si>
  <si>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</si>
  <si>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</si>
  <si>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</si>
  <si>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</si>
  <si>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</si>
  <si>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</si>
  <si>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</si>
  <si>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</si>
  <si>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</si>
  <si>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</si>
  <si>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</si>
  <si>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</si>
  <si>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</si>
  <si>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</si>
  <si>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</si>
  <si>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</si>
  <si>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</si>
  <si>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</si>
  <si>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</si>
  <si>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</si>
  <si>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</si>
  <si>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</si>
  <si>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</si>
  <si>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</si>
  <si>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</si>
  <si>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</si>
  <si>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</si>
  <si>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</si>
  <si>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</si>
  <si>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</si>
  <si>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</si>
  <si>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</si>
  <si>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</si>
  <si>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</si>
  <si>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</si>
  <si>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</si>
  <si>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</si>
  <si>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</si>
  <si>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</si>
  <si>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</si>
  <si>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</si>
  <si>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</si>
  <si>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</si>
  <si>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</si>
  <si>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</si>
  <si>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</si>
  <si>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</si>
  <si>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</si>
  <si>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</si>
  <si>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</si>
  <si>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</si>
  <si>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</si>
  <si>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</si>
  <si>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</si>
  <si>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</si>
  <si>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</si>
  <si>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</si>
  <si>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</si>
  <si>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</si>
  <si>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</si>
  <si>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</si>
  <si>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</si>
  <si>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</si>
  <si>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</si>
  <si>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</si>
  <si>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</si>
  <si>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</si>
  <si>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</si>
  <si>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</si>
  <si>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</si>
  <si>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</si>
  <si>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</si>
  <si>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</si>
  <si>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</si>
  <si>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</si>
  <si>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</si>
  <si>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</si>
  <si>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</si>
  <si>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</si>
  <si>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</si>
  <si>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</si>
  <si>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</si>
  <si>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</si>
  <si>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</si>
  <si>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</si>
  <si>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</si>
  <si>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</si>
  <si>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</si>
  <si>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</si>
  <si>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</si>
  <si>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</si>
  <si>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</si>
  <si>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</si>
  <si>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</si>
  <si>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</si>
  <si>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</si>
  <si>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</si>
  <si>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</si>
  <si>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</si>
  <si>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</si>
  <si>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</si>
  <si>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</si>
  <si>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</si>
  <si>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</si>
  <si>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</si>
  <si>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</si>
  <si>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</si>
  <si>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</si>
  <si>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</si>
  <si>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</si>
  <si>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</si>
  <si>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</si>
  <si>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</si>
  <si>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</si>
  <si>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</si>
  <si>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</si>
  <si>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</si>
  <si>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</si>
  <si>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</si>
  <si>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</si>
  <si>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</si>
  <si>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</si>
  <si>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</si>
  <si>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</si>
  <si>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</si>
  <si>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</si>
  <si>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</si>
  <si>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</si>
  <si>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</si>
  <si>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</si>
  <si>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</si>
  <si>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</si>
  <si>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</si>
  <si>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</si>
  <si>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</si>
  <si>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</si>
  <si>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</si>
  <si>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</si>
  <si>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</si>
  <si>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</si>
  <si>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</si>
  <si>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</si>
  <si>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</si>
  <si>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</si>
  <si>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</si>
  <si>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</si>
  <si>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</si>
  <si>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</si>
  <si>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</si>
  <si>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</si>
  <si>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</si>
  <si>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</si>
  <si>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</si>
  <si>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</si>
  <si>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</si>
  <si>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</si>
  <si>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</si>
  <si>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</si>
  <si>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</si>
  <si>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</si>
  <si>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</si>
  <si>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</si>
  <si>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</si>
  <si>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</si>
  <si>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</si>
  <si>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</si>
  <si>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</si>
  <si>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</si>
  <si>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</si>
  <si>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</si>
  <si>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</si>
  <si>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</si>
  <si>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</si>
  <si>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</si>
  <si>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</si>
  <si>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</si>
  <si>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</si>
  <si>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</si>
  <si>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</si>
  <si>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</si>
  <si>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</si>
  <si>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</si>
  <si>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</si>
  <si>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</si>
  <si>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</si>
  <si>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</si>
  <si>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</si>
  <si>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</si>
  <si>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</si>
  <si>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</si>
  <si>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</si>
  <si>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</si>
  <si>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</si>
  <si>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</si>
  <si>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</si>
  <si>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</si>
  <si>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</si>
  <si>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</si>
  <si>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</si>
  <si>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</si>
  <si>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</si>
  <si>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</si>
  <si>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</si>
  <si>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</si>
  <si>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</si>
  <si>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</si>
  <si>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</si>
  <si>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</si>
  <si>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</si>
  <si>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</si>
  <si>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</si>
  <si>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</si>
  <si>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</si>
  <si>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</si>
  <si>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</si>
  <si>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</si>
  <si>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</si>
  <si>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</si>
  <si>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</si>
  <si>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</si>
  <si>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</si>
  <si>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</si>
  <si>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</si>
  <si>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</si>
  <si>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</si>
  <si>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</si>
  <si>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</si>
  <si>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</si>
  <si>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</si>
  <si>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</si>
  <si>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</si>
  <si>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</si>
  <si>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</si>
  <si>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</si>
  <si>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</si>
  <si>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</si>
  <si>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</si>
  <si>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</si>
  <si>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</si>
  <si>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</si>
  <si>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</si>
  <si>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</si>
  <si>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</si>
  <si>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</si>
  <si>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</si>
  <si>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</si>
  <si>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</si>
  <si>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</si>
  <si>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</si>
  <si>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</si>
  <si>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</si>
  <si>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</si>
  <si>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</si>
  <si>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</si>
  <si>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</si>
  <si>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</si>
  <si>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</si>
  <si>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</si>
  <si>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</si>
  <si>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</si>
  <si>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</si>
  <si>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</si>
  <si>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</si>
  <si>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</si>
  <si>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</si>
  <si>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</si>
  <si>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</si>
  <si>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</si>
  <si>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</si>
  <si>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</si>
  <si>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</si>
  <si>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</si>
  <si>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</si>
  <si>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</si>
  <si>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</si>
  <si>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</si>
  <si>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</si>
  <si>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</si>
  <si>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</si>
  <si>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</si>
  <si>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</si>
  <si>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</si>
  <si>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</si>
  <si>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</si>
  <si>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</si>
  <si>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</si>
  <si>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</si>
  <si>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</si>
  <si>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</si>
  <si>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</si>
  <si>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</si>
  <si>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</si>
  <si>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</si>
  <si>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</si>
  <si>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</si>
  <si>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</si>
  <si>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</si>
  <si>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</si>
  <si>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</si>
  <si>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</si>
  <si>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</si>
  <si>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</si>
  <si>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</si>
  <si>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</si>
  <si>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</si>
  <si>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</si>
  <si>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</si>
  <si>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</si>
  <si>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</si>
  <si>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</si>
  <si>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</si>
  <si>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</si>
  <si>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</si>
  <si>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</si>
  <si>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</si>
  <si>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</si>
  <si>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</si>
  <si>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</si>
  <si>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</si>
  <si>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</si>
  <si>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</si>
  <si>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</si>
  <si>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</si>
  <si>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</si>
  <si>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</si>
  <si>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</si>
  <si>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</si>
  <si>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</si>
  <si>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</si>
  <si>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</si>
  <si>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</si>
  <si>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</si>
  <si>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</si>
  <si>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</si>
  <si>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</si>
  <si>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</si>
  <si>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</si>
  <si>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</si>
  <si>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</si>
  <si>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</si>
  <si>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</si>
  <si>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</si>
  <si>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</si>
  <si>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</si>
  <si>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</si>
  <si>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</si>
  <si>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</si>
  <si>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</si>
  <si>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</si>
  <si>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</si>
  <si>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</si>
  <si>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</si>
  <si>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</si>
  <si>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</si>
  <si>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</si>
  <si>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</si>
  <si>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</si>
  <si>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</si>
  <si>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</si>
  <si>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</si>
  <si>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</si>
  <si>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</si>
  <si>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</si>
  <si>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</si>
  <si>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</si>
  <si>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</si>
  <si>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</si>
  <si>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</si>
  <si>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</si>
  <si>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</si>
  <si>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</si>
  <si>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</si>
  <si>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</si>
  <si>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</si>
  <si>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</si>
  <si>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</si>
  <si>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</si>
  <si>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</si>
  <si>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</si>
  <si>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</si>
  <si>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</si>
  <si>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</si>
  <si>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</si>
  <si>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</si>
  <si>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</si>
  <si>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</si>
  <si>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</si>
  <si>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</si>
  <si>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</si>
  <si>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</si>
  <si>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</si>
  <si>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</si>
  <si>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</si>
  <si>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</si>
  <si>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</si>
  <si>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</si>
  <si>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</si>
  <si>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</si>
  <si>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</si>
  <si>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</si>
  <si>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</si>
  <si>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</si>
  <si>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</si>
  <si>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</si>
  <si>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</si>
  <si>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</si>
  <si>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</si>
  <si>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</si>
  <si>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</si>
  <si>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</si>
  <si>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</si>
  <si>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</si>
  <si>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</si>
  <si>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</si>
  <si>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</si>
  <si>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</si>
  <si>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</si>
  <si>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</si>
  <si>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</si>
  <si>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</si>
  <si>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</si>
  <si>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</si>
  <si>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</si>
  <si>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</si>
  <si>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</si>
  <si>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</si>
  <si>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</si>
  <si>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</si>
  <si>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</si>
  <si>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</si>
  <si>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</si>
  <si>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</si>
  <si>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</si>
  <si>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</si>
  <si>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</si>
  <si>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</si>
  <si>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</si>
  <si>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</si>
  <si>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</si>
  <si>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</si>
  <si>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</si>
  <si>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</si>
  <si>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</si>
  <si>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</si>
  <si>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</si>
  <si>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</si>
  <si>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</si>
  <si>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</si>
  <si>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</si>
  <si>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</si>
  <si>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</si>
  <si>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</si>
  <si>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</si>
  <si>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</si>
  <si>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</si>
  <si>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</si>
  <si>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</si>
  <si>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</si>
  <si>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</si>
  <si>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</si>
  <si>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</si>
  <si>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</si>
  <si>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</si>
  <si>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</si>
  <si>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</si>
  <si>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</si>
  <si>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</si>
  <si>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</si>
  <si>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</si>
  <si>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</si>
  <si>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</si>
  <si>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</si>
  <si>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</si>
  <si>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</si>
  <si>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</si>
  <si>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</si>
  <si>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</si>
  <si>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</si>
  <si>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</si>
  <si>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</si>
  <si>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</si>
  <si>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</si>
  <si>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</si>
  <si>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</si>
  <si>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</si>
  <si>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</si>
  <si>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</si>
  <si>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</si>
  <si>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</si>
  <si>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</si>
  <si>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</si>
  <si>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</si>
  <si>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</si>
  <si>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</si>
  <si>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</si>
  <si>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</si>
  <si>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</si>
  <si>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</si>
  <si>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</si>
  <si>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</si>
  <si>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</si>
  <si>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</si>
  <si>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</si>
  <si>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</si>
  <si>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</si>
  <si>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</si>
  <si>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</si>
  <si>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</si>
  <si>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</si>
  <si>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</si>
  <si>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</si>
  <si>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</si>
  <si>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</si>
  <si>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</si>
  <si>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</si>
  <si>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</si>
  <si>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</si>
  <si>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</si>
  <si>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</si>
  <si>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</si>
  <si>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</si>
  <si>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</si>
  <si>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</si>
  <si>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</si>
  <si>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</si>
  <si>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</si>
  <si>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</si>
  <si>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</si>
  <si>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</si>
  <si>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</si>
  <si>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</si>
  <si>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</si>
  <si>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</si>
  <si>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</si>
  <si>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</si>
  <si>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</si>
  <si>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</si>
  <si>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</si>
  <si>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</si>
  <si>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</si>
  <si>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</si>
  <si>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</si>
  <si>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</si>
  <si>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</si>
  <si>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</si>
  <si>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</si>
  <si>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</si>
  <si>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</si>
  <si>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</si>
  <si>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</si>
  <si>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</si>
  <si>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</si>
  <si>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</si>
  <si>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</si>
  <si>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</si>
  <si>
    <t>JRW-18001</t>
  </si>
  <si>
    <t>метил B12, лимон, 1000 мкг, 100 жевательных таблеток</t>
  </si>
  <si>
    <t>JRW-18018</t>
  </si>
  <si>
    <t>веганский метил B12 и метилфолат, лимон, 100 жевательных таблеток</t>
  </si>
  <si>
    <t>MII-02397</t>
  </si>
  <si>
    <t>экстракт виноградных косточек, ресвератрол и экстракт красного вина, 240 капсул</t>
  </si>
  <si>
    <t>547542590</t>
  </si>
  <si>
    <t>WB0208</t>
  </si>
  <si>
    <t>% логистики от закупки</t>
  </si>
  <si>
    <t>ECN-00012</t>
  </si>
  <si>
    <t>Econugenics</t>
  </si>
  <si>
    <t>PectaSol®, модифицированный цитрусовый пектин, 150 г (5,29 унции)</t>
  </si>
  <si>
    <t>PTF-10560</t>
  </si>
  <si>
    <t>Full Spectrum™, пуэрария дольчатая, 120 таблеток</t>
  </si>
  <si>
    <t>DFH-00281</t>
  </si>
  <si>
    <t>Insomnitol™, 60 вегетарианских капсул</t>
  </si>
  <si>
    <t>548124679</t>
  </si>
  <si>
    <t>витамин D3, 2000 МЕ, 120 капсул</t>
  </si>
  <si>
    <t>547708907</t>
  </si>
  <si>
    <t>OZO0239</t>
  </si>
  <si>
    <t>OZO0240</t>
  </si>
  <si>
    <t>OZA0238</t>
  </si>
  <si>
    <t>3457386687</t>
  </si>
  <si>
    <t>Увлажняющий тональный крем с коллагеном 13 тон</t>
  </si>
  <si>
    <t>OZO0241</t>
  </si>
  <si>
    <t>NCS-67142</t>
  </si>
  <si>
    <t>экстракт листьев оливкового дерева, 750 мг, 90 капсул</t>
  </si>
  <si>
    <t>548665732</t>
  </si>
  <si>
    <t>NTW-00765</t>
  </si>
  <si>
    <t>омега-3 с витамином E, 360 мягких таблеток</t>
  </si>
  <si>
    <t>цитрат магния, 200 мг, 250 капсул</t>
  </si>
  <si>
    <t>548542028</t>
  </si>
  <si>
    <t>SOR-45931</t>
  </si>
  <si>
    <t>Медь, 2&amp;nbsp;мг, 100&amp;nbsp;вегетарианских капсул</t>
  </si>
  <si>
    <t>Zinc A.G.™, цинк, 20 мг, 60 таблеток</t>
  </si>
  <si>
    <t>BLB-00654</t>
  </si>
  <si>
    <t>витамины D3 и K2, 60 вегетарианских капсул</t>
  </si>
  <si>
    <t>548633975</t>
  </si>
  <si>
    <t>SOL-01945</t>
  </si>
  <si>
    <t>фолат, 1333 мкг DFE, 100 таблеток</t>
  </si>
  <si>
    <t>NOW-00196</t>
  </si>
  <si>
    <t>глутатион, 250 мг, 120 растительных капсул</t>
  </si>
  <si>
    <t>WEH-08917</t>
  </si>
  <si>
    <t>Wellah</t>
  </si>
  <si>
    <t>The Afterglow, мультиколлагеновый протеин + красота, молочный шоколад, 588 г (1,3 фунта)</t>
  </si>
  <si>
    <t>NOW-01418</t>
  </si>
  <si>
    <t>берберин и глюкоза, 90 капсул</t>
  </si>
  <si>
    <t>548470310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</si>
</sst>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1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20" fontId="4" fillId="3" borderId="1" xfId="0" applyNumberFormat="1" applyFont="1" applyFill="1" applyBorder="1" applyProtection="1"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119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СводнаяДоходы!$D$11:$D$55</c:f>
              <c:numCache>
                <c:formatCode>#,##0.00</c:formatCode>
                <c:ptCount val="45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90754.157512423364</c:v>
                </c:pt>
                <c:pt idx="43">
                  <c:v>96985.886861833584</c:v>
                </c:pt>
                <c:pt idx="44">
                  <c:v>97362.026680525669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СводнаяДоходы!$E$11:$E$55</c:f>
              <c:numCache>
                <c:formatCode>#,##0.00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6554.0304288574034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СводнаяДоходы!$F$11:$F$55</c:f>
              <c:numCache>
                <c:formatCode>#,##0.00</c:formatCode>
                <c:ptCount val="45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СводнаяДоходы!$G$11:$G$55</c:f>
              <c:numCache>
                <c:formatCode>#,##0.00</c:formatCode>
                <c:ptCount val="4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55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107.720429398149" createdVersion="7" refreshedVersion="7" minRefreshableVersion="3" recordCount="5901" xr:uid="{36465A7D-92D5-412E-8B01-0244C1A65BDA}">
  <cacheSource type="worksheet">
    <worksheetSource ref="A1:V5902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3-22T00:00:00"/>
    </cacheField>
    <cacheField name="МесяцЗ" numFmtId="14">
      <sharedItems containsBlank="1" count="122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5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Egmont Honey"/>
        <s v="L.A. Girl"/>
        <s v="Dairyland Ginseng"/>
        <s v="" u="1"/>
      </sharedItems>
    </cacheField>
    <cacheField name="Наименование" numFmtId="0">
      <sharedItems containsBlank="1" count="2040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натуральный витамин E-400, 268 мг, 250 капсул"/>
        <s v="True Herbs, белая ива, 400 мг, 100 растительных капсул"/>
        <s v="крем с коллагеном премиального качества, груша, 57 г (2 унции)"/>
        <s v="глицинат магния, 240 капсул (166 мг в 1 капсуле)"/>
        <s v="Host Defense® Mushrooms™, ежовик гребенчатый, порошок грибного мицелия, 100 г (3,5 унции)"/>
        <s v="Мед манука, необработанный и непастеризованный, UMF ™ 23+, 1050 MGO +, 250 г (8,8 унции)"/>
        <s v="детская жевательная добавка для укрепления иммунитета с витаминами A, C, E и цинком, с натуральным вкусом тропических ягод, 90 вегетарианских таблеток"/>
        <s v="селен, 200 мкг, 120 растительных капсул"/>
        <s v="Fungiology, MushRex Plus, комплекс из 10 грибов полного спектра с агариком, чагой, кордицепсом и ежовиком гребенчатым, 120 капсул Plantcaps"/>
        <s v="Гуарана, 150 капсул (500 мг в каждой капсуле)"/>
        <s v="PhotoFocus, матовый праймер для лица, 850 Partners in Prime, 25 мл (0,84 жидк. унц.)"/>
        <s v="прозрачный оттеночный бальзам для губ, GLC602, нюдовый, 2 г (0,07 унции)"/>
        <s v="Бальзам для губ Sheer Tint, GLC603 Sheer Rose, 2 г (0,07 унции)"/>
        <s v="КЛК, 120 капсул (800 мг в каждой капсуле)"/>
        <s v="органическая моринга в таблетках, 120 таблеток (400 мг в 1 таблетке)"/>
        <s v="Cholesterol Balance, 180 вегетарианских капсул"/>
        <s v="куркумин с экстрактом черного перца, 180 вегетарианских капсул"/>
        <s v="цитрат магния, 120 таблеток (200 мг в 1 таблетке)"/>
        <s v="CollagenUP®, гидролизованные пептиды морского коллагена с гиалуроновой кислотой и витамином C, с нейтральным вкусом, 206 г"/>
        <s v="Host Defense Mushroom, MycoBotanicals, энергия, 60 капсул"/>
        <s v="увлажняющий солнцезащитный крем с голубикой, SPF 50 PA++++, 50 г (1,76 унции)"/>
        <s v="Апигенин, 50 мг, 90 капсул"/>
        <s v="рейши, экстракт грибов в порошке, 90 капсул (500 мг в 1 капсуле)"/>
        <s v="мелатонин, ягодное ассорти, 5 мг, 240 таблеток"/>
        <s v="женьшень красный, 500 мг, 150 капсул"/>
        <s v="сибирский женьшень, 500 мг, 150 капсул"/>
        <s v="комплекс основных витаминов группы B, 60 капсул"/>
        <s v="Telescopic Lift, водостойкая тушь для ресниц, 993 черный, 10 мл (0,33 жидк. Унции)"/>
        <s v="гуперзин А, 250 мкг, 90 растительных капсул"/>
        <s v="для женщин, пробиотик,&gt; 60 млрд КОЕ, 60 капсул"/>
        <s v="пребиотики, пробиотики и цельнопищевые ферменты с повышенной силой действия, 20 млрд КОЕ, 60 растительных капсул"/>
        <s v="Hema-Plex®, 60 мини-таблеток медленного высвобождения"/>
        <s v="подсолнечный лецитин, 200 капсул (1,2 г в 1 капсуле)"/>
        <s v="метил B12, лимон, 1000 мкг, 100 жевательных таблеток"/>
        <s v="веганский метил B12 и метилфолат, лимон, 100 жевательных таблеток"/>
        <s v="экстракт виноградных косточек, ресвератрол и экстракт красного вина, 240 капсул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7470.05" maxValue="0"/>
    </cacheField>
    <cacheField name="Вознаграждение" numFmtId="2">
      <sharedItems containsSemiMixedTypes="0" containsString="0" containsNumber="1" minValue="-5237.5699415400377" maxValue="68.129085747973932"/>
    </cacheField>
    <cacheField name="Разница в оплате" numFmtId="2">
      <sharedItems containsSemiMixedTypes="0" containsString="0" containsNumber="1" minValue="-726.96462116468376" maxValue="775.33828550049111"/>
    </cacheField>
    <cacheField name="Логистика" numFmtId="2">
      <sharedItems containsSemiMixedTypes="0" containsString="0" containsNumber="1" minValue="-0.30779461859674778" maxValue="2295.785854823418"/>
    </cacheField>
    <cacheField name="Итоговая цена RUB" numFmtId="2">
      <sharedItems containsSemiMixedTypes="0" containsString="0" containsNumber="1" minValue="-256.48729465768776" maxValue="12294"/>
    </cacheField>
    <cacheField name="Продажа RUB" numFmtId="2">
      <sharedItems containsString="0" containsBlank="1" containsNumber="1" minValue="53.045054192970021" maxValue="15850"/>
    </cacheField>
    <cacheField name="ДатаП" numFmtId="0">
      <sharedItems containsDate="1" containsString="0" containsBlank="1" containsMixedTypes="1" minDate="1899-12-31T00:37:04" maxDate="1899-12-31T17:00:04" count="909">
        <n v="10"/>
        <d v="2022-08-31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08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6-03-13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6-03-11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5-06-20T00:00:00"/>
        <d v="2026-03-08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6-03-05T00:00:00"/>
        <d v="1899-12-30T07:03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5-08-11T00:00:00"/>
        <d v="2025-11-06T00:00:00"/>
        <d v="2025-08-29T00:00:00"/>
        <d v="2026-03-25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6-03-07T00:00:00"/>
        <d v="2025-11-09T00:00:00"/>
        <d v="2025-11-20T00:00:00"/>
        <d v="2026-03-12T00:00:00"/>
        <d v="2025-12-19T00:00:00"/>
        <d v="2025-10-11T00:00:00"/>
        <d v="2026-03-09T00:00:00"/>
        <d v="2025-11-13T00:00:00"/>
        <d v="2026-02-07T00:00:00"/>
        <d v="2025-12-08T00:00:00"/>
        <d v="2026-03-17T00:00:00"/>
        <d v="2025-10-31T00:00:00"/>
        <d v="2025-10-27T00:00:00"/>
        <d v="2026-01-21T00:00:00"/>
        <d v="2025-12-09T00:00:00"/>
        <d v="2025-09-29T00:00:00"/>
        <d v="2025-11-11T00:00:00"/>
        <d v="2026-02-05T00:00:00"/>
        <d v="2025-12-06T00:00:00"/>
        <d v="2026-02-22T00:00:00"/>
        <d v="2026-01-05T00:00:00"/>
        <d v="2026-03-06T00:00:00"/>
        <d v="2026-01-27T00:00:00"/>
        <d v="2026-01-15T00:00:00"/>
        <d v="2026-01-22T00:00:00"/>
        <d v="2026-03-21T00:00:00"/>
        <d v="2025-12-14T00:00:00"/>
        <d v="2026-02-14T00:00:00"/>
        <d v="2026-03-02T00:00:00"/>
        <d v="2026-01-06T00:00:00"/>
        <d v="2026-01-28T00:00:00"/>
        <d v="2026-02-03T00:00:00"/>
        <d v="2026-03-03T00:00:00"/>
        <d v="2026-03-15T00:00:00"/>
        <d v="2026-03-26T00:00:00"/>
        <n v="80" u="1"/>
        <n v="4878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8486.507472504989" maxValue="5128.0288179148301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01">
  <r>
    <m/>
    <m/>
    <m/>
    <m/>
    <m/>
    <x v="0"/>
    <m/>
    <m/>
    <x v="0"/>
    <x v="0"/>
    <n v="15"/>
    <n v="-1.62"/>
    <n v="-0.71905149763531262"/>
    <n v="-7.6916344491109097E-16"/>
    <n v="174.85532103451192"/>
    <n v="4058.1985549132946"/>
    <n v="5900"/>
    <x v="0"/>
    <m/>
    <n v="0"/>
    <n v="1841.8014450867054"/>
    <n v="1.1739290109616038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1"/>
    <s v="&lt;Клиент не выбран&gt;"/>
    <s v="2022 08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2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3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4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5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6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8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9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0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1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4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0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5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5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6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2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2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7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8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8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2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8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2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0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1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8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1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2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8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2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2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2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2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2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2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2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2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2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0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0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0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0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0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0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7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0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0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1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5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5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8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1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1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1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0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8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6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3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7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8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9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0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9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4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5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0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5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0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5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8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0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7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4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8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8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6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3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6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4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8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6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8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0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0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0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0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0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0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6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0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0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0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0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6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0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0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0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0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6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0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0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0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0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4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1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0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0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0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0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6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0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0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0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0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0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0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0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0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0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0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0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0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0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0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0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0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0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7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5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0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0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0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0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2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0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7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0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6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0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0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5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0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0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0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0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5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0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2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0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5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5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0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0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0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1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0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0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0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0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0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0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0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0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0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0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0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0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0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0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0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1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0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0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0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0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0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2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0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0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0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2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1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1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0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2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2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0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0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2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0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0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0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0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0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0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0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0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0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0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0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0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0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0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0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0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0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0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0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0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0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0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0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0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0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0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0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0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0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0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0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0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n v="3000"/>
    <x v="526"/>
    <m/>
    <s v="2026 03"/>
    <n v="745.7083262490969"/>
    <n v="0.3307949609769516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7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8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9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30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1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2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3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4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0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0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5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n v="2500"/>
    <x v="536"/>
    <m/>
    <s v="2026 01"/>
    <n v="743.29225328543384"/>
    <n v="0.42311662521871124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1600"/>
    <x v="526"/>
    <m/>
    <s v="2026 03"/>
    <n v="478.54408913657585"/>
    <n v="0.42671681026509395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7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8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9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40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1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8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2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0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n v="2500"/>
    <x v="526"/>
    <m/>
    <s v="2026 03"/>
    <n v="1330.7780134717304"/>
    <n v="1.1381739556772821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0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3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5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1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0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6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0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0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0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7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8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9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50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1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8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8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2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30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5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5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3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4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0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5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6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7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8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9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60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1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0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2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9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7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5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3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0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4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5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6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7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0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0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m/>
    <x v="20"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2"/>
    <n v="3600.66"/>
    <n v="0"/>
    <n v="0"/>
    <n v="0"/>
    <n v="59.999999999999993"/>
    <n v="3660.66"/>
    <n v="4800"/>
    <x v="568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2"/>
    <n v="3664"/>
    <n v="0"/>
    <n v="0"/>
    <n v="0"/>
    <n v="147.47205795845073"/>
    <n v="3811.4720579584509"/>
    <n v="4500"/>
    <x v="569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570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570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5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6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7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8"/>
    <n v="1445"/>
    <n v="-240.83333333333334"/>
    <n v="0"/>
    <n v="0"/>
    <n v="106.96641278883764"/>
    <n v="1311.1330794555045"/>
    <n v="2200"/>
    <x v="546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39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0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1"/>
    <n v="2856"/>
    <n v="0"/>
    <n v="0"/>
    <n v="8.8148148148148149"/>
    <n v="0"/>
    <n v="2864.8148148148148"/>
    <n v="3600"/>
    <x v="568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1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2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4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5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800"/>
    <x v="541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8"/>
    <n v="1153"/>
    <m/>
    <n v="0"/>
    <n v="0"/>
    <n v="46.276628589070704"/>
    <n v="1199.2766285890707"/>
    <n v="1800"/>
    <x v="548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3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2000"/>
    <x v="572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0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0"/>
    <n v="826.27"/>
    <m/>
    <n v="0"/>
    <n v="0"/>
    <n v="100.3681791366472"/>
    <n v="926.63817913664718"/>
    <n v="2200"/>
    <x v="562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1"/>
    <n v="35.74"/>
    <m/>
    <n v="0"/>
    <n v="0"/>
    <n v="4.3413880721117444"/>
    <n v="40.08138807211175"/>
    <m/>
    <x v="20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2"/>
    <n v="964.72"/>
    <m/>
    <n v="0"/>
    <n v="0"/>
    <n v="117.18589538129945"/>
    <n v="1081.9058953812994"/>
    <m/>
    <x v="20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3"/>
    <n v="826.27"/>
    <m/>
    <n v="0"/>
    <n v="0"/>
    <n v="100.3681791366472"/>
    <n v="926.63817913664718"/>
    <m/>
    <x v="20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0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994.86"/>
    <x v="573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5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6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7"/>
    <n v="925"/>
    <m/>
    <n v="0"/>
    <n v="-46.285064442759669"/>
    <n v="55.542077331311603"/>
    <n v="934.25701288855191"/>
    <n v="2200"/>
    <x v="574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0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8"/>
    <n v="1545"/>
    <n v="-257.5"/>
    <n v="0"/>
    <n v="0"/>
    <n v="107.61844331641286"/>
    <n v="1395.1184433164128"/>
    <n v="2200"/>
    <x v="562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59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0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2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0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4"/>
    <n v="1230"/>
    <m/>
    <n v="0"/>
    <n v="0"/>
    <n v="102.81218274111676"/>
    <n v="1332.8121827411167"/>
    <n v="2100"/>
    <x v="535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3"/>
    <n v="1755"/>
    <n v="-292.5"/>
    <n v="0"/>
    <n v="0"/>
    <n v="122.24619289340102"/>
    <n v="1584.746192893401"/>
    <n v="2500"/>
    <x v="562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4"/>
    <n v="1755"/>
    <n v="-292.5"/>
    <n v="0"/>
    <n v="0"/>
    <n v="122.24619289340102"/>
    <n v="1584.746192893401"/>
    <n v="2500"/>
    <x v="535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5"/>
    <n v="1755"/>
    <n v="-292.5"/>
    <n v="0"/>
    <n v="0"/>
    <n v="122.24619289340102"/>
    <n v="1584.746192893401"/>
    <n v="2550"/>
    <x v="548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6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7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8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69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0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5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1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6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2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3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7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3"/>
    <n v="22.71"/>
    <n v="-3.41"/>
    <n v="-0.9501153799441322"/>
    <n v="6.6621471844070796E-15"/>
    <n v="1.5977577113382342"/>
    <n v="2016.7113112829447"/>
    <m/>
    <x v="20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60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8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7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79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80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4"/>
    <n v="22.41"/>
    <n v="-3.36"/>
    <n v="-1.3955083330892475"/>
    <n v="-3.1717498881063606E-15"/>
    <n v="1.1382169566274611"/>
    <n v="1904.5982542983506"/>
    <n v="2900"/>
    <x v="581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5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6"/>
    <n v="2.2400000000000002"/>
    <n v="-1.24"/>
    <n v="-7.3255030608359473E-2"/>
    <n v="-1.6649605711844417E-16"/>
    <n v="5.9748921607740757E-2"/>
    <n v="99.978910986790098"/>
    <m/>
    <x v="20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7"/>
    <n v="22.36"/>
    <n v="-4.47"/>
    <n v="-1.3105324975835506"/>
    <n v="-2.9786144618489654E-15"/>
    <n v="1.0689082075624818"/>
    <n v="1788.6227175536742"/>
    <n v="3000"/>
    <x v="532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8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2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80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3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8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1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0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8"/>
    <n v="16.059999999999999"/>
    <n v="-3.21"/>
    <n v="0"/>
    <n v="0"/>
    <n v="1.0071606610284265"/>
    <n v="1394.394998187749"/>
    <n v="2200"/>
    <x v="584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1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79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0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1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5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6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2"/>
    <n v="17.989999999999998"/>
    <n v="-2.52"/>
    <n v="-0.53299343144066214"/>
    <n v="8.3310271879305912E-15"/>
    <n v="1.0528003520631291"/>
    <n v="1614.5563067643538"/>
    <n v="1600"/>
    <x v="587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3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1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5"/>
    <n v="16.91"/>
    <n v="-3.38"/>
    <n v="-0.46615391902987452"/>
    <n v="7.2862829898319916E-15"/>
    <n v="0.92077496854648588"/>
    <n v="1412.084475146846"/>
    <m/>
    <x v="20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6"/>
    <n v="3.26"/>
    <n v="-1.81"/>
    <n v="-4.9957367523526829E-2"/>
    <n v="7.8086550888812908E-16"/>
    <n v="9.867876603048073E-2"/>
    <n v="151.33203909555999"/>
    <m/>
    <x v="20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7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8"/>
    <n v="9.59"/>
    <n v="-1.92"/>
    <n v="-0.26425724752100055"/>
    <n v="4.1305092780496206E-15"/>
    <n v="0.52197664514054298"/>
    <n v="800.4943033537553"/>
    <m/>
    <x v="20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8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89"/>
    <n v="26.96"/>
    <n v="-13.48"/>
    <n v="-0.46443125118423567"/>
    <n v="7.2593565929737795E-15"/>
    <n v="0.91737225247646925"/>
    <n v="1406.866128971137"/>
    <n v="2300"/>
    <x v="588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0"/>
    <n v="40.020000000000003"/>
    <n v="-8"/>
    <n v="-1.1031964883471237"/>
    <n v="1.7243664547998548E-14"/>
    <n v="2.1790993712386162"/>
    <n v="3341.8288909240218"/>
    <n v="4500"/>
    <x v="588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1"/>
    <n v="29.59"/>
    <n v="-5.92"/>
    <n v="-0.81551095812543473"/>
    <n v="1.2746956272677253E-14"/>
    <n v="1.610845787545848"/>
    <n v="2470.3650795806243"/>
    <n v="3500"/>
    <x v="589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2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3"/>
    <n v="26.88"/>
    <n v="-8.8699999999999992"/>
    <n v="-1.2028788576692768"/>
    <n v="4.2868806736868328E-15"/>
    <n v="0.83189476019904884"/>
    <n v="1786.7675675222984"/>
    <m/>
    <x v="20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5"/>
    <n v="13.2"/>
    <n v="-6.6"/>
    <n v="-0.44081068631966847"/>
    <n v="1.5709834784193834E-15"/>
    <n v="0.30485871278810228"/>
    <n v="654.78433901427934"/>
    <m/>
    <x v="20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1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90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1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6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7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8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579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0"/>
    <n v="1340"/>
    <n v="0"/>
    <n v="0"/>
    <n v="0"/>
    <n v="33.868522200132531"/>
    <n v="1373.8685222001325"/>
    <n v="2200"/>
    <x v="592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1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2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3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4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5"/>
    <n v="1410"/>
    <n v="0"/>
    <n v="0"/>
    <n v="0"/>
    <n v="33.348257472404811"/>
    <n v="1443.3482574724048"/>
    <n v="2400"/>
    <x v="591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6"/>
    <n v="1890"/>
    <n v="0"/>
    <n v="0"/>
    <n v="0"/>
    <n v="44.700855760883044"/>
    <n v="1934.7008557608831"/>
    <m/>
    <x v="20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7"/>
    <n v="1890"/>
    <n v="0"/>
    <n v="0"/>
    <n v="0"/>
    <n v="44.700855760883044"/>
    <n v="1934.7008557608831"/>
    <n v="3000"/>
    <x v="590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0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0"/>
    <n v="630"/>
    <n v="0"/>
    <n v="0"/>
    <n v="0"/>
    <n v="0"/>
    <n v="630"/>
    <m/>
    <x v="20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1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8"/>
    <n v="1451.6"/>
    <m/>
    <n v="0"/>
    <n v="-241.44545853967043"/>
    <n v="54.355403986676393"/>
    <n v="1264.509945447006"/>
    <n v="2200"/>
    <x v="593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2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4"/>
    <n v="37.590000000000003"/>
    <m/>
    <n v="0"/>
    <n v="-6.2523662072927886"/>
    <n v="1.4075638163813489"/>
    <n v="32.745197609088564"/>
    <m/>
    <x v="20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0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0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5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6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7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1233.47"/>
    <x v="20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8"/>
    <n v="1353.16"/>
    <m/>
    <n v="0"/>
    <n v="-163.0755817594659"/>
    <n v="43.385268137846026"/>
    <n v="1233.4696863783802"/>
    <n v="2200"/>
    <x v="574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5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19"/>
    <n v="1537.09"/>
    <m/>
    <n v="0"/>
    <n v="-185.24183833889373"/>
    <n v="49.282466080878649"/>
    <n v="1401.1306277419849"/>
    <n v="2500"/>
    <x v="546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0"/>
    <n v="35.04"/>
    <m/>
    <n v="0"/>
    <n v="-4.2228327654170128"/>
    <n v="1.123459011166547"/>
    <n v="31.940626245749531"/>
    <m/>
    <x v="20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1"/>
    <n v="1260"/>
    <m/>
    <n v="0"/>
    <n v="-210"/>
    <n v="85.166666666666671"/>
    <n v="1135.1666666666667"/>
    <n v="1135.17"/>
    <x v="20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5"/>
    <n v="1260"/>
    <m/>
    <n v="0"/>
    <n v="-210"/>
    <n v="85.166666666666671"/>
    <n v="1135.1666666666667"/>
    <n v="2200"/>
    <x v="546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2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3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4"/>
    <n v="1260"/>
    <m/>
    <n v="0"/>
    <n v="-210"/>
    <n v="85.166666666666671"/>
    <n v="1135.1666666666667"/>
    <n v="2200"/>
    <x v="557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5"/>
    <n v="21.51"/>
    <n v="-4.3"/>
    <n v="-0.75436398729842469"/>
    <n v="-3.045499155079092E-15"/>
    <n v="1.17698107760249"/>
    <n v="1793.7275462299979"/>
    <m/>
    <x v="20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6"/>
    <n v="15.43"/>
    <n v="-3.09"/>
    <n v="-0.54089782703443112"/>
    <n v="-2.1836989874303307E-15"/>
    <n v="0.84392484007058266"/>
    <n v="1286.147467779092"/>
    <m/>
    <x v="20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7"/>
    <n v="14.19"/>
    <n v="-2.84"/>
    <n v="-0.49750326878774664"/>
    <n v="-2.0085075775797613E-15"/>
    <n v="0.77621936262569791"/>
    <n v="1182.9638378681277"/>
    <m/>
    <x v="20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8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29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0"/>
    <n v="11.56"/>
    <n v="-7.41"/>
    <n v="-0.18190648153913205"/>
    <n v="-7.3438823321198327E-16"/>
    <n v="0.28381589029926402"/>
    <n v="432.53743851565895"/>
    <n v="1500"/>
    <x v="580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1"/>
    <n v="24.83"/>
    <n v="-4.97"/>
    <n v="-1.6356933602315584"/>
    <n v="-2.4754633334261184E-15"/>
    <n v="0.95329868308328303"/>
    <n v="2002.323836505569"/>
    <m/>
    <x v="20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2"/>
    <n v="28.13"/>
    <n v="-5.63"/>
    <n v="-1.8531269186913426"/>
    <n v="-2.8045279457244542E-15"/>
    <n v="1.0800211666351394"/>
    <n v="2268.493772476098"/>
    <n v="3200"/>
    <x v="594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5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3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3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596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6"/>
    <n v="13.97"/>
    <n v="-2.79"/>
    <n v="-0.92079817559863164"/>
    <n v="-1.3935387748088621E-15"/>
    <n v="0.53665051746581593"/>
    <n v="1127.1893500570122"/>
    <n v="1900"/>
    <x v="597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7"/>
    <n v="31.91"/>
    <n v="-9.57"/>
    <n v="-1.8399491272695376"/>
    <n v="-2.7845846358881914E-15"/>
    <n v="1.0723410161168452"/>
    <n v="2252.3622612051568"/>
    <n v="2252.36"/>
    <x v="595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8"/>
    <n v="31.91"/>
    <n v="-9.57"/>
    <n v="-1.8399491272695376"/>
    <n v="-2.7845846358881914E-15"/>
    <n v="1.0723410161168452"/>
    <n v="2252.3622612051568"/>
    <n v="2252.36"/>
    <x v="595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39"/>
    <n v="29.93"/>
    <n v="-14.95"/>
    <n v="-1.2337707218665028"/>
    <n v="-1.8671923834201035E-15"/>
    <n v="0.71905409227530626"/>
    <n v="1510.3127427418647"/>
    <n v="3500"/>
    <x v="598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599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7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600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0"/>
    <n v="18.91"/>
    <n v="-3.78"/>
    <n v="-1.7448807138085696"/>
    <n v="-2.0518201339918534E-15"/>
    <n v="0.80329118352112949"/>
    <n v="1457.1775336387059"/>
    <n v="2500"/>
    <x v="601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60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1"/>
    <n v="12.5"/>
    <n v="-7.51"/>
    <n v="-0.57547619047619047"/>
    <n v="-6.7670736739057157E-16"/>
    <n v="0.26493212199408039"/>
    <n v="480.58928571428567"/>
    <n v="1800"/>
    <x v="565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2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2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600"/>
    <x v="553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4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5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3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3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554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8"/>
    <n v="26.3"/>
    <n v="-4.7300000000000004"/>
    <n v="-2.9572097343488752"/>
    <n v="-7.5924982650791288E-15"/>
    <n v="1.5588345351798596"/>
    <n v="2119.0411276240006"/>
    <m/>
    <x v="20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4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49"/>
    <n v="12.91"/>
    <n v="-2.3199999999999998"/>
    <n v="-1.4518707040683632"/>
    <n v="-3.72761041387056E-15"/>
    <n v="0.76532488305770585"/>
    <n v="1040.363724688835"/>
    <n v="1800"/>
    <x v="590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6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0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5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1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2"/>
    <n v="9.01"/>
    <n v="-1.8"/>
    <n v="-1.2057765818328137"/>
    <n v="0"/>
    <n v="0.38427233467905902"/>
    <n v="673.65196408811994"/>
    <m/>
    <x v="20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3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2900"/>
    <x v="599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300"/>
    <x v="606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6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1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7"/>
    <n v="33.18"/>
    <n v="-15.68"/>
    <n v="-2.9266421889145962"/>
    <n v="0"/>
    <n v="0.93269984145402662"/>
    <n v="1635.0775827381553"/>
    <m/>
    <x v="20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7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8"/>
    <n v="16.43"/>
    <n v="-3.29"/>
    <n v="-2.1974901921335883"/>
    <n v="0"/>
    <n v="0.70032433809748074"/>
    <n v="1227.709682124535"/>
    <n v="2100"/>
    <x v="608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59"/>
    <n v="17.8"/>
    <n v="-3.56"/>
    <n v="-0.63725767293546398"/>
    <n v="0"/>
    <n v="0.60822257673050428"/>
    <n v="1478.0977584520058"/>
    <n v="2350"/>
    <x v="609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10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0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09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1"/>
    <n v="38.630000000000003"/>
    <n v="-7.73"/>
    <n v="-1.3828133492770953"/>
    <n v="0"/>
    <n v="1.3198088216975128"/>
    <n v="3207.3890966409394"/>
    <n v="5800"/>
    <x v="611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3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2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3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4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5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2"/>
    <n v="24.64"/>
    <n v="-4.93"/>
    <n v="-0.88204696162626361"/>
    <n v="0"/>
    <n v="0.84185863675268535"/>
    <n v="2045.8782878573763"/>
    <m/>
    <x v="20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3"/>
    <n v="16.899999999999999"/>
    <n v="-6.72"/>
    <n v="-0.45556763416313362"/>
    <n v="0"/>
    <n v="0.4348108027469475"/>
    <n v="1056.673818893358"/>
    <n v="1500"/>
    <x v="616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4"/>
    <n v="13.36"/>
    <n v="-4.01"/>
    <n v="-0.94380888290713338"/>
    <n v="1.6257370804739845E-15"/>
    <n v="0.61091341508086927"/>
    <n v="943.3838829071334"/>
    <n v="1900"/>
    <x v="617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5"/>
    <n v="11.5"/>
    <n v="-3.45"/>
    <n v="-0.81258411843876199"/>
    <n v="1.3996987698198477E-15"/>
    <n v="0.52597358196802113"/>
    <n v="812.21820934785285"/>
    <n v="1600"/>
    <x v="618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6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8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4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19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8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7"/>
    <n v="19.16"/>
    <n v="-3.83"/>
    <n v="-0.61999445983379509"/>
    <n v="4.3888673439243869E-15"/>
    <n v="0.81667541098270857"/>
    <n v="1614.1358876857221"/>
    <n v="2500"/>
    <x v="620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9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1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69"/>
    <n v="7.12"/>
    <n v="-3.56"/>
    <n v="-0.14397783933518007"/>
    <n v="1.0192020707352131E-15"/>
    <n v="0.18965195454001582"/>
    <n v="374.84173256106789"/>
    <m/>
    <x v="20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0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2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3"/>
    <n v="1872"/>
    <n v="0"/>
    <n v="0"/>
    <n v="0"/>
    <n v="0"/>
    <n v="1872"/>
    <m/>
    <x v="20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4"/>
    <n v="1872"/>
    <n v="0"/>
    <n v="0"/>
    <n v="0"/>
    <n v="0"/>
    <n v="1872"/>
    <m/>
    <x v="20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0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6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7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0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79"/>
    <n v="1139.6000000000001"/>
    <n v="0"/>
    <n v="0"/>
    <n v="0"/>
    <n v="0"/>
    <n v="1139.6000000000001"/>
    <m/>
    <x v="20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0"/>
    <n v="327.60000000000002"/>
    <n v="0"/>
    <n v="0"/>
    <n v="0"/>
    <n v="0"/>
    <n v="327.60000000000002"/>
    <m/>
    <x v="20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1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2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3"/>
    <n v="315.60000000000002"/>
    <n v="0"/>
    <n v="0"/>
    <n v="0"/>
    <n v="0"/>
    <n v="315.60000000000002"/>
    <m/>
    <x v="20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4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5"/>
    <n v="439.6"/>
    <n v="0"/>
    <n v="0"/>
    <n v="0"/>
    <n v="0"/>
    <n v="439.6"/>
    <m/>
    <x v="20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6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7"/>
    <n v="459.6"/>
    <n v="0"/>
    <n v="0"/>
    <n v="0"/>
    <n v="0"/>
    <n v="459.6"/>
    <m/>
    <x v="20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8"/>
    <n v="1139.6000000000001"/>
    <n v="0"/>
    <n v="0"/>
    <n v="0"/>
    <n v="0"/>
    <n v="1139.6000000000001"/>
    <m/>
    <x v="20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0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89"/>
    <n v="24.26"/>
    <n v="-4.8499999999999996"/>
    <n v="-2.8548250482625481"/>
    <n v="-3.3280971286446781E-15"/>
    <n v="2.4916591175118796"/>
    <n v="1968.5599517374519"/>
    <n v="2800"/>
    <x v="622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3"/>
    <n v="22.95"/>
    <n v="-6.89"/>
    <n v="-2.3621066602316598"/>
    <n v="-2.7536960271011599E-15"/>
    <n v="2.0616200632272421"/>
    <n v="1628.8033397683394"/>
    <m/>
    <x v="20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0"/>
    <n v="27.38"/>
    <n v="-5.48"/>
    <n v="-3.2210545366795356"/>
    <n v="-3.7550400369561269E-15"/>
    <n v="2.8113000862189668"/>
    <n v="2221.0954633204633"/>
    <m/>
    <x v="20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3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1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0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1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1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4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5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2"/>
    <n v="14.46"/>
    <n v="-2.89"/>
    <n v="-0.17582250588861029"/>
    <n v="0"/>
    <n v="0.46606398544427213"/>
    <n v="1229.9887573132739"/>
    <n v="2000"/>
    <x v="603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39"/>
    <n v="29.93"/>
    <n v="-14.95"/>
    <n v="-0.22764227642276422"/>
    <n v="0"/>
    <n v="0.60342597251125285"/>
    <n v="1592.5005691056911"/>
    <n v="3500"/>
    <x v="626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3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3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4"/>
    <n v="115.08"/>
    <m/>
    <n v="0"/>
    <n v="0"/>
    <n v="15.42325211805128"/>
    <n v="130.50325211805128"/>
    <m/>
    <x v="20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5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6"/>
    <n v="11.09"/>
    <n v="-6.79"/>
    <n v="-0.46221686101058829"/>
    <n v="-8.1901454597733017E-16"/>
    <n v="0.27705039002030846"/>
    <n v="430.84883840414585"/>
    <n v="1600"/>
    <x v="623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7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1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6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n v="900"/>
    <x v="627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m/>
    <x v="20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800"/>
    <x v="628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900"/>
    <x v="629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6"/>
    <n v="24.79"/>
    <n v="-4.96"/>
    <n v="-2.1034127594158338"/>
    <n v="0"/>
    <n v="1.0845299291091717"/>
    <n v="1969.3735434281325"/>
    <n v="2600"/>
    <x v="630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0"/>
    <n v="6.34"/>
    <n v="-3.82"/>
    <n v="-0.26730207532667183"/>
    <n v="0"/>
    <n v="0.1378222602801368"/>
    <n v="250.26834742505764"/>
    <n v="1000"/>
    <x v="558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1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564.35"/>
    <x v="593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300"/>
    <x v="578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2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3"/>
    <n v="92.57"/>
    <n v="-27.77"/>
    <n v="-2.9426368803106189"/>
    <n v="0"/>
    <n v="2.6113190134938145"/>
    <n v="6705.9704462326263"/>
    <n v="9700"/>
    <x v="632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4"/>
    <n v="8.85"/>
    <n v="-1.77"/>
    <n v="-0.76832842708250471"/>
    <n v="8.0048413862383805E-16"/>
    <n v="0.40072978091351458"/>
    <n v="702.85940965868406"/>
    <n v="1400"/>
    <x v="561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3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3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5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6"/>
    <n v="11.07"/>
    <n v="-2.21"/>
    <n v="-0.96149574349590272"/>
    <n v="1.0017358005942378E-15"/>
    <n v="0.50147822865730773"/>
    <n v="879.56700135253402"/>
    <n v="1600"/>
    <x v="531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598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7"/>
    <n v="15.1"/>
    <n v="-7.55"/>
    <n v="-0.81933328029278396"/>
    <n v="8.5362362240253909E-16"/>
    <n v="0.42733189913799929"/>
    <n v="749.51815578009393"/>
    <m/>
    <x v="20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1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4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8"/>
    <n v="13.15"/>
    <n v="-6.58"/>
    <n v="0"/>
    <n v="-9.8846345327274533E-16"/>
    <n v="0.33803195882611492"/>
    <n v="715.47917897411457"/>
    <n v="1700"/>
    <x v="623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5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6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3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3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1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2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7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0"/>
    <n v="19.329999999999998"/>
    <n v="-0.97"/>
    <n v="-1.0538783852835969"/>
    <n v="-5.925425369241099E-15"/>
    <n v="1.0076473699296773"/>
    <n v="1907.2099335717924"/>
    <m/>
    <x v="20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1"/>
    <n v="27.46"/>
    <n v="-1.37"/>
    <n v="-1.4975864418327367"/>
    <n v="-8.420171453349689E-15"/>
    <n v="1.431891061081987"/>
    <n v="2710.191022161659"/>
    <n v="3300"/>
    <x v="623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2"/>
    <n v="4.1500000000000004"/>
    <n v="-2.08"/>
    <n v="-0.11881962187020947"/>
    <n v="-6.6806266417914365E-16"/>
    <n v="0.11360730151167933"/>
    <n v="215.02857094191776"/>
    <m/>
    <x v="20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m/>
    <x v="20"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3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2"/>
    <n v="4.1500000000000004"/>
    <n v="-2.08"/>
    <n v="-0.12368981064021642"/>
    <n v="0"/>
    <n v="0.12025544034160215"/>
    <n v="215.26925698827776"/>
    <m/>
    <x v="20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83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4"/>
    <n v="570.55999999999995"/>
    <n v="0"/>
    <n v="0"/>
    <n v="0"/>
    <n v="0"/>
    <n v="570.55999999999995"/>
    <m/>
    <x v="20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5"/>
    <n v="1518.69"/>
    <n v="0"/>
    <n v="0"/>
    <n v="0"/>
    <n v="0"/>
    <n v="1518.69"/>
    <n v="518.69000000000005"/>
    <x v="20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6"/>
    <n v="1036.08"/>
    <n v="0"/>
    <n v="0"/>
    <n v="0"/>
    <n v="0"/>
    <n v="1036.08"/>
    <n v="2200"/>
    <x v="638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7"/>
    <n v="1518.67"/>
    <n v="0"/>
    <n v="0"/>
    <n v="0"/>
    <n v="0"/>
    <n v="1518.67"/>
    <m/>
    <x v="20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8"/>
    <n v="26.82"/>
    <n v="-5.36"/>
    <n v="0"/>
    <n v="0"/>
    <n v="1.8379062433889963"/>
    <n v="2412.9398489683049"/>
    <n v="3200"/>
    <x v="629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1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19"/>
    <n v="15.33"/>
    <n v="-3.07"/>
    <n v="0"/>
    <n v="0"/>
    <n v="1.0499874438000509"/>
    <n v="1378.5015166985747"/>
    <m/>
    <x v="20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0"/>
    <n v="10.81"/>
    <n v="-2.16"/>
    <n v="0"/>
    <n v="0"/>
    <n v="0.74081495830917143"/>
    <n v="972.59691023186554"/>
    <m/>
    <x v="20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1"/>
    <n v="7.24"/>
    <n v="-1.45"/>
    <n v="0"/>
    <n v="0"/>
    <n v="0.49587498365434707"/>
    <n v="651.02151563497125"/>
    <m/>
    <x v="20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2"/>
    <n v="7.3"/>
    <n v="-1.46"/>
    <n v="0"/>
    <n v="0"/>
    <n v="0.5001571510434174"/>
    <n v="656.643463092959"/>
    <m/>
    <x v="20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3"/>
    <n v="2.2400000000000002"/>
    <n v="-1.24"/>
    <n v="0"/>
    <n v="0"/>
    <n v="8.56433477814071E-2"/>
    <n v="112.43894915975328"/>
    <m/>
    <x v="20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4"/>
    <n v="21.9"/>
    <n v="-4.38"/>
    <n v="0"/>
    <n v="0"/>
    <n v="1.5004714531302523"/>
    <n v="1969.9303892788769"/>
    <n v="2700"/>
    <x v="591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5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39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40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1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1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1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4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4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5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6"/>
    <n v="4.4800000000000004"/>
    <n v="-2.48"/>
    <n v="-4.1093075816724896E-2"/>
    <n v="2.9198386511612921E-16"/>
    <n v="0.12384299453138398"/>
    <n v="216.12702897061851"/>
    <m/>
    <x v="20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8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591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624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8"/>
    <n v="8.06"/>
    <n v="-2.02"/>
    <n v="0"/>
    <n v="0"/>
    <n v="0.40248371499615954"/>
    <n v="667.36770633293793"/>
    <n v="1300"/>
    <x v="591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8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2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29"/>
    <n v="10.69"/>
    <n v="-2.67"/>
    <n v="0"/>
    <n v="0"/>
    <n v="0.53442374077304611"/>
    <n v="886.1405637069804"/>
    <n v="1600"/>
    <x v="591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3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4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0"/>
    <n v="6.34"/>
    <n v="-3.82"/>
    <n v="0"/>
    <n v="0"/>
    <n v="0.16792366917058307"/>
    <n v="278.43818211241773"/>
    <n v="1100"/>
    <x v="645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6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7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1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1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48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0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1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4"/>
    <n v="1985.46"/>
    <n v="0"/>
    <n v="0"/>
    <n v="-261.28936197809048"/>
    <n v="85.208541291811585"/>
    <n v="1809.3791793137211"/>
    <m/>
    <x v="20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5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6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8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39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0"/>
    <n v="133.9"/>
    <m/>
    <n v="0"/>
    <n v="-21.962079935637579"/>
    <n v="8.9613255997190091"/>
    <n v="120.89924566408143"/>
    <m/>
    <x v="20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49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m/>
    <x v="20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2"/>
    <n v="1110"/>
    <m/>
    <n v="0"/>
    <n v="0"/>
    <n v="0"/>
    <n v="1110"/>
    <n v="1500"/>
    <x v="650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3"/>
    <n v="10.029999999999999"/>
    <n v="-2.5099999999999998"/>
    <n v="-0.23692168765363969"/>
    <n v="0"/>
    <n v="0.46469062944390965"/>
    <n v="804.90389605177324"/>
    <n v="1500"/>
    <x v="591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1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4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5"/>
    <n v="23.18"/>
    <n v="-5.8"/>
    <n v="-0.54756634726333209"/>
    <n v="0"/>
    <n v="1.0739791409222275"/>
    <n v="1860.269908694125"/>
    <n v="2800"/>
    <x v="639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2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0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3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6"/>
    <n v="14.42"/>
    <n v="-4.33"/>
    <n v="-0.31789093463101387"/>
    <n v="0"/>
    <n v="0.62350112381503309"/>
    <n v="1079.9840839311692"/>
    <m/>
    <x v="20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300"/>
    <x v="654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5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4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5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8"/>
    <n v="29.88"/>
    <n v="-7.47"/>
    <n v="-0.70603923142527469"/>
    <n v="0"/>
    <n v="1.3848027933295235"/>
    <n v="2398.6564242713084"/>
    <n v="2398.66"/>
    <x v="20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49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0"/>
    <n v="28.17"/>
    <n v="-8.4499999999999993"/>
    <n v="-2.2919067145053815"/>
    <n v="-7.1819081236233592E-15"/>
    <n v="1.096915238425515"/>
    <n v="1941.5696950281892"/>
    <n v="3100"/>
    <x v="608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1"/>
    <n v="28.3"/>
    <n v="-8.49"/>
    <n v="-2.3023667350076882"/>
    <n v="-7.2146855947757991E-15"/>
    <n v="1.1019214438747185"/>
    <n v="1950.4308143259855"/>
    <m/>
    <x v="20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2"/>
    <n v="13.62"/>
    <n v="-2.72"/>
    <n v="-1.2668247052793433"/>
    <n v="-3.9697159506843101E-15"/>
    <n v="0.60630710440355517"/>
    <n v="1073.1800038441813"/>
    <n v="1800"/>
    <x v="601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6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8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3"/>
    <n v="25.56"/>
    <n v="-12.98"/>
    <n v="-1.4620784213223983"/>
    <n v="-4.5815620788631764E-15"/>
    <n v="0.69975627278869035"/>
    <n v="1238.5875640697063"/>
    <n v="2800"/>
    <x v="629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2"/>
    <n v="26.88"/>
    <n v="-20.16"/>
    <n v="-0.7810148641722191"/>
    <n v="-2.4473845127154647E-15"/>
    <n v="0.37379667354054047"/>
    <n v="661.63024090210081"/>
    <n v="1300"/>
    <x v="628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7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8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40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7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4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4"/>
    <n v="13.25"/>
    <n v="-2.92"/>
    <n v="-1.2067712466549785"/>
    <n v="-1.3546011738307345E-15"/>
    <n v="0.82756985691673079"/>
    <n v="1042.923623925245"/>
    <n v="2000"/>
    <x v="659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0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0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5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6"/>
    <n v="13.54"/>
    <n v="-2.98"/>
    <n v="-1.2336403063578478"/>
    <n v="-1.384761703354555E-15"/>
    <n v="0.84599590406976533"/>
    <n v="1066.1445758616251"/>
    <n v="1900"/>
    <x v="661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7"/>
    <n v="24.64"/>
    <n v="-16.66"/>
    <n v="-0.93223954969087386"/>
    <n v="-1.046439241739522E-15"/>
    <n v="0.63930372296181137"/>
    <n v="805.66607153179643"/>
    <m/>
    <x v="20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8"/>
    <n v="21.13"/>
    <n v="-4.6500000000000004"/>
    <n v="-0.83662034689116527"/>
    <n v="-2.3754425976927575E-15"/>
    <n v="0.73083998902040681"/>
    <n v="1703.8864063292417"/>
    <n v="2600"/>
    <x v="640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59"/>
    <n v="30.26"/>
    <n v="-9.08"/>
    <n v="-1.0752195963079418"/>
    <n v="-3.0529049890250372E-15"/>
    <n v="0.93927129656870278"/>
    <n v="2189.82488386246"/>
    <n v="3530"/>
    <x v="640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370"/>
    <x v="640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1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2"/>
    <n v="23.91"/>
    <n v="-5.26"/>
    <n v="-0.94678212800486861"/>
    <n v="-2.6882284251802143E-15"/>
    <n v="0.82707316718632218"/>
    <n v="1928.2452353179831"/>
    <n v="2800"/>
    <x v="629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2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3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5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4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3"/>
    <n v="18.829999999999998"/>
    <n v="-17.829999999999998"/>
    <n v="-5.0765797748250324E-2"/>
    <n v="-1.4414093432601688E-16"/>
    <n v="4.4347086712403339E-2"/>
    <n v="103.39116543259964"/>
    <m/>
    <x v="20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0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4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8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3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5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6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5"/>
    <n v="21.96"/>
    <n v="-13.97"/>
    <n v="-0.4247848101265822"/>
    <n v="-1.2775778247478368E-15"/>
    <n v="0.54664518138654328"/>
    <n v="835.55921331458012"/>
    <n v="835.56"/>
    <x v="20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5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7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6"/>
    <n v="20.55"/>
    <n v="-4.1100000000000003"/>
    <n v="-0.72149382846291832"/>
    <n v="2.4646740322599539E-15"/>
    <n v="1.0444174542769065"/>
    <n v="1743.4522586770759"/>
    <n v="2400"/>
    <x v="667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7"/>
    <n v="16.62"/>
    <n v="-3.32"/>
    <n v="-0.58369026268593749"/>
    <n v="1.9939272888721038E-15"/>
    <n v="0.84493626167170666"/>
    <n v="1410.457119246053"/>
    <m/>
    <x v="20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8"/>
    <n v="21.04"/>
    <n v="-4.21"/>
    <n v="-0.73860955797025019"/>
    <n v="2.5231425768208647E-15"/>
    <n v="1.0691937807469791"/>
    <n v="1784.8115275872985"/>
    <n v="2600"/>
    <x v="629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69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40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68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0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0"/>
    <n v="6.05"/>
    <n v="-1.21"/>
    <n v="-0.21241059183458175"/>
    <n v="7.2560962993541205E-16"/>
    <n v="0.30748056439782406"/>
    <n v="513.27913211660882"/>
    <n v="1000"/>
    <x v="627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1"/>
    <n v="12.98"/>
    <n v="-3.02"/>
    <n v="-0.43710939972570961"/>
    <n v="1.4931966764786581E-15"/>
    <n v="0.63274926062031556"/>
    <n v="1056.2520983226082"/>
    <m/>
    <x v="20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2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29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3"/>
    <n v="25.89"/>
    <n v="-5.18"/>
    <n v="-0.90888912332524563"/>
    <n v="3.1048296355294184E-15"/>
    <n v="1.3156864646030861"/>
    <n v="2196.2832285402828"/>
    <m/>
    <x v="20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9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1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4"/>
    <n v="18.93"/>
    <n v="-16.43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5"/>
    <n v="18.760000000000002"/>
    <n v="-16.260000000000002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6"/>
    <n v="36.96"/>
    <n v="-11.09"/>
    <n v="-2.5391566399286996"/>
    <n v="8.1915064947031188E-15"/>
    <n v="3.4884859180195051"/>
    <n v="2775.5537563131329"/>
    <n v="4100"/>
    <x v="542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69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29"/>
    <n v="10.69"/>
    <n v="-2.14"/>
    <n v="-0.83918783422459908"/>
    <n v="2.7072818140592054E-15"/>
    <n v="1.1529398762685259"/>
    <n v="917.3167613636366"/>
    <n v="1600"/>
    <x v="670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7"/>
    <n v="11.85"/>
    <n v="-2.37"/>
    <n v="-0.93046791443850307"/>
    <n v="3.0017580815533654E-15"/>
    <n v="1.2783473715819449"/>
    <n v="1017.0950757575764"/>
    <m/>
    <x v="20"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3"/>
    <n v="18.829999999999998"/>
    <n v="-16.829999999999998"/>
    <n v="-0.19630124777183608"/>
    <n v="6.33282295686364E-16"/>
    <n v="0.26969353830842713"/>
    <n v="214.57702020202032"/>
    <m/>
    <x v="20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8"/>
    <n v="15.97"/>
    <n v="-3.19"/>
    <n v="0"/>
    <n v="0"/>
    <n v="0.87155466649651714"/>
    <n v="1390.3516439640091"/>
    <n v="2000"/>
    <x v="599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79"/>
    <n v="16.829999999999998"/>
    <n v="-3.37"/>
    <n v="0"/>
    <n v="0"/>
    <n v="0.91792846721777133"/>
    <n v="1464.3296657085725"/>
    <m/>
    <x v="20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0"/>
    <n v="12.06"/>
    <n v="-2.41"/>
    <n v="0"/>
    <n v="0"/>
    <n v="0.6580987896472138"/>
    <n v="1049.8351615221195"/>
    <n v="1500"/>
    <x v="671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5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6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2000"/>
    <x v="606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2"/>
    <n v="6.34"/>
    <n v="-1.27"/>
    <n v="-0.53124664159054269"/>
    <n v="-7.7430449657253254E-16"/>
    <n v="0.29422872647409237"/>
    <n v="497.42380252552374"/>
    <n v="1100"/>
    <x v="672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59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3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4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5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6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3"/>
    <n v="26.88"/>
    <n v="-25.88"/>
    <n v="-0.10478237506716817"/>
    <n v="-1.5272278038905968E-16"/>
    <n v="5.8033279383450175E-2"/>
    <n v="98.111203653949474"/>
    <n v="98.11"/>
    <x v="554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1"/>
    <n v="11.07"/>
    <n v="-2.21"/>
    <n v="-0.92837184309510989"/>
    <n v="-1.3531238342470686E-15"/>
    <n v="0.5141748553373684"/>
    <n v="869.26526437399218"/>
    <n v="1700"/>
    <x v="585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2"/>
    <n v="50.14"/>
    <n v="-30.08"/>
    <n v="-0.77662273476112031"/>
    <n v="3.1309142843157853E-15"/>
    <n v="1.1904008789049649"/>
    <n v="2106.0108319604619"/>
    <n v="2106.0100000000002"/>
    <x v="677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3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3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4"/>
    <n v="28.73"/>
    <n v="-17.239999999999998"/>
    <n v="-0.44483525535420104"/>
    <n v="1.7933302655427902E-15"/>
    <n v="0.68183978557417979"/>
    <n v="1206.2843698517304"/>
    <m/>
    <x v="20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8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9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320.20999999999998"/>
    <x v="677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6"/>
    <n v="18.649999999999999"/>
    <n v="-11.19"/>
    <n v="-0.28881383855024706"/>
    <n v="1.1643380140077643E-15"/>
    <n v="0.44269145347113831"/>
    <n v="783.19246293245476"/>
    <m/>
    <x v="20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2"/>
    <n v="26.88"/>
    <n v="-25.88"/>
    <n v="-3.8714991762767707E-2"/>
    <n v="1.560774817704778E-16"/>
    <n v="5.9342017891573506E-2"/>
    <n v="104.98558484349262"/>
    <n v="1000"/>
    <x v="556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7"/>
    <n v="18.28"/>
    <n v="-3.66"/>
    <n v="-0.56601317957166397"/>
    <n v="2.2818527834843857E-15"/>
    <n v="0.86758030157480481"/>
    <n v="1534.8892504118621"/>
    <n v="2500"/>
    <x v="680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8"/>
    <n v="14.42"/>
    <n v="-2.88"/>
    <n v="-0.44677100494233929"/>
    <n v="1.8011341396313138E-15"/>
    <n v="0.68480688646875831"/>
    <n v="1211.5336490939046"/>
    <n v="1800"/>
    <x v="621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5"/>
    <n v="18.760000000000002"/>
    <n v="-16.260000000000002"/>
    <n v="-9.6787479406919272E-2"/>
    <n v="3.9019370442619452E-16"/>
    <n v="0.14835504472893379"/>
    <n v="262.46396210873155"/>
    <m/>
    <x v="20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89"/>
    <n v="3.71"/>
    <n v="-1.3"/>
    <n v="-9.3303130148270186E-2"/>
    <n v="3.7614673106685155E-16"/>
    <n v="0.1430142631186922"/>
    <n v="253.01525947281723"/>
    <m/>
    <x v="20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0"/>
    <n v="11.88"/>
    <n v="-2.38"/>
    <n v="-0.36779242174629323"/>
    <n v="1.4827360768195391E-15"/>
    <n v="0.56374916996994828"/>
    <n v="997.36305601317997"/>
    <m/>
    <x v="20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3"/>
    <n v="16.22"/>
    <n v="-3.24"/>
    <n v="-0.50252059308072483"/>
    <n v="2.0258857133808017E-15"/>
    <n v="0.77025939223262418"/>
    <n v="1362.7128912685341"/>
    <n v="2200"/>
    <x v="556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1"/>
    <n v="10.99"/>
    <n v="-8.99"/>
    <n v="-7.7429983525535415E-2"/>
    <n v="3.121549635409556E-16"/>
    <n v="0.11868403578314701"/>
    <n v="209.97116968698523"/>
    <m/>
    <x v="20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4"/>
    <n v="18.93"/>
    <n v="-16.43"/>
    <n v="-9.6787479406919272E-2"/>
    <n v="3.9019370442619452E-16"/>
    <n v="0.14835504472893379"/>
    <n v="262.46396210873155"/>
    <m/>
    <x v="20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1"/>
    <n v="11.07"/>
    <n v="-2.21"/>
    <n v="-0.52227555734083142"/>
    <n v="0"/>
    <n v="0.48276666309525584"/>
    <n v="903.48711136774466"/>
    <n v="1700"/>
    <x v="681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2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3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3"/>
    <n v="15.02"/>
    <n v="-3"/>
    <n v="-0.70854990962040576"/>
    <n v="0"/>
    <n v="0.65494980704345107"/>
    <n v="1225.7240495079334"/>
    <n v="2000"/>
    <x v="684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3"/>
    <n v="26.88"/>
    <n v="-25.88"/>
    <n v="-5.8947579835308295E-2"/>
    <n v="0"/>
    <n v="5.4488336692466811E-2"/>
    <n v="101.97371460132558"/>
    <m/>
    <x v="20"/>
    <m/>
    <s v=""/>
    <n v="-101.97371460132558"/>
    <s v=""/>
  </r>
  <r>
    <s v="OZA0237"/>
    <n v="0"/>
    <s v="OZON_AV"/>
    <s v="Доставлен"/>
    <d v="2024-06-15T00:00:00"/>
    <x v="24"/>
    <s v="Спортпит"/>
    <s v="222137992"/>
    <x v="34"/>
    <x v="1294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222313138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334134910"/>
    <x v="34"/>
    <x v="1296"/>
    <n v="2212"/>
    <m/>
    <n v="0"/>
    <n v="0"/>
    <n v="0"/>
    <n v="2212"/>
    <n v="3200"/>
    <x v="601"/>
    <s v="&lt;Клиент не выбран&gt;"/>
    <s v="2024 08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5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7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8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299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6"/>
    <n v="2432"/>
    <m/>
    <n v="0"/>
    <n v="0"/>
    <n v="0"/>
    <n v="2432"/>
    <n v="3200"/>
    <x v="601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0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1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2"/>
    <n v="1379"/>
    <m/>
    <n v="0"/>
    <n v="0"/>
    <n v="0"/>
    <n v="1379"/>
    <n v="1800"/>
    <x v="531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5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3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4"/>
    <n v="27.79"/>
    <n v="-5.56"/>
    <n v="-2.4671048004688574"/>
    <n v="-6.7325334395852831E-15"/>
    <n v="1.3827942589927527"/>
    <n v="2146.7513013479661"/>
    <n v="3300"/>
    <x v="529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5"/>
    <n v="7.19"/>
    <n v="-1.44"/>
    <n v="-0.63814001811497656"/>
    <n v="-1.7414335257586765E-15"/>
    <n v="0.35767282902421627"/>
    <n v="555.27755208055805"/>
    <n v="1200"/>
    <x v="603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0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1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2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6"/>
    <n v="25.27"/>
    <n v="-16.27"/>
    <n v="-0.99882785444083289"/>
    <n v="-2.7257220403179284E-15"/>
    <n v="0.55983573238572981"/>
    <n v="869.13008151739507"/>
    <m/>
    <x v="20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6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7"/>
    <n v="22.18"/>
    <n v="-6.65"/>
    <n v="-1.7235329532740151"/>
    <n v="-4.7033848095708252E-15"/>
    <n v="0.96602765821670911"/>
    <n v="1499.7322406627939"/>
    <n v="2200"/>
    <x v="686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8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4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7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7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6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3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8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9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09"/>
    <n v="48.52"/>
    <n v="-14.56"/>
    <n v="-3.8936674259681086"/>
    <n v="-4.8858580220527459E-15"/>
    <n v="2.0542884927085181"/>
    <n v="3185.9009719058458"/>
    <m/>
    <x v="20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0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1"/>
    <n v="8.84"/>
    <n v="-0.88"/>
    <n v="-1.0345275386370709"/>
    <n v="0"/>
    <n v="0.36643169418152621"/>
    <n v="730.31575770148334"/>
    <n v="730.32"/>
    <x v="688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8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8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2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3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39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5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89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1"/>
    <n v="7.8"/>
    <n v="-2.34"/>
    <n v="-0.70961311067316668"/>
    <n v="0"/>
    <n v="0.25134636309436342"/>
    <n v="500.9452307851883"/>
    <n v="1400"/>
    <x v="540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88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4"/>
    <n v="3920"/>
    <n v="0"/>
    <n v="0"/>
    <n v="0"/>
    <n v="0"/>
    <n v="3920"/>
    <n v="4500"/>
    <x v="662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4"/>
    <n v="3920"/>
    <n v="0"/>
    <n v="0"/>
    <n v="7.3358420389915209E-13"/>
    <n v="0"/>
    <n v="3920.0000000000009"/>
    <n v="4500"/>
    <x v="662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5"/>
    <n v="313.33333333333331"/>
    <n v="0"/>
    <n v="0"/>
    <n v="5.8636832624592088E-14"/>
    <n v="0"/>
    <n v="313.33333333333337"/>
    <n v="1200"/>
    <x v="690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6"/>
    <n v="313.33333333333331"/>
    <n v="0"/>
    <n v="0"/>
    <n v="5.8636832624592088E-14"/>
    <n v="0"/>
    <n v="313.33333333333337"/>
    <n v="1200"/>
    <x v="690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7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1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19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79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0"/>
    <n v="20.39"/>
    <n v="-3.67"/>
    <n v="-0.94755817245088603"/>
    <n v="0"/>
    <n v="0.86617281354593967"/>
    <n v="1616.5389752590158"/>
    <n v="1616.54"/>
    <x v="579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1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2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2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7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3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4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3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0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1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5"/>
    <n v="1940"/>
    <n v="0"/>
    <n v="0"/>
    <n v="0"/>
    <n v="0"/>
    <n v="1940"/>
    <n v="2600"/>
    <x v="601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1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1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6"/>
    <n v="3023"/>
    <n v="0"/>
    <n v="0"/>
    <n v="0"/>
    <n v="0"/>
    <n v="3023"/>
    <n v="3400"/>
    <x v="694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7"/>
    <n v="2061"/>
    <n v="0"/>
    <n v="0"/>
    <n v="0"/>
    <n v="0"/>
    <n v="2061"/>
    <m/>
    <x v="20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8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29"/>
    <n v="32.33"/>
    <n v="-19.84"/>
    <n v="-0.97276590010779718"/>
    <n v="0"/>
    <n v="0.88076892328128475"/>
    <n v="1241.2484470445561"/>
    <m/>
    <x v="20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0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4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1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5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6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6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3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7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2"/>
    <n v="23.61"/>
    <n v="-9.44"/>
    <n v="-0.75817049915872103"/>
    <n v="-4.5175055819273658E-15"/>
    <n v="0.63183775197751235"/>
    <n v="1388.2676030566452"/>
    <m/>
    <x v="20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3"/>
    <n v="11.98"/>
    <n v="-5.99"/>
    <n v="-0.32049691531127306"/>
    <n v="-1.9096583229177786E-15"/>
    <n v="0.26709302288957659"/>
    <n v="586.85412436904062"/>
    <n v="1400"/>
    <x v="575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3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4"/>
    <n v="5.91"/>
    <n v="-1.18"/>
    <n v="-0.25308020190689845"/>
    <n v="-1.5079605788649572E-15"/>
    <n v="0.21090984946038349"/>
    <n v="463.4090164049353"/>
    <m/>
    <x v="20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5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500"/>
    <x v="698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000"/>
    <x v="699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6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3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3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1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3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3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4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2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8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9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700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0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7"/>
    <n v="829.98"/>
    <n v="0"/>
    <n v="0"/>
    <n v="-9.8263787109801469E-14"/>
    <n v="0"/>
    <n v="829.9799999999999"/>
    <n v="1200"/>
    <x v="701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90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90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2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39"/>
    <n v="3008"/>
    <n v="0"/>
    <n v="0"/>
    <n v="0"/>
    <n v="0"/>
    <n v="3008"/>
    <n v="3600"/>
    <x v="569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0"/>
    <n v="2045"/>
    <n v="0"/>
    <n v="0"/>
    <n v="0"/>
    <n v="0"/>
    <n v="2045"/>
    <n v="2500"/>
    <x v="572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3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3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3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2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1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4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2"/>
    <n v="26.89"/>
    <n v="-5.38"/>
    <n v="0"/>
    <n v="0"/>
    <n v="1.2064651939445756"/>
    <n v="2268.4634210104255"/>
    <n v="3200"/>
    <x v="623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4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4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5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9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6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7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5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5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7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698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6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7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1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08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8"/>
    <n v="24.73"/>
    <n v="-9.89"/>
    <n v="-1.1901873862297891"/>
    <n v="4.5163097542263147E-15"/>
    <n v="0.71705009332100611"/>
    <n v="1414.9503280151346"/>
    <m/>
    <x v="20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4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4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6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09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49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0"/>
    <n v="21.68"/>
    <n v="-8.49"/>
    <n v="-1.6031261082155712"/>
    <n v="0"/>
    <n v="0.62300696104445363"/>
    <n v="1234.5788499632831"/>
    <m/>
    <x v="20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9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9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2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7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3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3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10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9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9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10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10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10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5"/>
    <n v="16.02"/>
    <n v="-3.2"/>
    <n v="-0.40062500000000001"/>
    <n v="-2.0442454830440944E-15"/>
    <n v="0.7465002626724393"/>
    <n v="1329.0023511370434"/>
    <n v="2100"/>
    <x v="599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3"/>
    <n v="61.76"/>
    <n v="-12.35"/>
    <n v="-1.5440625000000001"/>
    <n v="-7.878796358596622E-15"/>
    <n v="2.877112166821"/>
    <n v="5122.1533673698359"/>
    <n v="6500"/>
    <x v="710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3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6"/>
    <n v="15.05"/>
    <n v="-3.01"/>
    <n v="-0.97802794944602223"/>
    <n v="3.8104491012979716E-15"/>
    <n v="0.69218370050861233"/>
    <n v="1192.5845346398689"/>
    <n v="1900"/>
    <x v="679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7"/>
    <n v="33.24"/>
    <n v="-6.65"/>
    <n v="-2.1599471076220711"/>
    <n v="8.4152692361721819E-15"/>
    <n v="1.5286681558574755"/>
    <n v="2633.7892671157897"/>
    <n v="3200"/>
    <x v="703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6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1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8"/>
    <n v="45.64"/>
    <n v="-9.1300000000000008"/>
    <n v="-2.96576415567062"/>
    <n v="1.1554775472457553E-14"/>
    <n v="2.0989723343496207"/>
    <n v="3616.3838338622595"/>
    <n v="5100"/>
    <x v="710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8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59"/>
    <n v="49.91"/>
    <n v="-9.98"/>
    <n v="-3.2435760815099384"/>
    <n v="1.2637145566015612E-14"/>
    <n v="2.2955892991120339"/>
    <n v="3955.1412348978361"/>
    <n v="3955.14"/>
    <x v="712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0"/>
    <n v="9.26"/>
    <n v="-1.85"/>
    <n v="-0.60192583931852361"/>
    <n v="2.3451352027091335E-15"/>
    <n v="0.42600342365189514"/>
    <n v="733.97436891041752"/>
    <n v="1400"/>
    <x v="703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1"/>
    <n v="8.1"/>
    <n v="-5.86"/>
    <n v="-0.18195868826902731"/>
    <n v="7.0892076303218051E-16"/>
    <n v="0.12877836288532318"/>
    <n v="221.87619249113828"/>
    <m/>
    <x v="20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2"/>
    <n v="17.62"/>
    <n v="-4.93"/>
    <n v="0"/>
    <n v="0"/>
    <n v="0.54337302324656289"/>
    <n v="1339.1213238877119"/>
    <n v="2200"/>
    <x v="713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643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713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79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3"/>
    <n v="10.08"/>
    <n v="-2.82"/>
    <n v="0"/>
    <n v="0"/>
    <n v="0.31086589036800993"/>
    <n v="766.11669120762701"/>
    <n v="1600"/>
    <x v="666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4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5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6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5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6"/>
    <n v="15.05"/>
    <n v="-4.21"/>
    <n v="0"/>
    <n v="0"/>
    <n v="0.464157885893833"/>
    <n v="1143.898751059322"/>
    <n v="1900"/>
    <x v="717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4"/>
    <n v="13.76"/>
    <n v="-3.85"/>
    <n v="0"/>
    <n v="0"/>
    <n v="0.42433622225165002"/>
    <n v="1045.7598360699153"/>
    <n v="1900"/>
    <x v="566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8"/>
    <n v="16.43"/>
    <n v="-4.5999999999999996"/>
    <n v="0"/>
    <n v="0"/>
    <n v="0.50654868912583439"/>
    <n v="1248.369208951271"/>
    <n v="2100"/>
    <x v="566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5"/>
    <n v="17.420000000000002"/>
    <n v="-4.88"/>
    <n v="0"/>
    <n v="0"/>
    <n v="0.5369501742720173"/>
    <n v="1323.2924666313563"/>
    <n v="2300"/>
    <x v="643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3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7"/>
    <n v="31.91"/>
    <n v="-17.91"/>
    <n v="0"/>
    <n v="0"/>
    <n v="0.59946590429092828"/>
    <n v="1477.3600105932203"/>
    <n v="3400"/>
    <x v="678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604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718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2900"/>
    <x v="661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8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8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6"/>
    <n v="2559"/>
    <n v="0"/>
    <n v="0"/>
    <n v="0"/>
    <n v="0"/>
    <n v="2559"/>
    <n v="3500"/>
    <x v="652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3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7"/>
    <n v="2240"/>
    <n v="0"/>
    <n v="0"/>
    <n v="0"/>
    <n v="0"/>
    <n v="2240"/>
    <n v="3300"/>
    <x v="667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19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299"/>
    <n v="2004"/>
    <n v="0"/>
    <n v="0"/>
    <n v="0"/>
    <n v="0"/>
    <n v="2004"/>
    <n v="2500"/>
    <x v="667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69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500"/>
    <x v="720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2"/>
    <n v="2077"/>
    <n v="0"/>
    <n v="0"/>
    <n v="-2.3193817859689016E-13"/>
    <n v="0"/>
    <n v="2076.9999999999995"/>
    <n v="3500"/>
    <x v="705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1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1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5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2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0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10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4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6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6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0"/>
    <n v="21.38"/>
    <n v="-5.99"/>
    <n v="-1.9783903256948323"/>
    <n v="0"/>
    <n v="0.62376450134459493"/>
    <n v="1439.4036865504802"/>
    <n v="2700"/>
    <x v="645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1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2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8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39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700"/>
    <x v="643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2"/>
    <n v="14.25"/>
    <n v="-3.99"/>
    <n v="-1.3189268837965549"/>
    <n v="0"/>
    <n v="0.4158430008963967"/>
    <n v="959.60245770031997"/>
    <n v="2300"/>
    <x v="545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5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4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3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4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9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0"/>
    <n v="18.95"/>
    <n v="-1.9"/>
    <n v="0"/>
    <n v="0"/>
    <n v="0.80849629226880237"/>
    <n v="1789.8740937082439"/>
    <n v="2500"/>
    <x v="643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3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2"/>
    <n v="13.62"/>
    <n v="-1.36"/>
    <n v="0"/>
    <n v="0"/>
    <n v="0.5813586242355141"/>
    <n v="1287.0297002265729"/>
    <n v="1800"/>
    <x v="643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5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4"/>
    <n v="36.49"/>
    <n v="-10.95"/>
    <n v="0"/>
    <n v="0"/>
    <n v="1.211084768595027"/>
    <n v="2681.1369122175101"/>
    <n v="4200"/>
    <x v="725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6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2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7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7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2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3"/>
    <n v="29.7"/>
    <n v="-8.91"/>
    <n v="-1.6402217778585713"/>
    <n v="3.5804843910688925E-15"/>
    <n v="1.021463605531143"/>
    <n v="2093.4487329576446"/>
    <n v="3100"/>
    <x v="722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7"/>
    <n v="31.91"/>
    <n v="-17.91"/>
    <n v="-1.1045264497364118"/>
    <n v="2.4111006000463925E-15"/>
    <n v="0.68785427981895153"/>
    <n v="1409.7297865034645"/>
    <n v="3600"/>
    <x v="709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6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7"/>
    <n v="20.77"/>
    <n v="-12.53"/>
    <n v="-0.62642178882128852"/>
    <n v="1.3316363547309323E-15"/>
    <n v="0.37962111401538706"/>
    <n v="807.03718200943888"/>
    <m/>
    <x v="20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3900"/>
    <x v="722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4100"/>
    <x v="672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4"/>
    <n v="23.08"/>
    <n v="-6.46"/>
    <n v="-1.2634866662875988"/>
    <n v="2.6858975989839915E-15"/>
    <n v="0.76569210132715193"/>
    <n v="1627.7861608005917"/>
    <n v="2900"/>
    <x v="604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39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7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7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5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79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500"/>
    <x v="722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5"/>
    <n v="58.94"/>
    <n v="-16.5"/>
    <n v="-2.6365057005320498"/>
    <n v="6.1120716910379844E-15"/>
    <n v="1.7857710133584053"/>
    <n v="4214.5841087745985"/>
    <n v="6400"/>
    <x v="728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7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7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29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m/>
    <x v="20"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8"/>
    <n v="31.91"/>
    <n v="-17.91"/>
    <n v="-0.86972384089181665"/>
    <n v="2.0162347708419366E-15"/>
    <n v="0.58908563117383783"/>
    <n v="1390.2963601047213"/>
    <n v="3500"/>
    <x v="675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5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30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3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0"/>
    <n v="71.5"/>
    <n v="-21.45"/>
    <n v="0"/>
    <n v="-7.05888525700536E-15"/>
    <n v="4.1521076102448236"/>
    <n v="5456.6298947367923"/>
    <n v="7900"/>
    <x v="722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2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1"/>
    <n v="23.09"/>
    <n v="-2.31"/>
    <n v="0"/>
    <n v="-2.9307419708405873E-15"/>
    <n v="1.7238920307869618"/>
    <n v="2265.5098743782328"/>
    <m/>
    <x v="20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7"/>
    <n v="31.91"/>
    <n v="-17.91"/>
    <n v="0"/>
    <n v="-1.9745133586028981E-15"/>
    <n v="1.1614287021663843"/>
    <n v="1526.3300404858162"/>
    <n v="3500"/>
    <x v="731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2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2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00"/>
    <x v="681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3"/>
    <n v="24.2"/>
    <n v="-6.78"/>
    <n v="-0.89091511169513793"/>
    <n v="0"/>
    <n v="0.94100982761233187"/>
    <n v="1807.9931863337715"/>
    <n v="3000"/>
    <x v="552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4"/>
    <n v="17.559999999999999"/>
    <n v="-4.92"/>
    <n v="-0.64645045992115635"/>
    <n v="0"/>
    <n v="0.68279932382433262"/>
    <n v="1311.8848378449406"/>
    <n v="2200"/>
    <x v="552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5"/>
    <n v="12.88"/>
    <n v="-3.61"/>
    <n v="-0.47409776609724058"/>
    <n v="0"/>
    <n v="0.50075551676040864"/>
    <n v="962.11807332457306"/>
    <n v="1800"/>
    <x v="552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1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2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5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0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3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4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0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5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6"/>
    <n v="6.07"/>
    <n v="-1.7"/>
    <n v="-0.27703416149068316"/>
    <n v="-1.6770573887505466E-15"/>
    <n v="0.30280447592333598"/>
    <n v="455.52544254658352"/>
    <n v="1000"/>
    <x v="566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7"/>
    <n v="6.07"/>
    <n v="-1.7"/>
    <n v="-0.27703416149068316"/>
    <n v="-1.6770573887505466E-15"/>
    <n v="0.30280447592333598"/>
    <n v="455.52544254658352"/>
    <m/>
    <x v="20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8"/>
    <n v="23.34"/>
    <n v="-6.54"/>
    <n v="-1.0650283553875235"/>
    <n v="-6.4472686798648016E-15"/>
    <n v="1.1640995870736945"/>
    <n v="1751.219092627598"/>
    <n v="3100"/>
    <x v="733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89"/>
    <n v="21.43"/>
    <n v="-6"/>
    <n v="-0.97817782878746939"/>
    <n v="-5.9215092696615412E-15"/>
    <n v="1.069170037413518"/>
    <n v="1608.4113451930855"/>
    <n v="2800"/>
    <x v="736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0"/>
    <n v="55.15"/>
    <n v="-15.44"/>
    <n v="-2.5173973805022949"/>
    <n v="-1.5239347576037578E-14"/>
    <n v="2.7515711073033575"/>
    <n v="4139.3398909667803"/>
    <n v="4139.34"/>
    <x v="20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1"/>
    <n v="4.8"/>
    <n v="-2.65"/>
    <n v="-0.13629827167161759"/>
    <n v="-8.2509688462555495E-16"/>
    <n v="0.14897703048859778"/>
    <n v="224.1143481636509"/>
    <m/>
    <x v="20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39"/>
    <n v="29.93"/>
    <n v="-8.3800000000000008"/>
    <n v="0"/>
    <n v="-6.2501947877463757E-15"/>
    <n v="1.135508813223278"/>
    <n v="2336.3805410990335"/>
    <n v="3300"/>
    <x v="597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1"/>
    <n v="24.22"/>
    <n v="-6.78"/>
    <n v="0"/>
    <n v="-5.0581622783432388E-15"/>
    <n v="0.91894541543452302"/>
    <n v="1890.7877789683132"/>
    <n v="3200"/>
    <x v="652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2"/>
    <n v="7.59"/>
    <n v="-2.13"/>
    <n v="0"/>
    <n v="-1.5835760343895691E-15"/>
    <n v="0.28769736056608347"/>
    <n v="591.95534823205219"/>
    <m/>
    <x v="20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3"/>
    <n v="19.649999999999999"/>
    <n v="-5.5"/>
    <n v="0"/>
    <n v="-4.1039562063392677E-15"/>
    <n v="0.74558931355495972"/>
    <n v="1534.0967358028461"/>
    <m/>
    <x v="20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4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7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7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5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6"/>
    <n v="20.87"/>
    <n v="-5.84"/>
    <n v="0"/>
    <n v="-4.3591845781822759E-15"/>
    <n v="0.79195811892092216"/>
    <n v="1629.5034585948254"/>
    <n v="2700"/>
    <x v="587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n v="2400"/>
    <x v="536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m/>
    <x v="20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37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08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1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8"/>
    <n v="21.09"/>
    <n v="-5.91"/>
    <n v="0"/>
    <n v="-2.3963649697485711E-15"/>
    <n v="0.87065891451966382"/>
    <n v="1653.1786419684511"/>
    <n v="2650"/>
    <x v="552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399"/>
    <n v="11.07"/>
    <n v="-3.1"/>
    <n v="0"/>
    <n v="-1.258170540770495E-15"/>
    <n v="0.45712460795268256"/>
    <n v="867.97323955787601"/>
    <n v="1650"/>
    <x v="552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2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2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2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8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8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1"/>
    <n v="15"/>
    <n v="-8.31"/>
    <n v="0"/>
    <n v="-1.0561055103832637E-15"/>
    <n v="0.38370936351360679"/>
    <n v="728.57477699400113"/>
    <m/>
    <x v="20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4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1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2"/>
    <n v="14.28"/>
    <n v="-4"/>
    <n v="0"/>
    <n v="-1.6228347752974514E-15"/>
    <n v="0.58961618190132703"/>
    <n v="1119.5439024661184"/>
    <n v="2000"/>
    <x v="545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8"/>
    <n v="26.77"/>
    <n v="-7.5"/>
    <n v="0"/>
    <n v="2.9241128709230394E-15"/>
    <n v="0.9543388387203684"/>
    <n v="2093.8410249154658"/>
    <n v="3200"/>
    <x v="728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39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1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3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6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6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5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40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79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4"/>
    <n v="23.35"/>
    <n v="-6.54"/>
    <n v="0"/>
    <n v="2.5508218661243539E-15"/>
    <n v="0.8325083486709598"/>
    <n v="1826.5421706709387"/>
    <n v="3100"/>
    <x v="733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7"/>
    <n v="33.24"/>
    <n v="-9.31"/>
    <n v="0"/>
    <n v="3.6312413596880299E-15"/>
    <n v="1.1851234255619314"/>
    <n v="2600.1876349884324"/>
    <n v="3900"/>
    <x v="672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4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5"/>
    <n v="23.31"/>
    <n v="-6.53"/>
    <n v="-0.82318103906850293"/>
    <n v="0"/>
    <n v="0.92036056201259731"/>
    <n v="1746.5747155232857"/>
    <m/>
    <x v="20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6"/>
    <n v="10.73"/>
    <n v="-3"/>
    <n v="-0.37921271942786222"/>
    <n v="0"/>
    <n v="0.42398016354930745"/>
    <n v="804.59014010697263"/>
    <n v="1800"/>
    <x v="612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30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6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1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28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3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20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599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6"/>
    <n v="1276.19"/>
    <n v="-212.69833333333335"/>
    <n v="0"/>
    <n v="-1.500283131374806E-13"/>
    <n v="91.221704759024149"/>
    <n v="1154.7133714256906"/>
    <n v="2200"/>
    <x v="728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8"/>
    <n v="1276.19"/>
    <n v="-212.69833333333335"/>
    <n v="0"/>
    <n v="-1.500283131374806E-13"/>
    <n v="91.221704759024149"/>
    <n v="1154.7133714256906"/>
    <n v="2500"/>
    <x v="542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7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4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8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09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0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1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2"/>
    <n v="1270.47"/>
    <m/>
    <n v="0"/>
    <n v="-207.05405423884491"/>
    <n v="90.287803764213294"/>
    <n v="1153.7037495253685"/>
    <n v="2500"/>
    <x v="680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59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3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4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5"/>
    <n v="139.80000000000001"/>
    <m/>
    <n v="0"/>
    <n v="-22.783817628586682"/>
    <n v="9.9350909240178993"/>
    <n v="126.95127329543122"/>
    <m/>
    <x v="20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8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6"/>
    <n v="32.9"/>
    <m/>
    <n v="0"/>
    <n v="-5.3618569383440748"/>
    <n v="2.3380864907023517"/>
    <n v="29.876229552358275"/>
    <m/>
    <x v="20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7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7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7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2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2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8"/>
    <n v="8413"/>
    <m/>
    <n v="0"/>
    <n v="0"/>
    <n v="0"/>
    <n v="8413"/>
    <n v="9000"/>
    <x v="722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19"/>
    <n v="8413"/>
    <m/>
    <n v="0"/>
    <n v="0"/>
    <n v="0"/>
    <n v="8413"/>
    <n v="9000"/>
    <x v="722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2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8"/>
    <n v="45.64"/>
    <n v="-9.1300000000000008"/>
    <n v="-2.0483068078990789"/>
    <n v="0"/>
    <n v="1.437363631455927"/>
    <n v="3855.2586836642354"/>
    <n v="5000"/>
    <x v="680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7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3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0"/>
    <n v="13.23"/>
    <n v="-2.65"/>
    <n v="-0.59356576355990842"/>
    <n v="0"/>
    <n v="0.41652443771031794"/>
    <n v="1117.1908209577543"/>
    <n v="1900"/>
    <x v="744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5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5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4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1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2"/>
    <n v="11.2"/>
    <n v="-6.2"/>
    <n v="-0.2805131207750039"/>
    <n v="0"/>
    <n v="0.19684519740563228"/>
    <n v="527.97297776831476"/>
    <m/>
    <x v="20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3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4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5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9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2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100"/>
    <x v="612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200"/>
    <x v="621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7"/>
    <n v="25.24"/>
    <n v="-7.57"/>
    <n v="-0.89969269394928453"/>
    <n v="0"/>
    <n v="0.66274935032448024"/>
    <n v="1853.8014165202108"/>
    <n v="3100"/>
    <x v="738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8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29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0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3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1"/>
    <n v="36.270000000000003"/>
    <n v="-3.63"/>
    <n v="-1.4615669893020886"/>
    <n v="-4.7258512267365604E-15"/>
    <n v="0.49597919295571841"/>
    <n v="3405.6842873153332"/>
    <n v="4300"/>
    <x v="586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7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6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6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2"/>
    <n v="15.89"/>
    <n v="-6.31"/>
    <n v="-0.42897707590422823"/>
    <n v="-1.3870605009845667E-15"/>
    <n v="0.14557232440305709"/>
    <n v="999.58503285787049"/>
    <n v="2400"/>
    <x v="637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1900"/>
    <x v="637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2"/>
    <n v="47.82"/>
    <n v="-11.96"/>
    <n v="-4.4460974524418733"/>
    <n v="0"/>
    <n v="0.59000233419763548"/>
    <n v="3470.1446537434649"/>
    <n v="6000"/>
    <x v="621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1"/>
    <n v="11.07"/>
    <n v="-2.77"/>
    <n v="-1.0290744242963623"/>
    <n v="0"/>
    <n v="0.13655938019632943"/>
    <n v="803.18462426298822"/>
    <n v="1750"/>
    <x v="551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3"/>
    <n v="19.77"/>
    <n v="-4.9400000000000004"/>
    <n v="-1.8386956279897648"/>
    <n v="0"/>
    <n v="0.24399706124235729"/>
    <n v="1435.087708171098"/>
    <n v="2700"/>
    <x v="639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9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9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400"/>
    <x v="747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4"/>
    <n v="38.81"/>
    <n v="-15.52"/>
    <n v="-1.0885438304943911"/>
    <n v="-6.875172545015675E-15"/>
    <n v="0.36076816499735076"/>
    <n v="2425.9762532457412"/>
    <n v="4500"/>
    <x v="733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5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4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1"/>
    <n v="21.99"/>
    <n v="-5.5"/>
    <n v="-0.77072081429164907"/>
    <n v="-4.867822896835915E-15"/>
    <n v="0.25543439419520453"/>
    <n v="1717.6620187214367"/>
    <n v="3200"/>
    <x v="661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0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5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4"/>
    <n v="22.68"/>
    <n v="-5.67"/>
    <n v="-0.7950249272953881"/>
    <n v="-5.0213261052261315E-15"/>
    <n v="0.26348932960948623"/>
    <n v="1771.8272248909429"/>
    <n v="3200"/>
    <x v="621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48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100"/>
    <x v="545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7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5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1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8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39"/>
    <n v="33.65"/>
    <n v="0"/>
    <n v="0"/>
    <n v="-5.5871081154337983"/>
    <n v="2.1307217255461222"/>
    <n v="30.193613610112322"/>
    <m/>
    <x v="20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5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4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4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49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2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49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0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48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0"/>
    <n v="15.49"/>
    <n v="-3.72"/>
    <n v="-2.4840730314485642"/>
    <n v="0"/>
    <n v="0.36492453729542423"/>
    <n v="1070.6099163516449"/>
    <m/>
    <x v="20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1"/>
    <n v="4.76"/>
    <n v="-2.86"/>
    <n v="-0.40099734577334512"/>
    <n v="0"/>
    <n v="5.8908803811495838E-2"/>
    <n v="172.82572991233008"/>
    <m/>
    <x v="20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50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2"/>
    <n v="32.83"/>
    <n v="-7.88"/>
    <n v="-5.2657283037078741"/>
    <n v="0"/>
    <n v="0.77356560794569529"/>
    <n v="2269.4747164803348"/>
    <n v="2269.4699999999998"/>
    <x v="750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09"/>
    <n v="48.52"/>
    <n v="-14.56"/>
    <n v="-7.1672999276119995"/>
    <n v="0"/>
    <n v="1.0529173565465257"/>
    <n v="3089.0325199067001"/>
    <n v="3300"/>
    <x v="676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3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5"/>
    <n v="27.38"/>
    <n v="-6.57"/>
    <n v="-2.905526537046768"/>
    <n v="-3.1080177259417094E-15"/>
    <n v="0.42557878217345291"/>
    <n v="2014.1193063583808"/>
    <n v="3000"/>
    <x v="530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4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5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6"/>
    <n v="21.5"/>
    <n v="-12.9"/>
    <n v="-1.2007461902259589"/>
    <n v="-1.2844282769389092E-15"/>
    <n v="0.17587590229176814"/>
    <n v="832.36069364161824"/>
    <m/>
    <x v="20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4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3"/>
    <n v="92.57"/>
    <n v="-27.77"/>
    <n v="-3.9688996151588283"/>
    <n v="-1.2013089629444782E-14"/>
    <n v="1.6585050209706917"/>
    <n v="6810.2597873589439"/>
    <n v="9800"/>
    <x v="683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8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1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1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49"/>
    <n v="7.08"/>
    <n v="-2.12"/>
    <n v="-0.30379231622203379"/>
    <n v="-9.1952044077231664E-16"/>
    <n v="0.12694729790146034"/>
    <n v="521.27914421759817"/>
    <m/>
    <x v="20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0"/>
    <n v="13.84"/>
    <n v="-6.92"/>
    <n v="-0.42383927989041814"/>
    <n v="-1.2828793246258935E-15"/>
    <n v="0.17711195594316645"/>
    <n v="727.26848346487486"/>
    <n v="1600"/>
    <x v="751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4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8"/>
    <n v="12.83"/>
    <n v="-2.82"/>
    <n v="-0.84612493500705643"/>
    <n v="0"/>
    <n v="0.57594662768714144"/>
    <n v="1127.0842637846938"/>
    <n v="1800"/>
    <x v="706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2"/>
    <n v="26.89"/>
    <n v="-5.92"/>
    <n v="-1.7725514372725248"/>
    <n v="0"/>
    <n v="1.2065535247352004"/>
    <n v="2361.1345665899125"/>
    <n v="3800"/>
    <x v="706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6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1"/>
    <n v="22.11"/>
    <n v="-4.8600000000000003"/>
    <n v="-1.4581074054816907"/>
    <n v="0"/>
    <n v="0.99251541734297599"/>
    <n v="1942.2780769516451"/>
    <n v="3000"/>
    <x v="706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5"/>
    <n v="17.420000000000002"/>
    <n v="-3.83"/>
    <n v="-1.1487350516229669"/>
    <n v="0"/>
    <n v="0.78192953748933591"/>
    <n v="1530.1773371462527"/>
    <n v="2500"/>
    <x v="708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2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6"/>
    <n v="11.07"/>
    <n v="-2.44"/>
    <n v="-0.72947634256852123"/>
    <n v="0"/>
    <n v="0.49654539429970335"/>
    <n v="971.70201762856232"/>
    <n v="1700"/>
    <x v="581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2"/>
    <n v="9.67"/>
    <n v="-5.35"/>
    <n v="-0.36516081111193649"/>
    <n v="0"/>
    <n v="0.24856038277806702"/>
    <n v="486.41398796702072"/>
    <m/>
    <x v="20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80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6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3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4"/>
    <n v="2346"/>
    <n v="0"/>
    <n v="0"/>
    <n v="0"/>
    <n v="0"/>
    <n v="2346"/>
    <n v="3000"/>
    <x v="637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3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3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6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1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39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0"/>
    <n v="1790"/>
    <n v="0"/>
    <n v="0"/>
    <n v="0"/>
    <n v="0"/>
    <n v="1790"/>
    <n v="2500"/>
    <x v="741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2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2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6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5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1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0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3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3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08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4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5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5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5"/>
    <n v="26.14"/>
    <n v="-7.84"/>
    <n v="0"/>
    <n v="8.0447094644729887E-15"/>
    <n v="0.5621868129887142"/>
    <n v="2265.716621983916"/>
    <n v="3500"/>
    <x v="708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5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6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4"/>
    <n v="25.04"/>
    <n v="-7.51"/>
    <n v="0"/>
    <n v="7.7062162247110102E-15"/>
    <n v="0.5385319580159651"/>
    <n v="2170.3831903485275"/>
    <n v="2900"/>
    <x v="587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1"/>
    <n v="22.15"/>
    <n v="-5.54"/>
    <n v="0"/>
    <n v="7.3017827434369569E-15"/>
    <n v="0.51026901441216088"/>
    <n v="2056.4783109919586"/>
    <n v="2800"/>
    <x v="756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09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6"/>
    <n v="7.02"/>
    <n v="-1.4"/>
    <n v="0"/>
    <n v="2.47056104865236E-15"/>
    <n v="0.17264972071019527"/>
    <n v="695.81024128686374"/>
    <m/>
    <x v="20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7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0"/>
    <n v="20.03"/>
    <n v="-5.01"/>
    <n v="-1.7487950530035332"/>
    <n v="-2.5140993854220738E-15"/>
    <n v="0.68271694733670107"/>
    <n v="1620.627629760502"/>
    <n v="2700"/>
    <x v="708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1"/>
    <n v="11.07"/>
    <n v="-2.77"/>
    <n v="-0.96637809187279133"/>
    <n v="-1.3892826164449542E-15"/>
    <n v="0.37726702149764441"/>
    <n v="895.55321751079669"/>
    <n v="1700"/>
    <x v="757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4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2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1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5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30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6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58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0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8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3"/>
    <n v="11.52"/>
    <n v="-2.88"/>
    <n v="-1.0059646643109539"/>
    <n v="-1.4461929886848679E-15"/>
    <n v="0.39272133322164426"/>
    <n v="932.23853003533532"/>
    <n v="1800"/>
    <x v="663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2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59"/>
    <n v="15.32"/>
    <n v="-3.06"/>
    <n v="-0.81236436088689101"/>
    <n v="3.5603367489195181E-15"/>
    <n v="0.44748314081938384"/>
    <n v="1393.3247188447269"/>
    <n v="2300"/>
    <x v="684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1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2370.13"/>
    <x v="759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60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4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6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7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5"/>
    <n v="19.86"/>
    <n v="-3.97"/>
    <n v="-1.0528931235312151"/>
    <n v="4.6144984453777435E-15"/>
    <n v="0.57997610992006599"/>
    <n v="1805.867029563027"/>
    <n v="2500"/>
    <x v="717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1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2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0"/>
    <n v="8.39"/>
    <n v="-2.1"/>
    <n v="-0.51128264073091678"/>
    <n v="2.1075455622427502E-15"/>
    <n v="0.27056024582934929"/>
    <n v="743.07337361233965"/>
    <n v="1300"/>
    <x v="673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3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0"/>
    <n v="10.87"/>
    <n v="-2.72"/>
    <n v="-0.66247273798997941"/>
    <n v="2.7307625329536421E-15"/>
    <n v="0.35056693219542073"/>
    <n v="962.80572256606786"/>
    <m/>
    <x v="20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2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1"/>
    <n v="18.239999999999998"/>
    <n v="-4.5599999999999996"/>
    <n v="-1.1119787798408491"/>
    <n v="4.5836603007123713E-15"/>
    <n v="0.58843627391820319"/>
    <n v="1616.0959858532285"/>
    <m/>
    <x v="20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7"/>
    <n v="31.54"/>
    <n v="-7.89"/>
    <n v="-1.9223902151488363"/>
    <n v="7.9242372888777476E-15"/>
    <n v="1.0172893185793499"/>
    <n v="2793.9086305138044"/>
    <n v="2793.91"/>
    <x v="551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2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6"/>
    <n v="15.45"/>
    <n v="-3.86"/>
    <n v="-0.94209313292071939"/>
    <n v="3.8833788658813152E-15"/>
    <n v="0.49853628762514435"/>
    <n v="1369.192432458985"/>
    <n v="2300"/>
    <x v="735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3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5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0"/>
    <n v="20.39"/>
    <n v="-5.0999999999999996"/>
    <n v="-1.2428476274683176"/>
    <n v="5.1231115495535208E-15"/>
    <n v="0.65768937340711453"/>
    <n v="1806.294416936832"/>
    <n v="2600"/>
    <x v="717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2"/>
    <n v="16.010000000000002"/>
    <n v="-8.51"/>
    <n v="-0.60963748894783398"/>
    <n v="2.5129716560923096E-15"/>
    <n v="0.32260760631480451"/>
    <n v="886.01753610374374"/>
    <n v="1800"/>
    <x v="666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2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0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4"/>
    <n v="36.49"/>
    <n v="-10.95"/>
    <n v="-1.3395340256180486"/>
    <n v="-3.8263162661563353E-15"/>
    <n v="0.83606086765043874"/>
    <n v="2885.507072900743"/>
    <n v="4500"/>
    <x v="764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3"/>
    <n v="24.7"/>
    <n v="-7.41"/>
    <n v="-0.90683411522850654"/>
    <n v="-2.5903292185529768E-15"/>
    <n v="0.56599422089569629"/>
    <n v="1953.4227600021079"/>
    <n v="2800"/>
    <x v="700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4"/>
    <n v="16.77"/>
    <n v="-3.35"/>
    <n v="-0.70385852090032153"/>
    <n v="-2.0105389307681292E-15"/>
    <n v="0.43930841205438081"/>
    <n v="1516.1904823151119"/>
    <n v="2300"/>
    <x v="680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0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5"/>
    <n v="50.33"/>
    <n v="-12.58"/>
    <n v="-1.9799298929945703"/>
    <n v="-5.6555770966093047E-15"/>
    <n v="1.2357595048474572"/>
    <n v="4264.9918559907219"/>
    <m/>
    <x v="20"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6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765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3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4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4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6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7"/>
    <n v="30.72"/>
    <n v="-13.01"/>
    <n v="-2.1060638679583787"/>
    <n v="0"/>
    <n v="0.64479204403060619"/>
    <n v="1914.3996495634497"/>
    <n v="3700"/>
    <x v="675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66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69"/>
    <n v="38.71"/>
    <n v="-19.36"/>
    <n v="-2.30109180378287"/>
    <n v="0"/>
    <n v="0.70450175335924503"/>
    <n v="2091.6788943564511"/>
    <n v="3900"/>
    <x v="767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0"/>
    <n v="3.69"/>
    <n v="-1.58"/>
    <n v="-0.25092008816443695"/>
    <n v="0"/>
    <n v="7.6821638221602442E-2"/>
    <n v="228.08488202026419"/>
    <m/>
    <x v="20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6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1"/>
    <n v="11.97"/>
    <n v="-2.99"/>
    <n v="-0.49892765560649643"/>
    <n v="2.9749042351973122E-15"/>
    <n v="0.40776774691306"/>
    <n v="1088.7271334214008"/>
    <n v="1088.73"/>
    <x v="768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5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300"/>
    <x v="769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3"/>
    <n v="31.65"/>
    <n v="-7.91"/>
    <n v="-1.318991374621183"/>
    <n v="7.864613200844564E-15"/>
    <n v="1.0779962485207177"/>
    <n v="2878.2162747688258"/>
    <n v="4300"/>
    <x v="770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4"/>
    <n v="21.23"/>
    <n v="-5.31"/>
    <n v="-0.88451317118657269"/>
    <n v="5.273995036118175E-15"/>
    <n v="0.72290228628685038"/>
    <n v="1930.1264993394993"/>
    <n v="2900"/>
    <x v="771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5"/>
    <n v="19.68"/>
    <n v="-9.84"/>
    <n v="-0.54670914600979115"/>
    <n v="3.259805977098168E-15"/>
    <n v="0.44681900107177175"/>
    <n v="1192.9927608982834"/>
    <n v="2500"/>
    <x v="772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3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6"/>
    <n v="16.29"/>
    <n v="-4.07"/>
    <n v="-0.67894164270728119"/>
    <n v="4.0482549837540251E-15"/>
    <n v="0.55489107653425307"/>
    <n v="1481.5418229854695"/>
    <n v="2500"/>
    <x v="746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7"/>
    <n v="36.799999999999997"/>
    <n v="-11.04"/>
    <n v="-2.2050998081609374"/>
    <n v="0"/>
    <n v="0.82651446805175288"/>
    <n v="2819.9727235962041"/>
    <n v="4300"/>
    <x v="695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8"/>
    <n v="35.26"/>
    <n v="-10.58"/>
    <n v="-2.1126499714833828"/>
    <n v="0"/>
    <n v="0.79186246395641535"/>
    <n v="2701.7440535075439"/>
    <n v="4400"/>
    <x v="751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2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4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5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79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3"/>
    <n v="29.7"/>
    <n v="-13.01"/>
    <n v="-1.4286923834707315"/>
    <n v="0"/>
    <n v="0.53550180402887237"/>
    <n v="1827.0708368330995"/>
    <n v="3400"/>
    <x v="775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0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0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1"/>
    <n v="12.39"/>
    <n v="-1.24"/>
    <n v="-0.95445896199512636"/>
    <n v="0"/>
    <n v="0.35774985709538215"/>
    <n v="1220.6015476745995"/>
    <n v="1800"/>
    <x v="660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5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4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2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6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59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5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2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3"/>
    <n v="1265"/>
    <n v="0"/>
    <n v="0"/>
    <n v="-210.83333333333334"/>
    <n v="102.83333333333333"/>
    <n v="1157"/>
    <m/>
    <x v="20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76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n v="1800"/>
    <x v="717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49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3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7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6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2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4"/>
    <n v="17.86"/>
    <n v="-13.27"/>
    <n v="-0.28157781731182124"/>
    <n v="-1.6005845811367936E-15"/>
    <n v="0.20644556065575823"/>
    <n v="551.99266977485991"/>
    <m/>
    <x v="20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1"/>
    <n v="10.99"/>
    <n v="-8.24"/>
    <n v="-0.16870130666830252"/>
    <n v="-9.589559037311944E-16"/>
    <n v="0.12368742740813404"/>
    <n v="330.71456250127778"/>
    <m/>
    <x v="20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5"/>
    <n v="14.22"/>
    <n v="-2.84"/>
    <n v="-0.69811667995828464"/>
    <n v="-3.9683338852585425E-15"/>
    <n v="0.51184106323802381"/>
    <n v="1368.5569895507424"/>
    <m/>
    <x v="20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6"/>
    <n v="38.01"/>
    <n v="-19.010000000000002"/>
    <n v="-1.1655726642537263"/>
    <n v="-6.6255135166882507E-15"/>
    <n v="0.85456768027438046"/>
    <n v="2284.9369772815553"/>
    <m/>
    <x v="20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2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2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2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m/>
    <x v="20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7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8"/>
    <n v="23.06"/>
    <n v="-4.6100000000000003"/>
    <n v="-1.5175452651818617"/>
    <n v="0"/>
    <n v="0.97728440313379705"/>
    <n v="2103.8518346418841"/>
    <n v="2900"/>
    <x v="777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6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2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4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700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78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1"/>
    <n v="19.920000000000002"/>
    <n v="-3.98"/>
    <n v="-0.50672883331567242"/>
    <n v="0"/>
    <n v="0.64901417627150271"/>
    <n v="1875.9157712549893"/>
    <n v="2700"/>
    <x v="680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60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60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79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89"/>
    <n v="21.5"/>
    <n v="-4.3"/>
    <n v="-0.54678393557274552"/>
    <n v="0"/>
    <n v="0.70031642608970157"/>
    <n v="2024.2002048673662"/>
    <m/>
    <x v="20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5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5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3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m/>
    <x v="20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0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4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4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5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1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5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3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4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09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2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6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80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0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3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2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1"/>
    <n v="58.14"/>
    <n v="-11.63"/>
    <n v="-3.5312358692331203"/>
    <n v="6.7313051512785954E-15"/>
    <n v="1.6988255055054482"/>
    <n v="5212.4199253148663"/>
    <m/>
    <x v="20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2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2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2"/>
    <n v="28.37"/>
    <n v="-5.67"/>
    <n v="-1.7234799877787967"/>
    <n v="3.2853284655778141E-15"/>
    <n v="0.82914080789021039"/>
    <n v="2544.0105849203933"/>
    <n v="3200"/>
    <x v="781"/>
    <m/>
    <s v="2026 03"/>
    <n v="655.98941507960672"/>
    <n v="0.25785640160775269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2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6"/>
    <n v="15.45"/>
    <n v="-3.09"/>
    <n v="0"/>
    <n v="1.8091998174784652E-15"/>
    <n v="0.4560389747237259"/>
    <n v="1603.5539908327758"/>
    <n v="1603.55"/>
    <x v="544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4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30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0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0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3"/>
    <n v="24.83"/>
    <n v="-4.97"/>
    <n v="0"/>
    <n v="2.9070152407056894E-15"/>
    <n v="0.73276165356093836"/>
    <n v="2576.5843250759654"/>
    <n v="3300"/>
    <x v="652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2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4"/>
    <n v="10.25"/>
    <n v="-2.0499999999999998"/>
    <n v="0"/>
    <n v="1.2002781960617649E-15"/>
    <n v="0.30255012886201887"/>
    <n v="1063.8464987725536"/>
    <n v="1600"/>
    <x v="652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90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5"/>
    <n v="49.91"/>
    <n v="-4.99"/>
    <n v="-5.9266840567612684"/>
    <n v="0"/>
    <n v="1.5353929251267426"/>
    <n v="4577.600628130217"/>
    <n v="6000"/>
    <x v="721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09"/>
    <n v="18.55"/>
    <n v="0"/>
    <n v="-2.4474619156928217"/>
    <n v="0"/>
    <n v="0.63405028408506414"/>
    <n v="1890.3493243948246"/>
    <n v="2600"/>
    <x v="680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38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2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3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0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4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6"/>
    <n v="23.82"/>
    <n v="-7.15"/>
    <n v="-2.1994172579298836"/>
    <n v="0"/>
    <n v="0.569790740468896"/>
    <n v="1698.7667513564277"/>
    <n v="2900"/>
    <x v="617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5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5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6"/>
    <n v="16.05"/>
    <n v="-4.01"/>
    <n v="-0.60045403184386237"/>
    <n v="0"/>
    <n v="0.4087621588553057"/>
    <n v="1326.4103769902413"/>
    <n v="1326.41"/>
    <x v="544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7"/>
    <n v="38.6"/>
    <n v="-9.65"/>
    <n v="-1.4437827426810479"/>
    <n v="0"/>
    <n v="0.98286249990540731"/>
    <n v="3189.3339214175653"/>
    <n v="4000"/>
    <x v="565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8"/>
    <n v="17.39"/>
    <n v="-4.3499999999999996"/>
    <n v="-0.65032562917308689"/>
    <n v="0"/>
    <n v="0.44271250427518166"/>
    <n v="1436.5773518233177"/>
    <n v="2200"/>
    <x v="594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499"/>
    <n v="50.47"/>
    <n v="-12.62"/>
    <n v="-1.8876399589111454"/>
    <n v="0"/>
    <n v="1.2850205741423024"/>
    <n v="4169.8199974319459"/>
    <n v="5500"/>
    <x v="782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09"/>
    <n v="18.73"/>
    <n v="-4.68"/>
    <n v="-0.70069594247560363"/>
    <n v="0"/>
    <n v="0.47700235314925626"/>
    <n v="1547.8459964047252"/>
    <n v="2300"/>
    <x v="731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1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5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5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38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6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786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625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300"/>
    <x v="787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1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1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90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69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1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88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40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8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8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5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5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2"/>
    <n v="49.42"/>
    <n v="-12.36"/>
    <n v="-1.881548960810671"/>
    <n v="-5.445706501348219E-15"/>
    <n v="1.5942956928026468"/>
    <n v="4117.3879705649188"/>
    <n v="5500"/>
    <x v="605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20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89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3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09"/>
    <n v="18.73"/>
    <n v="-4.68"/>
    <n v="-0.7133233378140833"/>
    <n v="-2.0645487410669851E-15"/>
    <n v="0.60442132984018304"/>
    <n v="1560.9633293695927"/>
    <n v="2500"/>
    <x v="790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91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2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0"/>
    <n v="19.510000000000002"/>
    <n v="-3.9"/>
    <n v="-0.97525143586470953"/>
    <n v="-2.8312883484914264E-15"/>
    <n v="0.64541646478007675"/>
    <n v="1745.2338621569875"/>
    <n v="2650"/>
    <x v="617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6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1"/>
    <n v="26.12"/>
    <n v="-5.22"/>
    <n v="-1.3057498404594765"/>
    <n v="-3.790770434559309E-15"/>
    <n v="0.86413863638075616"/>
    <n v="2336.66801531589"/>
    <n v="2900"/>
    <x v="793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m/>
    <x v="20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n v="2000"/>
    <x v="794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2"/>
    <n v="17.7"/>
    <n v="-3.54"/>
    <n v="-0.88466113592852569"/>
    <n v="-2.5682923135578859E-15"/>
    <n v="0.58546426273452179"/>
    <n v="1583.1205309508614"/>
    <n v="2200"/>
    <x v="795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8"/>
    <n v="12.33"/>
    <n v="-2.4700000000000002"/>
    <n v="-0.61601403956604961"/>
    <n v="-1.7883730375480757E-15"/>
    <n v="0.40767497390977292"/>
    <n v="1102.3706522016589"/>
    <m/>
    <x v="20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3"/>
    <n v="23.1"/>
    <n v="-4.62"/>
    <n v="-1.1545577536694318"/>
    <n v="-3.3518391210840205E-15"/>
    <n v="0.76408047848403704"/>
    <n v="2066.106455647734"/>
    <n v="2700"/>
    <x v="746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4"/>
    <n v="311"/>
    <n v="0"/>
    <n v="0"/>
    <n v="0"/>
    <n v="0"/>
    <n v="311"/>
    <n v="500"/>
    <x v="652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5"/>
    <n v="354"/>
    <n v="0"/>
    <n v="0"/>
    <n v="0"/>
    <n v="0"/>
    <n v="354"/>
    <n v="500"/>
    <x v="652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52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89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7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5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49"/>
    <n v="952"/>
    <n v="0"/>
    <n v="0"/>
    <n v="0"/>
    <n v="0"/>
    <n v="952"/>
    <n v="2000"/>
    <x v="652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8"/>
    <n v="1802"/>
    <n v="0"/>
    <n v="0"/>
    <n v="0"/>
    <n v="0"/>
    <n v="1802"/>
    <m/>
    <x v="20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3"/>
    <n v="91.56"/>
    <n v="-27.47"/>
    <n v="-6.1815023305844381"/>
    <n v="-9.330263573193632E-15"/>
    <n v="2.9581287459694208"/>
    <n v="6293.1261028871913"/>
    <n v="10500"/>
    <x v="691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1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7"/>
    <n v="32.29"/>
    <n v="-3.23"/>
    <n v="-2.8028468985299386"/>
    <n v="-4.2305735596349962E-15"/>
    <n v="1.3412891458553804"/>
    <n v="2853.4598931175183"/>
    <n v="3800"/>
    <x v="691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00"/>
    <x v="605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3"/>
    <n v="24.7"/>
    <n v="-2.4700000000000002"/>
    <n v="-2.0611379604002562"/>
    <n v="6.7257249375972029E-15"/>
    <n v="0.5491987379335036"/>
    <n v="2071.0780407707061"/>
    <n v="3000"/>
    <x v="735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09"/>
    <n v="42.92"/>
    <n v="-4.29"/>
    <n v="-3.5817255695124564"/>
    <n v="1.1687573294618981E-14"/>
    <n v="0.95436559812736144"/>
    <n v="3598.9988625718565"/>
    <n v="4800"/>
    <x v="735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0"/>
    <n v="8.1"/>
    <n v="-0.81"/>
    <n v="-0.6759197360017033"/>
    <n v="2.2056021050419972E-15"/>
    <n v="0.1801016104154404"/>
    <n v="679.17943847136496"/>
    <m/>
    <x v="20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5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5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5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5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5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1"/>
    <n v="21.41"/>
    <n v="-2.14"/>
    <n v="-1.7866904407068345"/>
    <n v="5.830171819500589E-15"/>
    <n v="0.47607106072778299"/>
    <n v="1795.3069656163518"/>
    <n v="3000"/>
    <x v="735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2"/>
    <n v="11.18"/>
    <n v="-1.1200000000000001"/>
    <n v="-0.93275069193101989"/>
    <n v="3.0436703946121387E-15"/>
    <n v="0.24853528131403713"/>
    <n v="937.24899190973008"/>
    <n v="1600"/>
    <x v="796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3"/>
    <n v="25.97"/>
    <n v="-5.19"/>
    <n v="-1.0483099394002175"/>
    <n v="6.1180206346278066E-15"/>
    <n v="0.48543737264894221"/>
    <n v="2079.8641404671894"/>
    <n v="3000"/>
    <x v="735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4"/>
    <n v="36.51"/>
    <n v="-7.3"/>
    <n v="-1.4735867819961672"/>
    <n v="8.5999702953550639E-15"/>
    <n v="0.68236889581692028"/>
    <n v="2923.6203822447828"/>
    <n v="4200"/>
    <x v="746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5"/>
    <n v="27.07"/>
    <n v="-5.41"/>
    <n v="-1.092704200549024"/>
    <n v="6.3771090926871176E-15"/>
    <n v="0.50599487447430647"/>
    <n v="2167.9430838555977"/>
    <n v="3300"/>
    <x v="746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6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7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6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8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4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97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8"/>
    <n v="12.9"/>
    <n v="-2.58"/>
    <n v="-0.52062360801781749"/>
    <n v="3.0384010081500948E-15"/>
    <n v="0.24108343049745354"/>
    <n v="1032.9257906458804"/>
    <m/>
    <x v="20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19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0"/>
    <n v="18.11"/>
    <n v="-3.62"/>
    <n v="0"/>
    <n v="3.1628182908114132E-15"/>
    <n v="0.5101164646656472"/>
    <n v="1518.3339990016132"/>
    <n v="2400"/>
    <x v="798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5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6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1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3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3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3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3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6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57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2"/>
    <n v="53"/>
    <n v="-10.6"/>
    <n v="-7.5425667090216013"/>
    <n v="0"/>
    <n v="0.98805628607434715"/>
    <n v="3627.6211639135963"/>
    <n v="5800"/>
    <x v="735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3"/>
    <n v="61.44"/>
    <n v="-6.14"/>
    <n v="-9.8373570520965696"/>
    <n v="0"/>
    <n v="1.2886677504696082"/>
    <n v="4731.3077916137227"/>
    <n v="6700"/>
    <x v="675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4"/>
    <n v="33.6"/>
    <n v="-3.36"/>
    <n v="-5.3794155019059726"/>
    <n v="0"/>
    <n v="0.7046892002567986"/>
    <n v="2587.2467923761119"/>
    <n v="3700"/>
    <x v="796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2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5"/>
    <n v="14.32"/>
    <n v="-1.43"/>
    <n v="-2.2930114358322746"/>
    <n v="0"/>
    <n v="0.30037843225231925"/>
    <n v="1102.8310566709024"/>
    <n v="2000"/>
    <x v="735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5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2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73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6"/>
    <n v="44.81"/>
    <n v="-4.4800000000000004"/>
    <n v="0"/>
    <n v="6.0224218007050581E-15"/>
    <n v="0.99060642426353462"/>
    <n v="4101.1391167971424"/>
    <n v="5000"/>
    <x v="735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1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59"/>
    <n v="1921"/>
    <n v="0"/>
    <n v="0"/>
    <n v="0"/>
    <n v="0"/>
    <n v="1921"/>
    <n v="2500"/>
    <x v="605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756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0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0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799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0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80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7"/>
    <n v="60"/>
    <n v="-12"/>
    <n v="-3.5359649784889431"/>
    <n v="1.0296943562981302E-14"/>
    <n v="2.1799953832743144"/>
    <n v="4444.3251566155959"/>
    <n v="6200"/>
    <x v="746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6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6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8"/>
    <n v="18.57"/>
    <n v="-9.2899999999999991"/>
    <n v="-0.68361989584119576"/>
    <n v="1.9907424221763852E-15"/>
    <n v="0.42146577409970093"/>
    <n v="859.23619694568197"/>
    <n v="2200"/>
    <x v="800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0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0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29"/>
    <n v="28.26"/>
    <n v="-8.48"/>
    <n v="-0.74196369922212613"/>
    <n v="-3.2393051716127412E-15"/>
    <n v="0.68839616877288479"/>
    <n v="1872.4876711802551"/>
    <m/>
    <x v="20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0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0"/>
    <n v="32.520000000000003"/>
    <n v="-9.76"/>
    <n v="-0.85374589455488337"/>
    <n v="-3.7273299143531851E-15"/>
    <n v="0.79210802837567551"/>
    <n v="2154.5914760395658"/>
    <n v="2154.59"/>
    <x v="798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1"/>
    <n v="59.75"/>
    <n v="-17.93"/>
    <n v="-1.5687018150388936"/>
    <n v="-6.8487230675856841E-15"/>
    <n v="1.4554462981841276"/>
    <n v="3958.9198386632083"/>
    <n v="6500"/>
    <x v="780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80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80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2"/>
    <n v="0"/>
    <n v="0"/>
    <n v="0"/>
    <n v="0"/>
    <n v="0"/>
    <n v="0"/>
    <n v="2300"/>
    <x v="671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5000"/>
    <x v="801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3"/>
    <n v="12.1"/>
    <n v="-6.05"/>
    <n v="0"/>
    <n v="0"/>
    <n v="0.29880386189948183"/>
    <n v="720.21633111685753"/>
    <m/>
    <x v="20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0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4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7"/>
    <n v="32.29"/>
    <n v="-4.84"/>
    <n v="0"/>
    <n v="0"/>
    <n v="0.84067465996671231"/>
    <n v="2807.8186306929201"/>
    <n v="4000"/>
    <x v="780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5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4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3"/>
    <n v="61.44"/>
    <n v="-9.2200000000000006"/>
    <n v="0"/>
    <n v="0"/>
    <n v="1.5992725225304814"/>
    <n v="5341.5041491724696"/>
    <n v="6700"/>
    <x v="780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7"/>
    <n v="22.61"/>
    <n v="-11.31"/>
    <n v="-0.6030920212408416"/>
    <n v="2.1588043057307608E-15"/>
    <n v="0.48472484949968986"/>
    <n v="1062.9752593488831"/>
    <n v="2600"/>
    <x v="661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2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3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0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2800"/>
    <x v="746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3000"/>
    <x v="804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8"/>
    <n v="15.53"/>
    <n v="-3.11"/>
    <n v="-0.66286751361161533"/>
    <n v="2.3727742900155797E-15"/>
    <n v="0.5327683744058539"/>
    <n v="1168.3320992135514"/>
    <n v="2000"/>
    <x v="805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2"/>
    <n v="49.42"/>
    <n v="-9.8800000000000008"/>
    <n v="-2.1102883645896355"/>
    <n v="7.5539046237694069E-15"/>
    <n v="1.6961080132051098"/>
    <n v="3719.4727216508718"/>
    <n v="3719.47"/>
    <x v="806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1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07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637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596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7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08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09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8"/>
    <n v="23.22"/>
    <n v="-4.6399999999999997"/>
    <n v="-1.16973512526096"/>
    <n v="-3.4451680663942216E-15"/>
    <n v="0.73035494508741616"/>
    <n v="1726.1779223208064"/>
    <n v="2900"/>
    <x v="721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4"/>
    <n v="13.61"/>
    <n v="-2.72"/>
    <n v="-0.68559825156576182"/>
    <n v="-2.0192615846627057E-15"/>
    <n v="0.4280713321852509"/>
    <n v="1011.7372214248429"/>
    <n v="2000"/>
    <x v="810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39"/>
    <n v="19.27"/>
    <n v="-9.64"/>
    <n v="-0.60627283402922738"/>
    <n v="-1.7856280128835498E-15"/>
    <n v="0.37854241771753599"/>
    <n v="894.67671646659676"/>
    <n v="2300"/>
    <x v="637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0"/>
    <n v="24.3"/>
    <n v="-4.8600000000000003"/>
    <n v="-1.2238778705636744"/>
    <n v="-3.6046322503069797E-15"/>
    <n v="0.76416039464474572"/>
    <n v="1806.0763622129432"/>
    <n v="2700"/>
    <x v="811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1"/>
    <n v="38"/>
    <n v="-5.7"/>
    <n v="-1.649787859007833"/>
    <n v="4.9935879819519664E-15"/>
    <n v="1.3418637213780154"/>
    <n v="3188.7746301131428"/>
    <n v="4100"/>
    <x v="765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2"/>
    <n v="21"/>
    <n v="-3.15"/>
    <n v="-0.9117248694516974"/>
    <n v="2.7596144110787187E-15"/>
    <n v="0.74155626707732436"/>
    <n v="1762.2175587467375"/>
    <n v="2500"/>
    <x v="765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3"/>
    <n v="45"/>
    <n v="-6.75"/>
    <n v="-1.9536961488250657"/>
    <n v="5.9134594523115397E-15"/>
    <n v="1.5890491437371235"/>
    <n v="3776.1804830287219"/>
    <n v="4750"/>
    <x v="765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4"/>
    <n v="34.39"/>
    <n v="-5.16"/>
    <n v="-1.4929813968668413"/>
    <n v="4.5189652232958508E-15"/>
    <n v="1.2143243521944085"/>
    <n v="2885.6929547432565"/>
    <n v="3750"/>
    <x v="765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5"/>
    <n v="65"/>
    <n v="-9.75"/>
    <n v="-2.8220055483028723"/>
    <n v="8.541663653338891E-15"/>
    <n v="2.2952932076202894"/>
    <n v="5454.4829199303767"/>
    <n v="6650"/>
    <x v="765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5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5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2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3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1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796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3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814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700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6"/>
    <n v="13.16"/>
    <n v="-1.97"/>
    <n v="-0.54855200823892891"/>
    <n v="1.6376875825243092E-15"/>
    <n v="0.46159206617367321"/>
    <n v="1055.0954196704431"/>
    <n v="1800"/>
    <x v="814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5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5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0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7"/>
    <n v="8.68"/>
    <n v="-1.3"/>
    <n v="-0.36177960865087538"/>
    <n v="1.0800834994664346E-15"/>
    <n v="0.30442801147110893"/>
    <n v="695.85381565396517"/>
    <m/>
    <x v="20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5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4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16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8"/>
    <n v="25.85"/>
    <n v="-6.46"/>
    <n v="-0.95052935118434612"/>
    <n v="2.8377803597092366E-15"/>
    <n v="0.79984541225268335"/>
    <n v="1828.2663259526269"/>
    <m/>
    <x v="20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39"/>
    <n v="19.27"/>
    <n v="-9.64"/>
    <n v="-0.47207826982492268"/>
    <n v="1.409377249303762E-15"/>
    <n v="0.39724142960254455"/>
    <n v="908.00436920700338"/>
    <n v="908"/>
    <x v="20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3"/>
    <n v="61.44"/>
    <n v="-9.2200000000000006"/>
    <n v="0"/>
    <n v="0"/>
    <n v="2.5259007849820243"/>
    <n v="5178.1218931426183"/>
    <n v="6800"/>
    <x v="814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5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3"/>
    <n v="25.97"/>
    <n v="-3.9"/>
    <n v="0"/>
    <n v="0"/>
    <n v="1.0675340927719892"/>
    <n v="2188.4555760562539"/>
    <n v="2188.46"/>
    <x v="20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6"/>
    <n v="45.16"/>
    <n v="-6.77"/>
    <n v="0"/>
    <n v="0"/>
    <n v="1.8569385510428935"/>
    <n v="3806.742617344793"/>
    <n v="3806.74"/>
    <x v="20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7"/>
    <n v="22.56"/>
    <n v="-3.38"/>
    <n v="0"/>
    <n v="0"/>
    <n v="0.92774371995318305"/>
    <n v="1901.8839124947417"/>
    <n v="1901.88"/>
    <x v="20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39"/>
    <n v="19.27"/>
    <n v="-9.64"/>
    <n v="0"/>
    <n v="0"/>
    <n v="0.4658066748252947"/>
    <n v="954.90834605445048"/>
    <n v="954.91"/>
    <x v="20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7"/>
    <n v="24.97"/>
    <n v="-7.49"/>
    <n v="0"/>
    <n v="4.9993608135191155E-15"/>
    <n v="0.70668186955117851"/>
    <n v="1723.0231688050319"/>
    <n v="3100"/>
    <x v="804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49"/>
    <n v="42.55"/>
    <n v="-4.26"/>
    <n v="0"/>
    <n v="1.0951117022291015E-14"/>
    <n v="1.5479890609333311"/>
    <n v="3774.2881655345932"/>
    <n v="4200"/>
    <x v="765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0"/>
    <n v="94.19"/>
    <n v="-9.42"/>
    <n v="0"/>
    <n v="2.4244611908582121E-14"/>
    <n v="3.4270836431266254"/>
    <n v="8355.8737997484313"/>
    <n v="9450"/>
    <x v="765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9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9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30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00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700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700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17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5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700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30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1"/>
    <n v="26.09"/>
    <n v="-2.61"/>
    <n v="-0.6410194932755755"/>
    <n v="0"/>
    <n v="1.2724615866231102"/>
    <n v="2274.6600372739636"/>
    <n v="3200"/>
    <x v="700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2"/>
    <n v="40.090000000000003"/>
    <n v="-25.1"/>
    <n v="-0.40923689114995215"/>
    <n v="0"/>
    <n v="0.81235942008008621"/>
    <n v="1452.1786183448348"/>
    <m/>
    <x v="20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3"/>
    <n v="35.29"/>
    <n v="-10.59"/>
    <n v="-0.6743262982924495"/>
    <n v="0"/>
    <n v="1.3385775634408357"/>
    <n v="2392.8493577796808"/>
    <n v="3800"/>
    <x v="700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700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55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84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5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4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1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1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8"/>
    <n v="18.57"/>
    <n v="-9.2899999999999991"/>
    <n v="0"/>
    <n v="0"/>
    <n v="0.30507021688740799"/>
    <n v="890.6762144092221"/>
    <n v="2200"/>
    <x v="799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7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5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0"/>
    <n v="34.94"/>
    <n v="-6.99"/>
    <n v="-1.1029105707809601"/>
    <n v="0"/>
    <n v="0.81825653143566468"/>
    <n v="2580.0850607871416"/>
    <n v="3900"/>
    <x v="818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5"/>
    <n v="33.25"/>
    <n v="-6.65"/>
    <n v="-1.0496393983103236"/>
    <n v="0"/>
    <n v="0.77873430183143755"/>
    <n v="2455.4655676900888"/>
    <m/>
    <x v="20"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56"/>
    <n v="20.59"/>
    <n v="-4.12"/>
    <n v="-0.64990830414176792"/>
    <n v="0"/>
    <n v="0.48217120117157053"/>
    <n v="1520.3578157840511"/>
    <n v="2500"/>
    <x v="819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7"/>
    <n v="12.21"/>
    <n v="-2.44"/>
    <n v="-0.38552544817638579"/>
    <n v="0"/>
    <n v="0.28602383943207316"/>
    <n v="901.87588708015664"/>
    <n v="1600"/>
    <x v="820"/>
    <s v="Виктория Башня/Энгельса"/>
    <s v="2026 03"/>
    <n v="698.12411291984336"/>
    <n v="0.77408002910470952"/>
  </r>
  <r>
    <s v="535495237"/>
    <s v="720000667044"/>
    <s v="iHerb_OA CZN6870"/>
    <s v="Доставлен"/>
    <d v="2025-04-30T00:00:00"/>
    <x v="34"/>
    <s v="Витамины"/>
    <s v="VMC-47443"/>
    <x v="307"/>
    <x v="1558"/>
    <n v="22.58"/>
    <n v="-4.5199999999999996"/>
    <n v="-0.71264990727385114"/>
    <n v="0"/>
    <n v="0.52871960492766024"/>
    <n v="1667.1318854316917"/>
    <n v="3000"/>
    <x v="653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59"/>
    <n v="16.75"/>
    <n v="-3.35"/>
    <n v="-0.52876571193076449"/>
    <n v="0"/>
    <n v="0.39229472347899486"/>
    <n v="1236.963857407789"/>
    <n v="2000"/>
    <x v="821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4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5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5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6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5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6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3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21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6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22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6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0"/>
    <n v="17.690000000000001"/>
    <n v="-3.54"/>
    <n v="-0.54448409619860361"/>
    <n v="-2.0799958026388244E-15"/>
    <n v="0.79654279089702318"/>
    <n v="1343.054915955521"/>
    <n v="2300"/>
    <x v="813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3"/>
    <n v="24.7"/>
    <n v="-4.9400000000000004"/>
    <n v="-0.76035376260667176"/>
    <n v="-2.9046443152044639E-15"/>
    <n v="1.1123452684187403"/>
    <n v="1875.5311052495465"/>
    <n v="3000"/>
    <x v="737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7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1"/>
    <n v="19.89"/>
    <n v="-9.9499999999999993"/>
    <n v="-0.3824856477889837"/>
    <n v="-1.4611419277901E-15"/>
    <n v="0.55955020081388063"/>
    <n v="943.46048513059202"/>
    <n v="2300"/>
    <x v="627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6"/>
    <n v="25.8"/>
    <n v="-5.16"/>
    <n v="-0.7942156710628393"/>
    <n v="-3.0340009446265255E-15"/>
    <n v="1.1618829119515588"/>
    <n v="1959.056782001551"/>
    <n v="3000"/>
    <x v="774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0"/>
    <n v="24.3"/>
    <n v="-4.8600000000000003"/>
    <n v="-0.74804034134988373"/>
    <n v="-2.8576055408691692E-15"/>
    <n v="1.094331579861352"/>
    <n v="1845.1581318851815"/>
    <n v="2800"/>
    <x v="823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700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7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7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5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4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4"/>
    <n v="33.6"/>
    <n v="-6.72"/>
    <n v="-3.6732850940665713"/>
    <n v="3.9486021784642337E-15"/>
    <n v="1.4960605840698271"/>
    <n v="2328.3903907380613"/>
    <n v="3700"/>
    <x v="731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59"/>
    <n v="15.07"/>
    <n v="-3.01"/>
    <n v="-1.6480587140789751"/>
    <n v="1.7715826738198905E-15"/>
    <n v="0.67122361026347144"/>
    <n v="1044.657295844532"/>
    <n v="2300"/>
    <x v="700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2"/>
    <n v="14.92"/>
    <n v="-7.25"/>
    <n v="-1.0481434773620015"/>
    <n v="1.1267030769650547E-15"/>
    <n v="0.42688931100504363"/>
    <n v="664.38818069051069"/>
    <n v="1800"/>
    <x v="726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n v="1900"/>
    <x v="686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m/>
    <x v="20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4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5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6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7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8"/>
    <n v="18.87"/>
    <n v="-1.89"/>
    <n v="-0.87965622202327676"/>
    <n v="2.8803379655521342E-15"/>
    <n v="0.57514211107815205"/>
    <n v="1557.3006087735007"/>
    <n v="2250"/>
    <x v="613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69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4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4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25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7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4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6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6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5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6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6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0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0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0"/>
    <n v="15.01"/>
    <n v="-1.5"/>
    <n v="-0.68872840867328189"/>
    <n v="-2.015946313880181E-15"/>
    <n v="0.44443433553445622"/>
    <n v="1227.9467181183386"/>
    <n v="2100"/>
    <x v="827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n v="1300"/>
    <x v="787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m/>
    <x v="20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59"/>
    <n v="15.07"/>
    <n v="-1.51"/>
    <n v="-0.69127736651441174"/>
    <n v="-2.0234072550862513E-15"/>
    <n v="0.44607917023295529"/>
    <n v="1232.4913025673334"/>
    <n v="2300"/>
    <x v="828"/>
    <m/>
    <s v="2026 03"/>
    <n v="1067.5086974326666"/>
    <n v="0.86613892950725024"/>
  </r>
  <r>
    <s v="535851641"/>
    <s v="720000675438"/>
    <s v="iHerb_OA CZN6870"/>
    <s v="Доставлен"/>
    <d v="2025-05-11T00:00:00"/>
    <x v="35"/>
    <s v="Косметика"/>
    <s v="SLN-16524"/>
    <x v="311"/>
    <x v="1571"/>
    <n v="15.91"/>
    <n v="-3.18"/>
    <n v="-0.64896466635165639"/>
    <n v="-1.8995556310654853E-15"/>
    <n v="0.41877491423787033"/>
    <n v="1157.051200714023"/>
    <m/>
    <x v="20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2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3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5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4"/>
    <n v="33.6"/>
    <n v="-3.36"/>
    <n v="-1.4190441176470587"/>
    <n v="0"/>
    <n v="0.87685719454997935"/>
    <n v="2771.7359558823532"/>
    <n v="3800"/>
    <x v="565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700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0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26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0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0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7"/>
    <n v="32.29"/>
    <n v="-3.23"/>
    <n v="0"/>
    <n v="4.5780991965386654E-15"/>
    <n v="1.0213798457034577"/>
    <n v="2751.5250230031597"/>
    <n v="3900"/>
    <x v="565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4"/>
    <n v="13.55"/>
    <n v="-1.36"/>
    <n v="0"/>
    <n v="1.9204070614523861E-15"/>
    <n v="0.42844529659756198"/>
    <n v="1154.2013086857717"/>
    <n v="2000"/>
    <x v="565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5"/>
    <n v="25.07"/>
    <n v="-2.5099999999999998"/>
    <n v="0"/>
    <n v="3.5540921498249239E-15"/>
    <n v="0.7929225505529941"/>
    <n v="2136.0772374036924"/>
    <n v="2900"/>
    <x v="565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6"/>
    <n v="20.28"/>
    <n v="-2.0299999999999998"/>
    <n v="0"/>
    <n v="2.8750967080808891E-15"/>
    <n v="0.64143779023014813"/>
    <n v="1727.9880134138912"/>
    <n v="2500"/>
    <x v="829"/>
    <s v="Юлия рынок на Нептуне"/>
    <s v="1900 01"/>
    <n v="772.01198658610883"/>
    <n v="0.44676929503746216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4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30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7"/>
    <n v="31.79"/>
    <n v="-3.18"/>
    <n v="0"/>
    <n v="4.5072064009969443E-15"/>
    <n v="1.0055635714238103"/>
    <n v="2708.9170993847351"/>
    <n v="3400"/>
    <x v="565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8"/>
    <n v="21.43"/>
    <n v="-2.14"/>
    <n v="0"/>
    <n v="3.0389378355550875E-15"/>
    <n v="0.67799095745422222"/>
    <n v="1826.4596591098059"/>
    <n v="2500"/>
    <x v="827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4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700"/>
    <x v="766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800"/>
    <x v="773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5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19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7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68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0"/>
    <n v="20.149999999999999"/>
    <n v="-4.03"/>
    <n v="-0.72724433358637885"/>
    <n v="0"/>
    <n v="0.55158487151142488"/>
    <n v="1465.4777486172864"/>
    <n v="2300"/>
    <x v="773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79"/>
    <n v="28"/>
    <n v="-15.5"/>
    <n v="-0.56393015941871816"/>
    <n v="0"/>
    <n v="0.42771779738789151"/>
    <n v="1136.3816288905759"/>
    <n v="1136.3800000000001"/>
    <x v="20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801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31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0"/>
    <n v="12.9"/>
    <n v="-11.9"/>
    <n v="-5.1482787225217735E-2"/>
    <n v="-2.9470872491086685E-16"/>
    <n v="2.9893246157790185E-2"/>
    <n v="89.936644545831584"/>
    <m/>
    <x v="20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5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2"/>
    <n v="26.73"/>
    <n v="-5.35"/>
    <n v="-1.1007019908751552"/>
    <n v="-6.300872538594334E-15"/>
    <n v="0.63911760285355423"/>
    <n v="1922.8454603898792"/>
    <n v="3000"/>
    <x v="715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1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2"/>
    <n v="20.29"/>
    <n v="-4.0599999999999996"/>
    <n v="-0.83556563666528394"/>
    <n v="-4.7831226053033689E-15"/>
    <n v="0.48516738514093477"/>
    <n v="1459.6717409788466"/>
    <n v="2400"/>
    <x v="715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3"/>
    <n v="39.43"/>
    <n v="-7.89"/>
    <n v="-1.6237671090833672"/>
    <n v="-9.2951131836887403E-15"/>
    <n v="0.94283298381670255"/>
    <n v="2836.6017689755281"/>
    <n v="4100"/>
    <x v="715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7"/>
    <n v="31.79"/>
    <n v="-6.36"/>
    <n v="-1.3092072791372871"/>
    <n v="-7.4944428744833441E-15"/>
    <n v="0.76018524979260438"/>
    <n v="2287.0888708004973"/>
    <n v="3000"/>
    <x v="832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40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33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4"/>
    <n v="32.43"/>
    <n v="-6.49"/>
    <n v="-1.3354635006221478"/>
    <n v="-7.6447443241878863E-15"/>
    <n v="0.7754308053330774"/>
    <n v="2332.956559518871"/>
    <n v="3700"/>
    <x v="815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4"/>
    <n v="25.16"/>
    <n v="-12.58"/>
    <n v="-0.64765346329323914"/>
    <n v="-3.7074357593787051E-15"/>
    <n v="0.37605703666500051"/>
    <n v="1131.4029883865614"/>
    <m/>
    <x v="20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5"/>
    <n v="33.54"/>
    <n v="-6.71"/>
    <n v="-2.9230069851284357"/>
    <n v="-4.2955974764406228E-15"/>
    <n v="0.87141627152848522"/>
    <n v="2277.7025619648489"/>
    <n v="3500"/>
    <x v="805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6"/>
    <n v="45.08"/>
    <n v="-9.02"/>
    <n v="-3.9285736818386652"/>
    <n v="-5.7733598583842295E-15"/>
    <n v="1.1711990589383965"/>
    <n v="3061.2729923388915"/>
    <n v="5000"/>
    <x v="715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7"/>
    <n v="30.31"/>
    <n v="-6.06"/>
    <n v="-2.6419276701216758"/>
    <n v="-3.8825284682700374E-15"/>
    <n v="0.7876199994247397"/>
    <n v="2058.6763744930145"/>
    <n v="3500"/>
    <x v="715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8"/>
    <n v="7.44"/>
    <n v="-1.49"/>
    <n v="-0.64822555205047305"/>
    <n v="-9.5262038706007102E-16"/>
    <n v="0.19325109264235885"/>
    <n v="505.11853312302839"/>
    <n v="1200"/>
    <x v="715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89"/>
    <n v="42.42"/>
    <n v="-8.48"/>
    <n v="-3.6976092834610172"/>
    <n v="-5.4339388129107243E-15"/>
    <n v="1.1023432074422954"/>
    <n v="2881.2979855790891"/>
    <n v="4500"/>
    <x v="715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0"/>
    <n v="16"/>
    <n v="-3.2"/>
    <n v="-1.3945020279405136"/>
    <n v="-2.0493346141796486E-15"/>
    <n v="0.41573344299532655"/>
    <n v="1086.6415502478594"/>
    <n v="1900"/>
    <x v="715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1"/>
    <n v="12.9"/>
    <n v="-11.9"/>
    <n v="-0.10894547093285262"/>
    <n v="-1.6010426673278504E-16"/>
    <n v="3.2479175234009887E-2"/>
    <n v="84.893871113114017"/>
    <m/>
    <x v="20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819.23"/>
    <x v="20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1900"/>
    <x v="653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1"/>
    <n v="21.74"/>
    <n v="-4.3499999999999996"/>
    <n v="-1.8945617395223071"/>
    <n v="-2.7842131984831319E-15"/>
    <n v="0.56481285731943198"/>
    <n v="1476.3044186570526"/>
    <n v="2500"/>
    <x v="715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69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34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4"/>
    <n v="32.68"/>
    <n v="-3.27"/>
    <n v="-1.5121057259607926"/>
    <n v="0"/>
    <n v="0.95295293292445538"/>
    <n v="2671.2275601303468"/>
    <n v="3500"/>
    <x v="766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6"/>
    <n v="13.29"/>
    <n v="-1.33"/>
    <n v="-0.61491956757875132"/>
    <n v="0"/>
    <n v="0.38753203256635449"/>
    <n v="1086.2931526405628"/>
    <n v="1800"/>
    <x v="671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3"/>
    <n v="20.09"/>
    <n v="-2.0099999999999998"/>
    <n v="-0.92957740650700871"/>
    <n v="0"/>
    <n v="0.58583437698994056"/>
    <n v="1642.1555350954325"/>
    <n v="2500"/>
    <x v="835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4"/>
    <n v="19.78"/>
    <n v="-1.98"/>
    <n v="-0.91518129622924538"/>
    <n v="0"/>
    <n v="0.57676172070912302"/>
    <n v="1616.7239228262554"/>
    <n v="2300"/>
    <x v="565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4"/>
    <n v="34.39"/>
    <n v="-3.44"/>
    <n v="-1.5912843324884911"/>
    <n v="0"/>
    <n v="1.0028525424689527"/>
    <n v="2811.1014276108208"/>
    <n v="3700"/>
    <x v="565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5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66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4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1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4"/>
    <n v="32.43"/>
    <n v="-6.49"/>
    <n v="0"/>
    <n v="-3.8142642797075888E-15"/>
    <n v="0.77759904798103185"/>
    <n v="2443.8703543897764"/>
    <n v="3800"/>
    <x v="716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30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4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5"/>
    <n v="30.82"/>
    <n v="-6.16"/>
    <n v="0"/>
    <n v="-3.6260507763141536E-15"/>
    <n v="0.73922870174295474"/>
    <n v="2323.2784479279835"/>
    <n v="3500"/>
    <x v="715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91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36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37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6"/>
    <n v="27.21"/>
    <n v="-5.44"/>
    <n v="-2.9425794640074798"/>
    <n v="4.8203538041437779E-15"/>
    <n v="0.97473834333378662"/>
    <n v="1826.1190230601433"/>
    <n v="3000"/>
    <x v="715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7"/>
    <n v="15.08"/>
    <n v="-3.02"/>
    <n v="-1.6301106263633534"/>
    <n v="2.6703475828191989E-15"/>
    <n v="0.53997907306410031"/>
    <n v="1011.6212870052979"/>
    <n v="2000"/>
    <x v="715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69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8"/>
    <n v="15.54"/>
    <n v="-3.11"/>
    <n v="-1.6801223122468061"/>
    <n v="2.7522736695226072E-15"/>
    <n v="0.55654559520619962"/>
    <n v="1042.6577609847307"/>
    <n v="2500"/>
    <x v="716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599"/>
    <n v="37.28"/>
    <n v="-17.489999999999998"/>
    <n v="-2.6749493611717057"/>
    <n v="4.3819385293525667E-15"/>
    <n v="0.88608506268147158"/>
    <n v="1660.0319460891244"/>
    <n v="3000"/>
    <x v="774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m/>
    <x v="20"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38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7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778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778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0"/>
    <n v="6.07"/>
    <n v="-1.21"/>
    <n v="-0.49482060428031893"/>
    <n v="-7.2455679727110507E-16"/>
    <n v="0.19163973608762988"/>
    <n v="408.15825220310529"/>
    <n v="1100"/>
    <x v="669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29"/>
    <n v="11.42"/>
    <n v="-2.2799999999999998"/>
    <n v="-0.93058854385228706"/>
    <n v="-1.3626438533040947E-15"/>
    <n v="0.36040888638702406"/>
    <n v="767.60626031612787"/>
    <n v="1800"/>
    <x v="669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000"/>
    <x v="821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7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8"/>
    <n v="9.4"/>
    <n v="0"/>
    <n v="-0.95706042803189251"/>
    <n v="-1.4014061511004913E-15"/>
    <n v="0.37066121794726764"/>
    <n v="789.44188697719937"/>
    <n v="1500"/>
    <x v="778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5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778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6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36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3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69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69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6"/>
    <n v="1119"/>
    <m/>
    <n v="0"/>
    <n v="-392.03537883531624"/>
    <n v="0"/>
    <n v="726.96462116468376"/>
    <n v="2000"/>
    <x v="565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5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5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1"/>
    <n v="1683"/>
    <m/>
    <n v="0"/>
    <n v="0"/>
    <n v="0"/>
    <n v="1683"/>
    <n v="2000"/>
    <x v="715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39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2"/>
    <n v="5.94"/>
    <n v="-0.59"/>
    <n v="-0.5642499326690007"/>
    <n v="-1.6380947530585665E-15"/>
    <n v="0.21653386732054583"/>
    <n v="448.26151000987517"/>
    <m/>
    <x v="20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3"/>
    <n v="2.8"/>
    <n v="-0.28000000000000003"/>
    <n v="-0.26577753837866941"/>
    <n v="-7.7158855658085728E-16"/>
    <n v="0.10199352255098604"/>
    <n v="211.14373929437102"/>
    <m/>
    <x v="20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4"/>
    <n v="11.11"/>
    <n v="-2.2200000000000002"/>
    <n v="-0.9376040937247504"/>
    <n v="-2.7219929634935799E-15"/>
    <n v="0.35981048233264518"/>
    <n v="744.86819139958675"/>
    <n v="1600"/>
    <x v="668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3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7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0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1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m/>
    <x v="20"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16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6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16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90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90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42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3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5"/>
    <n v="57.2"/>
    <n v="-28.6"/>
    <n v="-3.0163641260436296"/>
    <n v="-8.7569177453224287E-15"/>
    <n v="1.1575455337135718"/>
    <n v="2396.3138665948463"/>
    <n v="2396.31"/>
    <x v="20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43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8"/>
    <n v="36.14"/>
    <n v="-10.84"/>
    <n v="-2.5595279217040869"/>
    <n v="-3.7633812141582734E-15"/>
    <n v="0.9954335324852025"/>
    <n v="2125.9432738437913"/>
    <n v="3700"/>
    <x v="774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6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6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68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6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4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6"/>
    <n v="29.01"/>
    <n v="-2.9"/>
    <n v="-2.6414732820432301"/>
    <n v="-3.8838689131095863E-15"/>
    <n v="1.0273031436042941"/>
    <n v="2194.0070703581582"/>
    <n v="3100"/>
    <x v="774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2"/>
    <n v="16.579999999999998"/>
    <n v="-1.66"/>
    <n v="-1.5094133040247024"/>
    <n v="-2.2193536646340488E-15"/>
    <n v="0.58703036777388218"/>
    <n v="1253.7183259189474"/>
    <n v="2100"/>
    <x v="690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7"/>
    <n v="13.97"/>
    <n v="-2.79"/>
    <n v="-1.1310483069032289"/>
    <n v="-1.6630277460193477E-15"/>
    <n v="0.43987932384128703"/>
    <n v="939.44845065508264"/>
    <m/>
    <x v="20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4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8"/>
    <n v="13.97"/>
    <n v="-6.99"/>
    <n v="-0.70614643847804459"/>
    <n v="-1.0382767144199506E-15"/>
    <n v="0.27462948840896095"/>
    <n v="586.52506132133067"/>
    <m/>
    <x v="20"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32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09"/>
    <n v="15.05"/>
    <n v="-3.01"/>
    <n v="-1.3904113553365951"/>
    <n v="0"/>
    <n v="0.62265479667117563"/>
    <n v="1011.2590652059076"/>
    <n v="1900"/>
    <x v="774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3"/>
    <n v="9.41"/>
    <n v="-1.88"/>
    <n v="-0.86958451043891694"/>
    <n v="0"/>
    <n v="0.38941782549285314"/>
    <n v="632.45687383724953"/>
    <n v="1700"/>
    <x v="844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0"/>
    <n v="7.77"/>
    <n v="-1.55"/>
    <n v="-0.71830221181010134"/>
    <n v="0"/>
    <n v="0.32167050127032487"/>
    <n v="522.42785594524446"/>
    <n v="1400"/>
    <x v="845"/>
    <s v="Надежда Витамины"/>
    <s v="2026 03"/>
    <n v="877.57214405475554"/>
    <n v="1.679795849451668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4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3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3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3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1"/>
    <n v="12.9"/>
    <n v="-11.9"/>
    <n v="-0.11548267070901952"/>
    <n v="0"/>
    <n v="5.1715514673685674E-2"/>
    <n v="83.9916167114541"/>
    <m/>
    <x v="20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2"/>
    <n v="43.12"/>
    <n v="-8.6199999999999992"/>
    <n v="-3.9841521394611732"/>
    <n v="0"/>
    <n v="1.7841852562421556"/>
    <n v="2897.7107765451665"/>
    <n v="2897.71"/>
    <x v="20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3"/>
    <n v="1057"/>
    <m/>
    <n v="0"/>
    <n v="0"/>
    <n v="0"/>
    <n v="1057"/>
    <n v="2200"/>
    <x v="671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4"/>
    <n v="1886"/>
    <m/>
    <n v="0"/>
    <n v="0"/>
    <n v="0"/>
    <n v="1886"/>
    <n v="2600"/>
    <x v="846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47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1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48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7"/>
    <n v="30.31"/>
    <n v="-6.06"/>
    <n v="-2.1721714775938636"/>
    <n v="0"/>
    <n v="0.58004614428224166"/>
    <n v="2026.834237484861"/>
    <n v="3300"/>
    <x v="821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89"/>
    <n v="42.42"/>
    <n v="-8.48"/>
    <n v="-3.0401443278159062"/>
    <n v="0"/>
    <n v="0.81182540770883638"/>
    <n v="2836.732124545822"/>
    <n v="4300"/>
    <x v="821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3"/>
    <n v="59.3"/>
    <n v="-11.86"/>
    <n v="-4.2493944287444485"/>
    <n v="0"/>
    <n v="1.134737694216476"/>
    <n v="3965.0728340734759"/>
    <n v="6200"/>
    <x v="821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21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5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3400"/>
    <x v="587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6"/>
    <n v="15.83"/>
    <n v="-9.34"/>
    <n v="-0.58133578926120311"/>
    <n v="0"/>
    <n v="0.15523709180996903"/>
    <n v="542.4393485062576"/>
    <n v="2000"/>
    <x v="847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7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5"/>
    <n v="27.93"/>
    <n v="-5.59"/>
    <n v="-4.3408728230052658"/>
    <n v="-3.2145655562739241E-15"/>
    <n v="0.52925025645788504"/>
    <n v="1678.8591433778856"/>
    <n v="3000"/>
    <x v="821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7"/>
    <n v="36.799999999999997"/>
    <n v="-7.36"/>
    <n v="-5.7204698258404205"/>
    <n v="-4.2362045647584741E-15"/>
    <n v="0.69745423232408854"/>
    <n v="2212.4267314702306"/>
    <n v="3800"/>
    <x v="821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21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21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8"/>
    <n v="12.06"/>
    <n v="-2.41"/>
    <n v="-1.8750860672336978"/>
    <n v="-1.3885656946304104E-15"/>
    <n v="0.2286152629730793"/>
    <n v="725.20101761846911"/>
    <n v="1700"/>
    <x v="821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19"/>
    <n v="12.06"/>
    <n v="-2.41"/>
    <n v="-1.8750860672336978"/>
    <n v="-1.3885656946304104E-15"/>
    <n v="0.2286152629730793"/>
    <n v="725.20101761846911"/>
    <n v="1700"/>
    <x v="821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0"/>
    <n v="15.08"/>
    <n v="-3.02"/>
    <n v="-2.3433718104495749"/>
    <n v="-1.735347386242772E-15"/>
    <n v="0.28570985196428356"/>
    <n v="906.31339611178612"/>
    <n v="2000"/>
    <x v="821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21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21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6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1"/>
    <n v="32.58"/>
    <n v="-9.77"/>
    <n v="-1.9250716445379259"/>
    <n v="4.2612014730348059E-15"/>
    <n v="0.71098941391257486"/>
    <n v="1930.8843413960826"/>
    <n v="3500"/>
    <x v="627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2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7"/>
    <n v="36.799999999999997"/>
    <n v="-11.04"/>
    <n v="-2.1740397002760616"/>
    <n v="4.8122994276798163E-15"/>
    <n v="0.8029411355715883"/>
    <n v="2180.6041488103065"/>
    <m/>
    <x v="20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0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6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91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0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1"/>
    <n v="12.16"/>
    <n v="-2.4300000000000002"/>
    <n v="-1.005667468775066"/>
    <n v="0"/>
    <n v="0.41894499686975134"/>
    <n v="819.20553359306382"/>
    <n v="1800"/>
    <x v="774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0"/>
    <n v="31.43"/>
    <n v="-7.86"/>
    <n v="-2.4361338375157557"/>
    <n v="0"/>
    <n v="1.014854427155194"/>
    <n v="1984.4475258775451"/>
    <n v="1984.45"/>
    <x v="20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9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9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90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7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7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50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4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6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51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52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4"/>
    <n v="12.33"/>
    <n v="-3.08"/>
    <n v="-0.95605591841411719"/>
    <n v="0"/>
    <n v="0.39827761778470711"/>
    <n v="778.79251651961351"/>
    <m/>
    <x v="20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1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1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21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21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500"/>
    <x v="837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6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53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54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0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1"/>
    <n v="32.58"/>
    <n v="-19.71"/>
    <n v="-1.3711740235729137"/>
    <n v="-4.2268014833522002E-15"/>
    <n v="0.35179956446325111"/>
    <n v="1062.0464091749475"/>
    <n v="3100"/>
    <x v="840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6"/>
    <n v="49.3"/>
    <n v="-24.65"/>
    <n v="-2.6262190894384094"/>
    <n v="-8.095622110693998E-15"/>
    <n v="0.67380413861842581"/>
    <n v="2034.1448318696553"/>
    <n v="5200"/>
    <x v="810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7"/>
    <n v="34.94"/>
    <n v="-17.47"/>
    <n v="-1.8612595331638544"/>
    <n v="-5.7375463802768414E-15"/>
    <n v="0.47753989053403251"/>
    <n v="1441.6434163392646"/>
    <n v="3400"/>
    <x v="855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5"/>
    <n v="57.2"/>
    <n v="-28.6"/>
    <n v="-3.0470533857175868"/>
    <n v="-9.3928921852271137E-15"/>
    <n v="0.78177680991833609"/>
    <n v="2360.1031314998841"/>
    <n v="5500"/>
    <x v="856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4"/>
    <n v="33.130000000000003"/>
    <n v="-3.31"/>
    <n v="-3.1770325860873583"/>
    <n v="-9.7935680057158241E-15"/>
    <n v="0.81512533118058683"/>
    <n v="2460.7788594869421"/>
    <n v="3450"/>
    <x v="821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8"/>
    <n v="13.12"/>
    <n v="-3.28"/>
    <n v="-1.048356829211925"/>
    <n v="-3.2316803882040138E-15"/>
    <n v="0.26897495837749741"/>
    <n v="812.00751097758246"/>
    <n v="1500"/>
    <x v="821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400"/>
    <x v="587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4"/>
    <n v="1336.65"/>
    <n v="0"/>
    <n v="0"/>
    <n v="0"/>
    <n v="199.13659382413883"/>
    <n v="1535.7865938241389"/>
    <n v="2500"/>
    <x v="857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0"/>
    <n v="1401.39"/>
    <n v="0"/>
    <n v="0"/>
    <n v="0"/>
    <n v="208.78167898792498"/>
    <n v="1610.1716789879251"/>
    <m/>
    <x v="20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1"/>
    <n v="456.98"/>
    <n v="0"/>
    <n v="0"/>
    <n v="0"/>
    <n v="68.081727187936224"/>
    <n v="525.06172718793619"/>
    <m/>
    <x v="20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2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3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4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5"/>
    <n v="1662.6"/>
    <n v="-277.10000000000002"/>
    <n v="0"/>
    <n v="0"/>
    <n v="149.5"/>
    <n v="1535"/>
    <n v="2600"/>
    <x v="596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6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7"/>
    <n v="1662.6"/>
    <n v="-277.10000000000002"/>
    <n v="0"/>
    <n v="0"/>
    <n v="149.5"/>
    <n v="1535"/>
    <m/>
    <x v="20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8"/>
    <n v="1690"/>
    <n v="0"/>
    <n v="0"/>
    <n v="0"/>
    <n v="18.333333333333332"/>
    <n v="1708.3333333333333"/>
    <m/>
    <x v="20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39"/>
    <n v="1690"/>
    <n v="0"/>
    <n v="0"/>
    <n v="0"/>
    <n v="18.333333333333332"/>
    <n v="1708.3333333333333"/>
    <n v="2600"/>
    <x v="596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0"/>
    <n v="1690"/>
    <n v="0"/>
    <n v="0"/>
    <n v="0"/>
    <n v="18.333333333333332"/>
    <n v="1708.3333333333333"/>
    <m/>
    <x v="20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3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8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9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52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0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0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5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7"/>
    <n v="31.79"/>
    <n v="-6.99"/>
    <n v="-0.98070701018573969"/>
    <n v="-3.8393071184379278E-15"/>
    <n v="0.73707212951802292"/>
    <n v="2178.2218639359435"/>
    <n v="3500"/>
    <x v="657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700"/>
    <x v="637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500"/>
    <x v="853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1"/>
    <n v="10.130000000000001"/>
    <n v="-2.23"/>
    <n v="-0.31240263630916709"/>
    <n v="-1.2230050901475659E-15"/>
    <n v="0.23479313803195087"/>
    <n v="693.86906149572417"/>
    <m/>
    <x v="20"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41"/>
    <n v="18.25"/>
    <n v="-9.1300000000000008"/>
    <n v="-0.36064709406830425"/>
    <n v="-1.411874230651367E-15"/>
    <n v="0.27105233150017616"/>
    <n v="801.0235241570889"/>
    <m/>
    <x v="20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0"/>
    <n v="9.92"/>
    <n v="-2.1800000000000002"/>
    <n v="-0.30607549430796877"/>
    <n v="-1.1982353668028051E-15"/>
    <n v="0.23003783397054425"/>
    <n v="679.81601721226639"/>
    <m/>
    <x v="20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2"/>
    <n v="11.13"/>
    <n v="-2.4500000000000002"/>
    <n v="-0.34324745356500891"/>
    <n v="-1.3437574914532749E-15"/>
    <n v="0.257975245331308"/>
    <n v="762.37765237758015"/>
    <m/>
    <x v="20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788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587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0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4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3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53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8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8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3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3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4"/>
    <n v="33.46"/>
    <n v="-3.35"/>
    <n v="-3.2091907545739962"/>
    <n v="4.6323355578080804E-15"/>
    <n v="0.8801460472011533"/>
    <n v="2489.9327102955508"/>
    <n v="3350"/>
    <x v="653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2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0"/>
    <n v="9.41"/>
    <n v="-0.94"/>
    <n v="-0.9027514344484141"/>
    <n v="1.3030847616949333E-15"/>
    <n v="0.24758674924589072"/>
    <n v="700.42278499512827"/>
    <n v="1500"/>
    <x v="726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5"/>
    <n v="24.93"/>
    <n v="-2.4900000000000002"/>
    <n v="-2.3917050990581359"/>
    <n v="3.4523284595554072E-15"/>
    <n v="0.65594411488521676"/>
    <n v="1855.6655602468334"/>
    <n v="2800"/>
    <x v="726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6"/>
    <n v="18.61"/>
    <n v="-4.09"/>
    <n v="-0.72803976658742153"/>
    <n v="0"/>
    <n v="0.42622981586904318"/>
    <n v="1266.6393494704992"/>
    <n v="2100"/>
    <x v="653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7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7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7"/>
    <n v="16.739999999999998"/>
    <n v="-7.77"/>
    <n v="-0.44976010373892356"/>
    <n v="0"/>
    <n v="0.26331139451414026"/>
    <n v="782.49001134644482"/>
    <n v="2100"/>
    <x v="833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2"/>
    <n v="47.68"/>
    <n v="-10.49"/>
    <n v="-1.8647244434838983"/>
    <n v="0"/>
    <n v="1.0917001964304212"/>
    <n v="3244.2367360060512"/>
    <n v="3244.24"/>
    <x v="20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8"/>
    <n v="20.65"/>
    <n v="-4.54"/>
    <n v="-0.80776312945753181"/>
    <n v="0"/>
    <n v="0.47290374198693425"/>
    <n v="1405.3415922844176"/>
    <n v="2500"/>
    <x v="653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59"/>
    <n v="49.23"/>
    <n v="-10.83"/>
    <n v="-1.9253944240328504"/>
    <n v="0"/>
    <n v="1.1272193477528414"/>
    <n v="3349.790015128593"/>
    <n v="5200"/>
    <x v="653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5"/>
    <n v="24.16"/>
    <n v="-5.32"/>
    <n v="-0.94464663929111725"/>
    <n v="0"/>
    <n v="0.55304199249123775"/>
    <n v="1643.4907261724659"/>
    <n v="2900"/>
    <x v="668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4"/>
    <n v="13.05"/>
    <n v="-2.87"/>
    <n v="-0.51043008428787551"/>
    <n v="0"/>
    <n v="0.29883054583656055"/>
    <n v="888.04329046898636"/>
    <n v="2000"/>
    <x v="668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8"/>
    <n v="10.86"/>
    <n v="-2.17"/>
    <n v="-0.42471596724667343"/>
    <n v="-1.2639951635118258E-15"/>
    <n v="0.24243540173933811"/>
    <n v="755.36646468781964"/>
    <n v="1500"/>
    <x v="668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0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49"/>
    <n v="59.33"/>
    <n v="-11.87"/>
    <n v="-2.3195649948822927"/>
    <n v="-6.9032463130346676E-15"/>
    <n v="1.3240488108802055"/>
    <n v="4125.3961351074713"/>
    <n v="5900"/>
    <x v="653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6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5"/>
    <n v="20.28"/>
    <n v="-4.0599999999999996"/>
    <n v="-0.79273797338792229"/>
    <n v="-2.3592636999035465E-15"/>
    <n v="0.45250888564005343"/>
    <n v="1409.9015025588537"/>
    <n v="2500"/>
    <x v="701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7"/>
    <n v="32.24"/>
    <n v="-6.45"/>
    <n v="-1.2604631525076766"/>
    <n v="-3.7512583736444179E-15"/>
    <n v="0.71949470780869162"/>
    <n v="2241.760773797339"/>
    <n v="3700"/>
    <x v="653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8"/>
    <n v="28.97"/>
    <n v="-5.79"/>
    <n v="-1.1329017400204706"/>
    <n v="-3.37162346262418E-15"/>
    <n v="0.64668039267179023"/>
    <n v="2014.8900634595698"/>
    <n v="3100"/>
    <x v="653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8"/>
    <n v="15.93"/>
    <n v="-3.19"/>
    <n v="-0.62265609007164791"/>
    <n v="-1.8530838185432293E-15"/>
    <n v="0.35542313212418497"/>
    <n v="1107.4072221084955"/>
    <n v="2000"/>
    <x v="844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0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6"/>
    <n v="15.08"/>
    <n v="-3.02"/>
    <n v="-1.1561392214062971"/>
    <n v="0"/>
    <n v="0.32792139886038335"/>
    <n v="1005.5681621567248"/>
    <n v="2200"/>
    <x v="668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7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6"/>
    <n v="45.08"/>
    <n v="-9.02"/>
    <n v="-3.4569137913690775"/>
    <n v="0"/>
    <n v="0.98050129709000189"/>
    <n v="3006.6988331153816"/>
    <n v="4800"/>
    <x v="668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6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6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68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61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700"/>
    <x v="856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800"/>
    <x v="822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3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0"/>
    <n v="31.63"/>
    <n v="-6.33"/>
    <n v="-2.4253998591690973"/>
    <n v="0"/>
    <n v="0.68792797605038958"/>
    <n v="2109.5252489689169"/>
    <n v="3400"/>
    <x v="653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05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62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62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18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55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4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4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63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50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2"/>
    <n v="7.89"/>
    <n v="-0.79"/>
    <n v="-0.37844360950136918"/>
    <n v="0"/>
    <n v="0.29176236352752466"/>
    <n v="623.1279327810181"/>
    <n v="1500"/>
    <x v="656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18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737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805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737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844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737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805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64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29"/>
    <n v="11.42"/>
    <n v="-1.1399999999999999"/>
    <n v="-0.58996444895886235"/>
    <n v="0"/>
    <n v="0.48128564556643633"/>
    <n v="903.71400091509247"/>
    <n v="1800"/>
    <x v="720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0"/>
    <n v="20.54"/>
    <n v="-4.1100000000000003"/>
    <n v="-0.94291010665312347"/>
    <n v="0"/>
    <n v="0.7692143148498588"/>
    <n v="1444.360022863324"/>
    <n v="2200"/>
    <x v="805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5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6"/>
    <n v="15.08"/>
    <n v="-1.51"/>
    <n v="-0.60704430311523128"/>
    <n v="0"/>
    <n v="0.43878622112191268"/>
    <n v="1206.2694367791312"/>
    <n v="2000"/>
    <x v="616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6"/>
    <n v="72.34"/>
    <n v="-7.23"/>
    <n v="-2.9126495634364553"/>
    <n v="0"/>
    <n v="2.105333150865714"/>
    <n v="5787.7820949660454"/>
    <n v="7500"/>
    <x v="844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44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44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8"/>
    <n v="15.83"/>
    <n v="-1.58"/>
    <n v="-0.63746361970464582"/>
    <n v="0"/>
    <n v="0.46077403470797762"/>
    <n v="1266.7162471704214"/>
    <n v="2000"/>
    <x v="844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3"/>
    <n v="45"/>
    <n v="-4.5"/>
    <n v="-1.8117387086342567"/>
    <n v="0"/>
    <n v="1.3095683091700416"/>
    <n v="3600.1409130106713"/>
    <n v="4500"/>
    <x v="769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5"/>
    <n v="25.9"/>
    <n v="-2.59"/>
    <n v="-1.1625086809924008"/>
    <n v="-3.3340548881421029E-15"/>
    <n v="0.75748272551062135"/>
    <n v="2033.6996467213521"/>
    <n v="3000"/>
    <x v="627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2"/>
    <n v="47.68"/>
    <n v="-4.7699999999999996"/>
    <n v="-2.1399934578028277"/>
    <n v="-6.1374644036970244E-15"/>
    <n v="1.3944051373513842"/>
    <n v="3743.7173676882544"/>
    <n v="5200"/>
    <x v="805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5"/>
    <n v="62.89"/>
    <n v="-6.29"/>
    <n v="-2.8227366514015397"/>
    <n v="-8.0955601316534975E-15"/>
    <n v="1.8392759443973048"/>
    <n v="4938.1123983023826"/>
    <n v="6000"/>
    <x v="865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7"/>
    <n v="15.08"/>
    <n v="-1.51"/>
    <n v="-0.67675859292436202"/>
    <n v="-1.940931996228586E-15"/>
    <n v="0.44097128207546687"/>
    <n v="1183.9255343633097"/>
    <n v="1900"/>
    <x v="737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8"/>
    <n v="18.239999999999998"/>
    <n v="-1.82"/>
    <n v="-0.81889285894016384"/>
    <n v="-2.3485706247659084E-15"/>
    <n v="0.53358500012374099"/>
    <n v="1432.5760703202318"/>
    <n v="2200"/>
    <x v="865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59"/>
    <n v="51"/>
    <n v="-5.0999999999999996"/>
    <n v="-2.2891097579387041"/>
    <n v="-6.5651273859168819E-15"/>
    <n v="1.4915683011985208"/>
    <n v="4004.5823159377978"/>
    <n v="5000"/>
    <x v="627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0"/>
    <n v="44.19"/>
    <n v="-4.42"/>
    <n v="-3.607766078838174"/>
    <n v="5.8627146475475483E-15"/>
    <n v="1.2316891547878333"/>
    <n v="3381.755726659751"/>
    <n v="4400"/>
    <x v="769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1"/>
    <n v="28.16"/>
    <n v="-2.82"/>
    <n v="-2.29873755186722"/>
    <n v="3.7355089054275808E-15"/>
    <n v="0.78478760830585104"/>
    <n v="2154.7319616182576"/>
    <n v="3000"/>
    <x v="769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9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9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44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4"/>
    <n v="13.05"/>
    <n v="-1.31"/>
    <n v="-1.0650031120331951"/>
    <n v="1.7306580327434807E-15"/>
    <n v="0.36359141758132169"/>
    <n v="998.28544709543587"/>
    <n v="2000"/>
    <x v="844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3"/>
    <n v="15.08"/>
    <n v="-1.51"/>
    <n v="-0.75529666887536906"/>
    <n v="2.3232491836069057E-15"/>
    <n v="0.48983025668229863"/>
    <n v="1198.9288319980724"/>
    <n v="1900"/>
    <x v="844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1"/>
    <n v="57.71"/>
    <n v="-5.77"/>
    <n v="-2.8909439190410215"/>
    <n v="8.8923774942183248E-15"/>
    <n v="1.8748550871096969"/>
    <n v="4588.9729943979273"/>
    <n v="6300"/>
    <x v="844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44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44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44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44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44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43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3"/>
    <n v="27.42"/>
    <n v="-8.23"/>
    <n v="-1.0681019215709899"/>
    <n v="3.2854201793232512E-15"/>
    <n v="0.69269289799066402"/>
    <n v="1695.4638383229928"/>
    <n v="4000"/>
    <x v="701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4"/>
    <n v="13.05"/>
    <n v="-1.31"/>
    <n v="-2.3969716797873426"/>
    <n v="0"/>
    <n v="0.30360340335055241"/>
    <n v="884.79342398527751"/>
    <n v="2000"/>
    <x v="616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4"/>
    <n v="33.340000000000003"/>
    <n v="-3.33"/>
    <n v="-6.1271822921991621"/>
    <n v="0"/>
    <n v="0.77607650209114842"/>
    <n v="2261.7249279214807"/>
    <n v="3700"/>
    <x v="616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8"/>
    <n v="21.76"/>
    <n v="-2.1800000000000002"/>
    <n v="-3.997675084347204"/>
    <n v="0"/>
    <n v="0.50635048020475448"/>
    <n v="1475.660582762499"/>
    <n v="3000"/>
    <x v="740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4"/>
    <n v="65.13"/>
    <n v="-6.51"/>
    <n v="-11.96852469072692"/>
    <n v="0"/>
    <n v="1.5159481690297603"/>
    <n v="4417.9378632041717"/>
    <n v="6500"/>
    <x v="616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6"/>
    <n v="45.08"/>
    <n v="-4.51"/>
    <n v="-8.283231775892034"/>
    <n v="0"/>
    <n v="1.0491644015274202"/>
    <n v="3057.5868152540643"/>
    <n v="4700"/>
    <x v="616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66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5"/>
    <n v="26.78"/>
    <n v="-5.36"/>
    <n v="-0.99860646996089575"/>
    <n v="-3.0917323447222273E-15"/>
    <n v="0.56067673903313009"/>
    <n v="1888.8848062566653"/>
    <n v="2900"/>
    <x v="616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6"/>
    <n v="22.03"/>
    <n v="-4.41"/>
    <n v="-0.82144939312376197"/>
    <n v="-2.5432457476193113E-15"/>
    <n v="0.4612102773932657"/>
    <n v="1553.7885287694887"/>
    <n v="2500"/>
    <x v="686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7"/>
    <n v="39.369999999999997"/>
    <n v="-7.87"/>
    <n v="-1.4685389264130817"/>
    <n v="-4.5466652128268044E-15"/>
    <n v="0.82452461622519102"/>
    <n v="2777.7717739068603"/>
    <n v="4100"/>
    <x v="616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6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67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3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6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5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7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68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69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70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6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4"/>
    <n v="65.13"/>
    <n v="-6.51"/>
    <n v="-2.345531074620661"/>
    <n v="0"/>
    <n v="1.5711029269601977"/>
    <n v="5203.9597339430466"/>
    <n v="6500"/>
    <x v="740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4"/>
    <n v="31.95"/>
    <n v="-3.2"/>
    <n v="-1.1503585533153191"/>
    <n v="0"/>
    <n v="0.77054263306219184"/>
    <n v="2552.2661608813137"/>
    <n v="3800"/>
    <x v="616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0"/>
    <n v="31.43"/>
    <n v="-3.14"/>
    <n v="-1.1319528164622739"/>
    <n v="0"/>
    <n v="0.75821395093319666"/>
    <n v="2511.4299023072122"/>
    <n v="3600"/>
    <x v="616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5"/>
    <n v="24.16"/>
    <n v="-2.42"/>
    <n v="-0.86987112866347971"/>
    <n v="0"/>
    <n v="0.58266423800946265"/>
    <n v="1929.9570900020788"/>
    <n v="2900"/>
    <x v="616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7"/>
    <n v="60"/>
    <n v="-6"/>
    <n v="-2.5045126353790619"/>
    <n v="7.6954086905426018E-15"/>
    <n v="1.3956076873312575"/>
    <n v="4761.2247292418779"/>
    <n v="5900"/>
    <x v="616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6"/>
    <n v="27.21"/>
    <n v="-2.72"/>
    <n v="-1.1358428600080228"/>
    <n v="3.4900103487294137E-15"/>
    <n v="0.63293393079152771"/>
    <n v="2159.303585539511"/>
    <n v="2950"/>
    <x v="616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4"/>
    <n v="33.130000000000003"/>
    <n v="-3.31"/>
    <n v="-1.3830475330926599"/>
    <n v="4.249575687999638E-15"/>
    <n v="0.7706855784484834"/>
    <n v="2629.2541004813484"/>
    <n v="3500"/>
    <x v="616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8"/>
    <n v="38"/>
    <n v="-3.8"/>
    <n v="-1.5861913357400725"/>
    <n v="4.8737588373436489E-15"/>
    <n v="0.88388486864312987"/>
    <n v="3015.4423285198563"/>
    <n v="3900"/>
    <x v="616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69"/>
    <n v="34.79"/>
    <n v="-3.48"/>
    <n v="-1.4521535298836745"/>
    <n v="4.4619119648312757E-15"/>
    <n v="0.80919401278410508"/>
    <n v="2760.6286346770962"/>
    <n v="3600"/>
    <x v="616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0"/>
    <n v="17.079999999999998"/>
    <n v="-1.71"/>
    <n v="-0.71285850381066995"/>
    <n v="2.1903413254377738E-15"/>
    <n v="0.39723129915335964"/>
    <n v="1355.1856312675491"/>
    <n v="2150"/>
    <x v="616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2"/>
    <n v="12.06"/>
    <n v="-1.81"/>
    <n v="-0.47539360208584042"/>
    <n v="1.4607025755196607E-15"/>
    <n v="0.26490701472491462"/>
    <n v="903.75099027276372"/>
    <m/>
    <x v="20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50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7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4"/>
    <n v="22.86"/>
    <n v="-4.57"/>
    <n v="0"/>
    <n v="-3.1751347757273955E-15"/>
    <n v="0.5783655402481368"/>
    <n v="1691.0709229171753"/>
    <n v="2900"/>
    <x v="807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2"/>
    <n v="47.68"/>
    <n v="-9.5399999999999991"/>
    <n v="0"/>
    <n v="-6.6210847646934319E-15"/>
    <n v="1.2060613288717297"/>
    <n v="3526.3775287075487"/>
    <n v="5200"/>
    <x v="740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6"/>
    <n v="45.08"/>
    <n v="-9.02"/>
    <n v="0"/>
    <n v="-6.2599978137085783E-15"/>
    <n v="1.1402876643711215"/>
    <n v="3334.0632848766186"/>
    <n v="4700"/>
    <x v="740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3"/>
    <n v="15.08"/>
    <n v="-3.02"/>
    <n v="0"/>
    <n v="-2.0936099177294912E-15"/>
    <n v="0.38136076628718046"/>
    <n v="1115.0527791351087"/>
    <n v="1900"/>
    <x v="740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1"/>
    <n v="9.64"/>
    <n v="-1.93"/>
    <n v="0"/>
    <n v="-1.3384521115832818E-15"/>
    <n v="0.24380526600946614"/>
    <n v="712.85712496945996"/>
    <m/>
    <x v="20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2"/>
    <n v="5.64"/>
    <n v="-1.1299999999999999"/>
    <n v="0"/>
    <n v="-7.8293372545273664E-16"/>
    <n v="0.14261501293160725"/>
    <n v="416.98905753725865"/>
    <n v="1000"/>
    <x v="616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500"/>
    <x v="686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600"/>
    <x v="622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3"/>
    <n v="17.420000000000002"/>
    <n v="-3.48"/>
    <n v="0"/>
    <n v="-2.4199769695811863E-15"/>
    <n v="0.44081003997042256"/>
    <n v="1288.8752687515271"/>
    <m/>
    <x v="20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7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7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699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40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1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11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4"/>
    <n v="19.27"/>
    <n v="-9.64"/>
    <n v="0"/>
    <n v="-1.622412933104864E-15"/>
    <n v="0.22502569284713772"/>
    <n v="883.32692471843507"/>
    <m/>
    <x v="20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5"/>
    <n v="30.15"/>
    <n v="-6.03"/>
    <n v="0"/>
    <n v="-4.0636137016084439E-15"/>
    <n v="0.56361575404703645"/>
    <n v="2212.4450077059864"/>
    <m/>
    <x v="20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7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7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3"/>
    <n v="15.08"/>
    <n v="-4.37"/>
    <n v="0"/>
    <n v="-2.0432038394390314E-15"/>
    <n v="0.28340250765011521"/>
    <n v="985.31376963350772"/>
    <n v="1900"/>
    <x v="657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n v="2400"/>
    <x v="871"/>
    <s v="Юлия рынок на Нептуне"/>
    <s v="2026 03"/>
    <n v="1264.7271785922048"/>
    <n v="1.1140292929975015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0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3"/>
    <n v="23.87"/>
    <n v="-6.92"/>
    <n v="0"/>
    <n v="-3.2336419307648542E-15"/>
    <n v="0.44852217597287147"/>
    <n v="1559.3901396160559"/>
    <n v="3000"/>
    <x v="847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48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7"/>
    <n v="13.2"/>
    <n v="-3.83"/>
    <n v="0"/>
    <n v="-1.7875648903402169E-15"/>
    <n v="0.24794411733721558"/>
    <n v="862.03454915648615"/>
    <n v="1700"/>
    <x v="762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59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89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55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m/>
    <x v="20"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7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72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73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300"/>
    <x v="657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400"/>
    <x v="657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8"/>
    <n v="12.06"/>
    <n v="-3.5"/>
    <n v="-0.4419843125032466"/>
    <n v="0"/>
    <n v="0.17441962049202928"/>
    <n v="746.95052378231446"/>
    <n v="1700"/>
    <x v="657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6"/>
    <n v="15.08"/>
    <n v="-4.37"/>
    <n v="-0.55299672744273032"/>
    <n v="0"/>
    <n v="0.21822828685392917"/>
    <n v="934.5607604799751"/>
    <n v="2000"/>
    <x v="622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8"/>
    <n v="27.97"/>
    <n v="-8.11"/>
    <n v="-1.0254449119526257"/>
    <n v="0"/>
    <n v="0.40466982044061922"/>
    <n v="1732.995023635136"/>
    <n v="3000"/>
    <x v="657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7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79"/>
    <n v="9.59"/>
    <n v="-2.78"/>
    <n v="-0.35162537011064365"/>
    <n v="0"/>
    <n v="0.1387614036858317"/>
    <n v="594.24451716793942"/>
    <n v="1400"/>
    <x v="657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8"/>
    <n v="22.38"/>
    <n v="-6.49"/>
    <n v="0"/>
    <n v="2.5709948926854134E-15"/>
    <n v="0.45921384332887244"/>
    <n v="1465.3599516110669"/>
    <n v="2700"/>
    <x v="811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1"/>
    <n v="22.38"/>
    <n v="-6.49"/>
    <n v="0"/>
    <n v="2.5709948926854134E-15"/>
    <n v="0.45921384332887244"/>
    <n v="1465.3599516110669"/>
    <n v="2900"/>
    <x v="779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2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2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0"/>
    <n v="23.93"/>
    <n v="-6.94"/>
    <n v="0"/>
    <n v="2.7489744006749638E-15"/>
    <n v="0.49100334790167038"/>
    <n v="1566.800854491632"/>
    <n v="2600"/>
    <x v="622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6"/>
    <n v="43.51"/>
    <n v="-12.62"/>
    <n v="0"/>
    <n v="4.9979881834520097E-15"/>
    <n v="0.89270708750339023"/>
    <n v="2848.6449908914956"/>
    <n v="4400"/>
    <x v="622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m/>
    <x v="20"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81"/>
    <n v="87.02"/>
    <n v="-25.24"/>
    <n v="0"/>
    <n v="9.9959763669040194E-15"/>
    <n v="1.7854141750067805"/>
    <n v="5697.2899817829912"/>
    <n v="8300"/>
    <x v="622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3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7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7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2"/>
    <n v="10.89"/>
    <n v="-2.61"/>
    <n v="0"/>
    <n v="-1.6044982210659657E-15"/>
    <n v="0.22254695157991142"/>
    <n v="762.08084270812026"/>
    <n v="1600"/>
    <x v="587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799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55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7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n v="1000"/>
    <x v="874"/>
    <s v="Валентина Сычева"/>
    <s v="2026 03"/>
    <n v="610.67609122519934"/>
    <n v="1.5685553274829496"/>
  </r>
  <r>
    <s v="539213511"/>
    <s v="720000770136"/>
    <s v="iHerb_MH DLE7202"/>
    <s v="Доставлен"/>
    <d v="2025-08-26T00:00:00"/>
    <x v="38"/>
    <s v="Витамины"/>
    <s v="ATN-02633"/>
    <x v="331"/>
    <x v="1683"/>
    <n v="55.9"/>
    <n v="-13.42"/>
    <n v="0"/>
    <n v="-8.2317734819906047E-15"/>
    <n v="1.1417626211491105"/>
    <n v="3909.8060625894864"/>
    <n v="5500"/>
    <x v="657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4"/>
    <n v="13.05"/>
    <n v="-3.78"/>
    <n v="0"/>
    <n v="0"/>
    <n v="0.20326462069868567"/>
    <n v="849.05668780243639"/>
    <n v="2000"/>
    <x v="657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7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7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75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50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3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699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40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4"/>
    <n v="53.87"/>
    <n v="-15.62"/>
    <n v="0"/>
    <n v="0"/>
    <n v="0.83871324074700404"/>
    <n v="3503.3892457867514"/>
    <n v="5300"/>
    <x v="657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89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7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5"/>
    <n v="112"/>
    <n v="-33.6"/>
    <n v="-4.2362334801762129"/>
    <n v="1.5337706630944896E-14"/>
    <n v="2.1165373005088024"/>
    <n v="6871.9711820851699"/>
    <n v="12000"/>
    <x v="657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6"/>
    <n v="17.39"/>
    <n v="-1.74"/>
    <n v="-0.84562568832599128"/>
    <n v="3.0616723057944854E-15"/>
    <n v="0.42249756062452504"/>
    <n v="1371.7646556075626"/>
    <n v="2300"/>
    <x v="657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7"/>
    <n v="9.32"/>
    <n v="-0.93"/>
    <n v="-0.45334182268722478"/>
    <n v="1.6413693703268838E-15"/>
    <n v="0.22650188713353131"/>
    <n v="735.40609971549213"/>
    <n v="1300"/>
    <x v="657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8"/>
    <n v="14.78"/>
    <n v="-4.43"/>
    <n v="-0.55924765969162993"/>
    <n v="2.0248120361005062E-15"/>
    <n v="0.27941531964625133"/>
    <n v="907.2053792676212"/>
    <n v="2300"/>
    <x v="597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5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2000"/>
    <x v="622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871.22"/>
    <x v="20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8"/>
    <n v="21.76"/>
    <n v="-6.31"/>
    <n v="-1.752662268818471"/>
    <n v="-2.5863789062300738E-15"/>
    <n v="0.45104706302407521"/>
    <n v="1298.7882612793028"/>
    <n v="3000"/>
    <x v="622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4"/>
    <n v="65.13"/>
    <n v="-18.89"/>
    <n v="-5.245508304865119"/>
    <n v="-7.7407223704905228E-15"/>
    <n v="1.3499298507594324"/>
    <n v="3887.1177476734583"/>
    <n v="6500"/>
    <x v="622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7"/>
    <n v="15.08"/>
    <n v="-4.37"/>
    <n v="-1.214952291200377"/>
    <n v="-1.792887901988614E-15"/>
    <n v="0.31266757572736859"/>
    <n v="900.32506655672046"/>
    <n v="1900"/>
    <x v="622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41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m/>
    <x v="20"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689"/>
    <n v="33.11"/>
    <n v="-9.6"/>
    <n v="-2.6669961126163266"/>
    <n v="-3.9356484197714578E-15"/>
    <n v="0.68635057939779975"/>
    <n v="1976.3438202379543"/>
    <n v="3500"/>
    <x v="622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0"/>
    <n v="44.02"/>
    <n v="-12.77"/>
    <n v="-3.5450288608787845"/>
    <n v="-5.2313489203682721E-15"/>
    <n v="0.91231202067976369"/>
    <n v="2626.9989103545763"/>
    <n v="4500"/>
    <x v="622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1"/>
    <n v="38.78"/>
    <n v="-3.88"/>
    <n v="-5.0424044875682235"/>
    <n v="3.7595423708349753E-15"/>
    <n v="1.2876606312765002"/>
    <n v="2911.4991661613103"/>
    <n v="4000"/>
    <x v="622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4"/>
    <n v="19.059999999999999"/>
    <n v="-1.91"/>
    <n v="-2.4778577926015766"/>
    <n v="1.8474542022871011E-15"/>
    <n v="0.63276159961008527"/>
    <n v="1430.7223696179503"/>
    <n v="2200"/>
    <x v="622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40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5"/>
    <n v="24.16"/>
    <n v="-2.42"/>
    <n v="-3.1410278956943603"/>
    <n v="2.3419040441820164E-15"/>
    <n v="0.8021129548410062"/>
    <n v="1813.6387355973322"/>
    <n v="2900"/>
    <x v="622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76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76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76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500"/>
    <x v="702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600"/>
    <x v="794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3"/>
    <n v="91.56"/>
    <n v="-27.47"/>
    <n v="-8.3974785686197411"/>
    <n v="-7.1629860691883315E-15"/>
    <n v="2.5242861747825391"/>
    <n v="5289.2622634683448"/>
    <n v="9200"/>
    <x v="876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2"/>
    <n v="10.56"/>
    <n v="-3.17"/>
    <n v="-0.968284703106567"/>
    <n v="-8.2593957015605833E-16"/>
    <n v="0.29106685647749986"/>
    <n v="609.88684860401111"/>
    <n v="1500"/>
    <x v="701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m/>
    <x v="20"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7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7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7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10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52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300"/>
    <x v="877"/>
    <m/>
    <s v="2026 03"/>
    <n v="1173.3576054987213"/>
    <n v="1.0414640983025689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m/>
    <x v="20"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31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0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3"/>
    <n v="12.31"/>
    <n v="-3.57"/>
    <n v="-0.45870098039215684"/>
    <n v="0"/>
    <n v="0.25147373571209719"/>
    <n v="797.96227941176448"/>
    <m/>
    <x v="20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4"/>
    <n v="27.33"/>
    <n v="-7.93"/>
    <n v="-1.0181692242114235"/>
    <n v="0"/>
    <n v="0.55819112961266426"/>
    <n v="1771.2206202046032"/>
    <n v="3200"/>
    <x v="878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5"/>
    <n v="9.41"/>
    <n v="-2.73"/>
    <n v="-0.35058610400682011"/>
    <n v="0"/>
    <n v="0.19220189411405136"/>
    <n v="609.88421355498713"/>
    <n v="1800"/>
    <x v="811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6"/>
    <n v="25.36"/>
    <n v="-7.35"/>
    <n v="-0.94521792412617212"/>
    <n v="0"/>
    <n v="0.51819702290330316"/>
    <n v="1644.313575767263"/>
    <n v="2300"/>
    <x v="743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7"/>
    <n v="10.130000000000001"/>
    <n v="-2.94"/>
    <n v="-0.37735240835464628"/>
    <n v="0"/>
    <n v="0.20687599082036373"/>
    <n v="656.44722985933504"/>
    <n v="1700"/>
    <x v="689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779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847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800"/>
    <x v="852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79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10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0"/>
    <n v="20.07"/>
    <n v="-5.82"/>
    <n v="-1.9037412905180253"/>
    <n v="4.0897643076164517E-15"/>
    <n v="0.38558617759462122"/>
    <n v="1199.7184829340531"/>
    <n v="2600"/>
    <x v="743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0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67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1"/>
    <n v="7.73"/>
    <n v="0"/>
    <n v="-1.0326961526810061"/>
    <n v="2.2185177612543981E-15"/>
    <n v="0.20916358967062612"/>
    <n v="650.79465776001621"/>
    <n v="1300"/>
    <x v="831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2"/>
    <n v="14.48"/>
    <n v="-4.2"/>
    <n v="-1.3733656467737057"/>
    <n v="2.9503703215647109E-15"/>
    <n v="0.27816322145071626"/>
    <n v="865.48112312716273"/>
    <n v="2000"/>
    <x v="880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2"/>
    <n v="20"/>
    <n v="-5.8"/>
    <n v="-1.8970614965162076"/>
    <n v="4.0754142574142888E-15"/>
    <n v="0.38423324363814887"/>
    <n v="1195.5089443974423"/>
    <n v="2300"/>
    <x v="811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3"/>
    <n v="30.08"/>
    <n v="-8.7200000000000006"/>
    <n v="-2.8536079975764927"/>
    <n v="6.1303414463640287E-15"/>
    <n v="0.57797338620499006"/>
    <n v="1798.3148628400968"/>
    <n v="3000"/>
    <x v="881"/>
    <m/>
    <s v="2026 03"/>
    <n v="1201.6851371599032"/>
    <n v="0.66822844096504308"/>
  </r>
  <r>
    <s v="540306371"/>
    <s v="720000811064"/>
    <s v="iHerb_MH DLE7202"/>
    <s v="Доставлен"/>
    <d v="2025-09-19T00:00:00"/>
    <x v="39"/>
    <s v="Витамины"/>
    <s v="WIF-00412"/>
    <x v="333"/>
    <x v="1704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5"/>
    <n v="4.8899999999999997"/>
    <n v="-2.89"/>
    <n v="-0.26719176007270523"/>
    <n v="5.7400200808651946E-16"/>
    <n v="5.4117358258894195E-2"/>
    <n v="168.38154146442849"/>
    <m/>
    <x v="20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n v="3000"/>
    <x v="877"/>
    <s v="Даша Калифорния"/>
    <s v="2026 03"/>
    <n v="1378.485755697553"/>
    <n v="0.85012250773693243"/>
  </r>
  <r>
    <s v="540528658"/>
    <s v="720000831595"/>
    <s v="iHerb_VP DFD1605"/>
    <s v="Доставлен"/>
    <d v="2025-09-23T00:00:00"/>
    <x v="39"/>
    <s v="Витамины"/>
    <s v="PAR-77721"/>
    <x v="44"/>
    <x v="1706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m/>
    <x v="20"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07"/>
    <n v="11675.17"/>
    <n v="-3385.8"/>
    <n v="0"/>
    <n v="-1.1959200182320062E-12"/>
    <n v="245.36464457243065"/>
    <n v="1443.6150349824779"/>
    <m/>
    <x v="20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20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8"/>
    <n v="8376.85"/>
    <n v="-2429.29"/>
    <n v="0"/>
    <n v="-8.5806352758242818E-13"/>
    <n v="176.04726842609341"/>
    <n v="1035.7828203422441"/>
    <n v="2200"/>
    <x v="767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3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89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09"/>
    <n v="5573.17"/>
    <n v="-1616.22"/>
    <n v="0"/>
    <n v="-5.7087519511653331E-13"/>
    <n v="117.12538230780861"/>
    <n v="689.1129859897577"/>
    <m/>
    <x v="20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09"/>
    <n v="9925.32"/>
    <n v="0"/>
    <n v="0"/>
    <n v="-1.431941013051474E-12"/>
    <n v="293.78862495794465"/>
    <n v="1728.5199211776396"/>
    <n v="2400"/>
    <x v="882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0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6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7"/>
    <n v="17484.64"/>
    <n v="-5070.55"/>
    <n v="0"/>
    <n v="-1.7909996464307622E-12"/>
    <n v="367.4560045624898"/>
    <n v="2161.9455965442048"/>
    <n v="3400"/>
    <x v="597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1"/>
    <n v="12627.54"/>
    <n v="-3661.99"/>
    <n v="-1090.2897649472122"/>
    <n v="0"/>
    <n v="324.0659676241475"/>
    <n v="1402.5907066061984"/>
    <n v="2800"/>
    <x v="743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41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3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2"/>
    <n v="7422.57"/>
    <n v="-2152.5500000000002"/>
    <n v="-640.88080118532673"/>
    <n v="0"/>
    <n v="190.48849548534213"/>
    <n v="824.45372293153207"/>
    <m/>
    <x v="20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3"/>
    <n v="5573.17"/>
    <n v="-1616.22"/>
    <n v="-481.19993591111211"/>
    <n v="0"/>
    <n v="143.02667773760339"/>
    <n v="619.03411352403316"/>
    <n v="1500"/>
    <x v="840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4"/>
    <n v="18475.57"/>
    <n v="-5357.92"/>
    <n v="-1595.221657919458"/>
    <n v="0"/>
    <n v="474.14647625688298"/>
    <n v="2052.1545228695172"/>
    <m/>
    <x v="20"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15"/>
    <n v="21315.599999999999"/>
    <n v="-6181.52"/>
    <n v="-1840.4372878286667"/>
    <n v="0"/>
    <n v="547.03172469076151"/>
    <n v="2367.6093447735757"/>
    <n v="4200"/>
    <x v="872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58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6"/>
    <n v="17.07"/>
    <n v="-3.41"/>
    <n v="-0.64261329147043444"/>
    <n v="2.0316093711110349E-15"/>
    <n v="0.30901590318403876"/>
    <n v="1245.3845588697018"/>
    <n v="2100"/>
    <x v="843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8"/>
    <n v="9.4"/>
    <n v="-1.88"/>
    <n v="-0.35376661433804296"/>
    <n v="1.1184262423685931E-15"/>
    <n v="0.17011710043513703"/>
    <n v="685.59969858712714"/>
    <n v="1400"/>
    <x v="843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8"/>
    <n v="21.76"/>
    <n v="-4.3499999999999996"/>
    <n v="-0.8190261643118788"/>
    <n v="2.589335223356012E-15"/>
    <n v="0.39384823385315632"/>
    <n v="1587.272706436421"/>
    <n v="2900"/>
    <x v="743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7"/>
    <n v="31.89"/>
    <n v="-6.38"/>
    <n v="-1.2000779696493984"/>
    <n v="3.7940230642051614E-15"/>
    <n v="0.57708606809845009"/>
    <n v="2325.7511051805336"/>
    <n v="3500"/>
    <x v="743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8"/>
    <n v="29.03"/>
    <n v="-5.81"/>
    <n v="-1.0923485086342231"/>
    <n v="3.4534384771008954E-15"/>
    <n v="0.52528179150317567"/>
    <n v="2116.9714097331243"/>
    <n v="3700"/>
    <x v="743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5"/>
    <n v="4.8899999999999997"/>
    <n v="-2.89"/>
    <n v="-9.4086865515436935E-2"/>
    <n v="2.9745378786398746E-16"/>
    <n v="4.5243909690195996E-2"/>
    <n v="182.34034536891673"/>
    <m/>
    <x v="20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75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31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7"/>
    <n v="31.79"/>
    <n v="-6.36"/>
    <n v="-1.1963144950287807"/>
    <n v="3.7821249126906017E-15"/>
    <n v="0.57527631171084226"/>
    <n v="2318.4574913657771"/>
    <n v="3400"/>
    <x v="850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7"/>
    <n v="31.89"/>
    <n v="-6.38"/>
    <n v="-1.1740872304936065"/>
    <n v="4.4791363907432295E-15"/>
    <n v="0.68134093134694851"/>
    <n v="2337.7636955581643"/>
    <n v="3500"/>
    <x v="743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19"/>
    <n v="59.3"/>
    <n v="-11.86"/>
    <n v="-2.1834064372644724"/>
    <n v="8.3296836682422091E-15"/>
    <n v="1.2670644368129844"/>
    <n v="4347.4523605362338"/>
    <n v="6300"/>
    <x v="743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3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8"/>
    <n v="32.43"/>
    <n v="-6.49"/>
    <n v="-1.1938778031753881"/>
    <n v="4.5546373177530124E-15"/>
    <n v="0.69282570596392945"/>
    <n v="2377.1693556557734"/>
    <n v="3700"/>
    <x v="859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0"/>
    <n v="26.11"/>
    <n v="-5.22"/>
    <n v="-0.96145363563353348"/>
    <n v="3.6679403842660155E-15"/>
    <n v="0.55794637615984921"/>
    <n v="1914.3819521838518"/>
    <m/>
    <x v="20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1"/>
    <n v="19.13"/>
    <n v="-10.59"/>
    <n v="-0.39304997837771061"/>
    <n v="1.499483527124546E-15"/>
    <n v="0.22809296564888043"/>
    <n v="782.6147377525175"/>
    <n v="782.61"/>
    <x v="20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2"/>
    <n v="12.95"/>
    <n v="-2.59"/>
    <n v="-0.47681472786804241"/>
    <n v="1.8190455902822361E-15"/>
    <n v="0.2767029419347074"/>
    <n v="949.40148514239843"/>
    <n v="1800"/>
    <x v="743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3"/>
    <n v="13.43"/>
    <n v="-3.89"/>
    <n v="-0.43534793187347925"/>
    <n v="0"/>
    <n v="0.27872037176890141"/>
    <n v="876.9516690997566"/>
    <m/>
    <x v="20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4"/>
    <n v="18.02"/>
    <n v="-5.23"/>
    <n v="-0.58365828602324943"/>
    <n v="0"/>
    <n v="0.37367228039038247"/>
    <n v="1175.7035479859421"/>
    <n v="2300"/>
    <x v="883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5"/>
    <n v="11.23"/>
    <n v="-3.26"/>
    <n v="-0.3637026223303596"/>
    <n v="0"/>
    <n v="0.23285129591175521"/>
    <n v="732.63153068396866"/>
    <n v="1600"/>
    <x v="763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6"/>
    <n v="9.3000000000000007"/>
    <n v="-2.7"/>
    <n v="-0.30118410381184108"/>
    <n v="0"/>
    <n v="0.19282541443131548"/>
    <n v="606.69612327656125"/>
    <m/>
    <x v="20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800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7"/>
    <n v="11.64"/>
    <n v="-3.38"/>
    <n v="-0.37693646931603147"/>
    <n v="0"/>
    <n v="0.2413239277579797"/>
    <n v="759.28939064612075"/>
    <n v="1700"/>
    <x v="884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8"/>
    <n v="8.5399999999999991"/>
    <n v="-2.48"/>
    <n v="-0.27654176804541764"/>
    <n v="0"/>
    <n v="0.17704878961420778"/>
    <n v="557.05734955393336"/>
    <m/>
    <x v="20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6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29"/>
    <n v="49.73"/>
    <n v="-14.42"/>
    <n v="-1.6113349553933491"/>
    <n v="0"/>
    <n v="1.0316159672075376"/>
    <n v="3245.8242595296024"/>
    <n v="5200"/>
    <x v="864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0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1"/>
    <n v="7.74"/>
    <n v="-1.55"/>
    <n v="-0.32284282928942815"/>
    <n v="0"/>
    <n v="0.1448455927858083"/>
    <n v="562.16021772097065"/>
    <n v="1200"/>
    <x v="743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2"/>
    <n v="33.75"/>
    <n v="-6.75"/>
    <n v="-1.4081997400346624"/>
    <n v="0"/>
    <n v="0.63179822378300865"/>
    <n v="2452.0720320623918"/>
    <n v="3650"/>
    <x v="743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43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43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3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3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3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82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3"/>
    <n v="14.11"/>
    <n v="-2.82"/>
    <n v="-0.58883611351819765"/>
    <n v="0"/>
    <n v="0.26418525727815434"/>
    <n v="1025.3293793327555"/>
    <n v="1900"/>
    <x v="743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43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4"/>
    <n v="20.8"/>
    <n v="-4.16"/>
    <n v="-0.86786828422876972"/>
    <n v="0"/>
    <n v="0.38937490532404684"/>
    <n v="1511.2029116117853"/>
    <n v="2600"/>
    <x v="878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85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1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3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0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86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0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9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9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5"/>
    <n v="24.16"/>
    <n v="-4.83"/>
    <n v="-0.87854539807433474"/>
    <n v="2.8439364493721374E-15"/>
    <n v="0.56971726628464825"/>
    <n v="1770.6121901853196"/>
    <n v="2900"/>
    <x v="859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59"/>
    <n v="49.23"/>
    <n v="-9.85"/>
    <n v="-1.7898146806087585"/>
    <n v="5.7938032786484618E-15"/>
    <n v="1.1606552481267172"/>
    <n v="3607.1757914898026"/>
    <n v="5300"/>
    <x v="859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4"/>
    <n v="22.86"/>
    <n v="-4.57"/>
    <n v="-0.83127756496531735"/>
    <n v="2.6909259006216446E-15"/>
    <n v="0.53906512159059572"/>
    <n v="1675.3490407909724"/>
    <m/>
    <x v="20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5"/>
    <n v="61.76"/>
    <n v="-12.35"/>
    <n v="-2.2456765710736102"/>
    <n v="7.2694723209248469E-15"/>
    <n v="1.4562716051280118"/>
    <n v="4525.9155880525932"/>
    <n v="6230"/>
    <x v="873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6"/>
    <n v="35.18"/>
    <n v="-7.04"/>
    <n v="-1.2789584843151467"/>
    <n v="4.1401123479219839E-15"/>
    <n v="0.82937629970253501"/>
    <n v="2577.6009845739727"/>
    <n v="3770"/>
    <x v="873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7"/>
    <n v="18.13"/>
    <n v="-3.63"/>
    <n v="-0.65902267315457086"/>
    <n v="2.1333201508482149E-15"/>
    <n v="0.42736163275361611"/>
    <n v="1328.1881405942647"/>
    <m/>
    <x v="20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7"/>
    <n v="31.89"/>
    <n v="-6.38"/>
    <n v="-0.82015771913861113"/>
    <n v="7.3302781070630511E-15"/>
    <n v="0.55825607700351509"/>
    <n v="2356.2254372662023"/>
    <n v="3500"/>
    <x v="743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n v="2000"/>
    <x v="881"/>
    <m/>
    <s v="2026 03"/>
    <n v="889.77539177029598"/>
    <n v="0.801437281406577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52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m/>
    <x v="20"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38"/>
    <n v="12.04"/>
    <n v="-2.41"/>
    <n v="-0.30960873521383075"/>
    <n v="2.7671728016862867E-15"/>
    <n v="0.21074112197349465"/>
    <n v="889.47279344858975"/>
    <n v="1700"/>
    <x v="743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50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0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n v="3000"/>
    <x v="736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3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11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39"/>
    <n v="19.64"/>
    <n v="-3.93"/>
    <n v="-0.5050834091598424"/>
    <n v="4.5142559412763833E-15"/>
    <n v="0.34379470677088281"/>
    <n v="1451.0506318875748"/>
    <n v="2500"/>
    <x v="887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1"/>
    <n v="8.9499999999999993"/>
    <n v="-1.79"/>
    <n v="-0.33391046415819831"/>
    <n v="1.1178216947085563E-15"/>
    <n v="0.223945444213455"/>
    <n v="656.21665476517433"/>
    <m/>
    <x v="20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9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9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3"/>
    <n v="11.21"/>
    <n v="-2.2400000000000002"/>
    <n v="-0.41832079099148595"/>
    <n v="1.4003995253541555E-15"/>
    <n v="0.28055735120037595"/>
    <n v="822.10382587201343"/>
    <n v="1600"/>
    <x v="720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0"/>
    <n v="10.57"/>
    <n v="-2.11"/>
    <n v="-0.39453666575116741"/>
    <n v="1.3207781476584343E-15"/>
    <n v="0.26460592989466897"/>
    <n v="775.36213677561136"/>
    <m/>
    <x v="20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4"/>
    <n v="17.84"/>
    <n v="-3.57"/>
    <n v="-0.66548915133205166"/>
    <n v="2.2278373719959636E-15"/>
    <n v="0.44632702359301718"/>
    <n v="1307.8507909914858"/>
    <n v="2300"/>
    <x v="794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0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5"/>
    <n v="7.52"/>
    <n v="-1.5"/>
    <n v="-0.28074594891513321"/>
    <n v="9.3984449750635613E-16"/>
    <n v="0.18828932600069823"/>
    <n v="551.73523207909921"/>
    <m/>
    <x v="20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73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m/>
    <x v="20"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31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500"/>
    <x v="720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600"/>
    <x v="888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29"/>
    <n v="11.42"/>
    <n v="-2.2799999999999998"/>
    <n v="-0.42624883273825881"/>
    <n v="1.4269399845860625E-15"/>
    <n v="0.28587449163561163"/>
    <n v="837.68438890414745"/>
    <n v="1700"/>
    <x v="811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0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6"/>
    <n v="18.829999999999998"/>
    <n v="-3.77"/>
    <n v="-0.7530760682897264"/>
    <n v="4.3239816549336744E-15"/>
    <n v="0.44621341639748008"/>
    <n v="1332.9727861400143"/>
    <n v="2200"/>
    <x v="859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50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5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7"/>
    <n v="13.22"/>
    <n v="-2.64"/>
    <n v="-0.52905343974138819"/>
    <n v="3.0376976035324222E-15"/>
    <n v="0.31347529518494949"/>
    <n v="936.44436104657052"/>
    <n v="1900"/>
    <x v="859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8"/>
    <n v="12.06"/>
    <n v="-2.41"/>
    <n v="-0.4825487422972019"/>
    <n v="2.7706788160763586E-15"/>
    <n v="0.28592028341538406"/>
    <n v="854.12930851601197"/>
    <n v="1800"/>
    <x v="859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9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9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4"/>
    <n v="31.95"/>
    <n v="-6.39"/>
    <n v="-1.2781291039498941"/>
    <n v="7.3387099004053598E-15"/>
    <n v="0.75731838798934881"/>
    <n v="2262.336282452773"/>
    <n v="3400"/>
    <x v="859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09"/>
    <n v="18.04"/>
    <n v="0"/>
    <n v="-0.90209112031518357"/>
    <n v="5.1795902426961145E-15"/>
    <n v="0.53450797023974383"/>
    <n v="1596.7349974744925"/>
    <n v="2500"/>
    <x v="720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5"/>
    <n v="4.8899999999999997"/>
    <n v="-2.89"/>
    <n v="-0.10001010203050814"/>
    <n v="5.7423395151841618E-16"/>
    <n v="5.9258089827022582E-2"/>
    <n v="177.02161834528738"/>
    <m/>
    <x v="20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8"/>
    <n v="7999"/>
    <m/>
    <n v="0"/>
    <n v="0"/>
    <n v="0"/>
    <n v="7999"/>
    <n v="9500"/>
    <x v="843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4"/>
    <n v="2304"/>
    <n v="0"/>
    <n v="0"/>
    <n v="0"/>
    <n v="0"/>
    <n v="2304"/>
    <n v="3000"/>
    <x v="883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4900"/>
    <x v="811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5100"/>
    <x v="536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85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0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80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4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4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2"/>
    <n v="47.68"/>
    <n v="-9.5399999999999991"/>
    <n v="-3.4493251294071681"/>
    <n v="-1.0587010427537931E-14"/>
    <n v="1.4571826318171435"/>
    <n v="3280.3491727707778"/>
    <n v="5000"/>
    <x v="644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8"/>
    <n v="32.43"/>
    <n v="-6.49"/>
    <n v="-2.34597519288993"/>
    <n v="-7.2004994884723096E-15"/>
    <n v="0.99106757916456989"/>
    <n v="2231.0502763941786"/>
    <n v="3800"/>
    <x v="720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4"/>
    <n v="22.86"/>
    <n v="-4.57"/>
    <n v="-1.6541205195819901"/>
    <n v="-5.0769905799598513E-15"/>
    <n v="0.69879051746029242"/>
    <n v="1573.0882635022949"/>
    <m/>
    <x v="20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n v="1800"/>
    <x v="811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m/>
    <x v="20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799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1"/>
    <s v="Надежда Витамины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4"/>
    <s v="Любовь Виталий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67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2"/>
    <n v="14.01"/>
    <n v="-2.8"/>
    <n v="-0.68834638874137033"/>
    <n v="0"/>
    <n v="0.29203096639793452"/>
    <n v="978.22430828465224"/>
    <n v="2000"/>
    <x v="808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20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3"/>
    <n v="24.7"/>
    <n v="-4.9400000000000004"/>
    <n v="-1.2133563462559744"/>
    <n v="0"/>
    <n v="0.51476644924381676"/>
    <n v="1724.3275942644714"/>
    <n v="2800"/>
    <x v="850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4"/>
    <n v="13.05"/>
    <n v="-2.61"/>
    <n v="-0.64106479022835916"/>
    <n v="0"/>
    <n v="0.27197174747497205"/>
    <n v="911.03138077535857"/>
    <n v="2000"/>
    <x v="720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4"/>
    <n v="16.02"/>
    <n v="-6.41"/>
    <n v="-0.66659435822687141"/>
    <n v="3.5128092380971781E-15"/>
    <n v="0.34949719339618662"/>
    <n v="841.30223012946954"/>
    <m/>
    <x v="20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5"/>
    <n v="21.76"/>
    <n v="-4.3499999999999996"/>
    <n v="-1.2076386864443116"/>
    <n v="6.3639967570522255E-15"/>
    <n v="0.63316817242743084"/>
    <n v="1524.148993397926"/>
    <n v="2500"/>
    <x v="889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889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800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67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6"/>
    <n v="23.79"/>
    <n v="-4.76"/>
    <n v="-1.3200094315356259"/>
    <n v="6.9561664725275027E-15"/>
    <n v="0.69208445268776608"/>
    <n v="1665.971013461374"/>
    <m/>
    <x v="20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7"/>
    <n v="15.5"/>
    <n v="-3.1"/>
    <n v="-0.86012175255080192"/>
    <n v="4.5326570814157138E-15"/>
    <n v="0.45096412051120854"/>
    <n v="1085.5512646831867"/>
    <n v="2900"/>
    <x v="866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8"/>
    <n v="29.35"/>
    <n v="-2.94"/>
    <n v="-1.8319206036182807"/>
    <n v="9.6538285096926618E-15"/>
    <n v="0.96048084054040472"/>
    <n v="2312.049104861529"/>
    <n v="3100"/>
    <x v="889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59"/>
    <n v="19.13"/>
    <n v="-10.59"/>
    <n v="-0.59237417474063281"/>
    <n v="3.1216847963943702E-15"/>
    <n v="0.31058335396497749"/>
    <n v="747.62966132212989"/>
    <m/>
    <x v="20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0"/>
    <n v="33.67"/>
    <n v="-6.73"/>
    <n v="-2.6940000000000008"/>
    <n v="2.6940000000000026"/>
    <n v="1.2841229408562549"/>
    <n v="2537.6671428571431"/>
    <n v="3900"/>
    <x v="536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1"/>
    <n v="78.319999999999993"/>
    <n v="-15.66"/>
    <n v="-6.2660000000000009"/>
    <n v="6.2660000000000062"/>
    <n v="2.9867536553100567"/>
    <n v="5902.3839336090787"/>
    <n v="7550"/>
    <x v="889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2"/>
    <n v="29.61"/>
    <n v="-2.96"/>
    <n v="-1.2769986466843766"/>
    <n v="-3.7964941923726462E-15"/>
    <n v="0.56783046033051432"/>
    <n v="2343.3058743922611"/>
    <m/>
    <x v="20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8"/>
    <n v="31.7"/>
    <n v="-12.68"/>
    <n v="-0.911388902811889"/>
    <n v="-2.7095429470516976E-15"/>
    <n v="0.40525836230718137"/>
    <n v="1672.4081700165402"/>
    <n v="3300"/>
    <x v="890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4"/>
    <n v="33.340000000000003"/>
    <n v="-3.33"/>
    <n v="-1.4380011027016191"/>
    <n v="-4.2751516215048087E-15"/>
    <n v="0.63942184294629412"/>
    <n v="2638.7470653100099"/>
    <n v="3700"/>
    <x v="880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7"/>
    <n v="15.08"/>
    <n v="-1.51"/>
    <n v="-0.65023908576011236"/>
    <n v="-1.9331492003938767E-15"/>
    <n v="0.28913543514765783"/>
    <n v="1193.195524033883"/>
    <n v="1900"/>
    <x v="880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3"/>
    <n v="15.93"/>
    <n v="-1.59"/>
    <n v="-0.68713548193073026"/>
    <n v="-2.0428415279033304E-15"/>
    <n v="0.30554179366377393"/>
    <n v="1260.9007969525339"/>
    <n v="2300"/>
    <x v="877"/>
    <m/>
    <s v="2026 03"/>
    <n v="1039.0992030474661"/>
    <n v="0.82409274826287737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m/>
    <x v="20"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64"/>
    <n v="14.48"/>
    <n v="-1.45"/>
    <n v="-0.62436369104305545"/>
    <n v="-1.8562221135690651E-15"/>
    <n v="0.27762967722726467"/>
    <n v="1145.7139040649595"/>
    <n v="1900"/>
    <x v="880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0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6"/>
    <n v="25.99"/>
    <n v="-2.6"/>
    <n v="-1.1207879304295523"/>
    <n v="-3.3320825200598945E-15"/>
    <n v="0.49836977362591856"/>
    <n v="2056.6575760613496"/>
    <m/>
    <x v="20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400"/>
    <x v="831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500"/>
    <x v="644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85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91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4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874"/>
    <m/>
    <s v="2026 03"/>
    <n v="1574.028305424855"/>
    <n v="0.96805394010019197"/>
  </r>
  <r>
    <s v="541966264"/>
    <n v="0"/>
    <s v="iHerb_VP DFD1605"/>
    <s v="Доставлен"/>
    <d v="2025-10-31T00:00:00"/>
    <x v="40"/>
    <s v="Витамины"/>
    <s v="SOL-02551"/>
    <x v="19"/>
    <x v="1701"/>
    <n v="7.73"/>
    <n v="-1.93"/>
    <n v="0"/>
    <n v="-7.6042953545688368E-16"/>
    <n v="0.21123245778043831"/>
    <n v="540.59248085616753"/>
    <n v="1300"/>
    <x v="800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7"/>
    <n v="18.13"/>
    <n v="-4.53"/>
    <n v="0"/>
    <n v="-1.7830761521057956E-15"/>
    <n v="0.49530369410585512"/>
    <n v="1267.5961620075648"/>
    <n v="2400"/>
    <x v="811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7"/>
    <n v="13.22"/>
    <n v="-2.64"/>
    <n v="0"/>
    <n v="0"/>
    <n v="0.2616395102244794"/>
    <n v="974.91440467917539"/>
    <n v="1900"/>
    <x v="880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8"/>
    <n v="12.06"/>
    <n v="-2.41"/>
    <n v="0"/>
    <n v="0"/>
    <n v="0.23864095214236541"/>
    <n v="889.217769863331"/>
    <n v="1600"/>
    <x v="880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8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8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8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8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7"/>
    <n v="31.6"/>
    <n v="0"/>
    <n v="0"/>
    <n v="0"/>
    <n v="0.78145638214494784"/>
    <n v="2911.8426453555708"/>
    <n v="3600"/>
    <x v="880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4"/>
    <n v="31.95"/>
    <n v="-6.39"/>
    <n v="0"/>
    <n v="0"/>
    <n v="0.63208940277293879"/>
    <n v="2355.2752536483667"/>
    <n v="3600"/>
    <x v="880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8"/>
    <n v="23.89"/>
    <n v="-4.78"/>
    <n v="0"/>
    <n v="0"/>
    <n v="0.47258327413892259"/>
    <n v="1760.9276250868659"/>
    <n v="2900"/>
    <x v="889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4"/>
    <n v="20.8"/>
    <n v="-4.16"/>
    <n v="0"/>
    <n v="0"/>
    <n v="0.41150108224341558"/>
    <n v="1533.3247347695158"/>
    <m/>
    <x v="20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69"/>
    <n v="32.43"/>
    <n v="-6.49"/>
    <n v="-1.5672710611521781"/>
    <n v="0"/>
    <n v="0.67268990436401976"/>
    <n v="2265.6479968232634"/>
    <n v="4100"/>
    <x v="644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0"/>
    <n v="17.38"/>
    <n v="-3.48"/>
    <n v="-0.83982527949172214"/>
    <n v="0"/>
    <n v="0.36046220781263971"/>
    <n v="1214.0519335328975"/>
    <n v="2200"/>
    <x v="644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0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1"/>
    <n v="27.31"/>
    <n v="-5.46"/>
    <n v="-1.3201570040931028"/>
    <n v="0"/>
    <n v="0.56662584465512078"/>
    <n v="1908.4197660211373"/>
    <n v="3100"/>
    <x v="885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8"/>
    <n v="23.89"/>
    <n v="-4.78"/>
    <n v="-1.1546087115889794"/>
    <n v="0"/>
    <n v="0.49557070441003925"/>
    <n v="1669.1030539434296"/>
    <n v="3000"/>
    <x v="880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2"/>
    <n v="31.55"/>
    <n v="-6.31"/>
    <n v="-1.5249777017533144"/>
    <n v="0"/>
    <n v="0.65453713130870705"/>
    <n v="2204.5086908180097"/>
    <n v="3350"/>
    <x v="644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5"/>
    <n v="38.75"/>
    <n v="-7.75"/>
    <n v="-1.8729916305211072"/>
    <n v="0"/>
    <n v="0.80390852102099519"/>
    <n v="2707.597837375527"/>
    <m/>
    <x v="20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3"/>
    <n v="27.54"/>
    <n v="-5.51"/>
    <n v="-1.3310324393670965"/>
    <n v="0"/>
    <n v="0.57129370058362983"/>
    <n v="1924.14130185106"/>
    <m/>
    <x v="20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2"/>
    <n v="44.62"/>
    <n v="-13.39"/>
    <n v="-1.5987376788553254"/>
    <n v="-9.4076310070113074E-15"/>
    <n v="0.70324059709168329"/>
    <n v="2741.3485468998397"/>
    <n v="4700"/>
    <x v="879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Оксана Черноморская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1"/>
    <s v="Анна соседка"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71"/>
    <m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4"/>
    <m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0"/>
    <m/>
    <s v=""/>
    <n v="-1328.4304697933223"/>
    <s v=""/>
  </r>
  <r>
    <s v="542932401"/>
    <n v="0"/>
    <s v="iHerb_VP DFD1605"/>
    <s v="Доставлен"/>
    <d v="2025-11-24T00:00:00"/>
    <x v="41"/>
    <s v="Витамины"/>
    <s v="MCL-03069"/>
    <x v="286"/>
    <x v="1774"/>
    <n v="118.33"/>
    <n v="-23.67"/>
    <n v="-4.1747262414631328"/>
    <n v="0"/>
    <n v="2.3295586127161121"/>
    <n v="8382.0065817802988"/>
    <n v="11100"/>
    <x v="866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5"/>
    <n v="65.23"/>
    <n v="-13.05"/>
    <n v="-2.3012594050237301"/>
    <n v="0"/>
    <n v="1.2841365773455182"/>
    <n v="4620.4638013659005"/>
    <n v="6400"/>
    <x v="866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69"/>
    <n v="32.43"/>
    <n v="-6.49"/>
    <n v="-1.144014353513138"/>
    <n v="0"/>
    <n v="0.63837682668345608"/>
    <n v="2296.9496168538021"/>
    <n v="4100"/>
    <x v="794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5"/>
    <n v="11.42"/>
    <n v="-2.2799999999999998"/>
    <n v="-0.88819558101473017"/>
    <n v="1.3286335116299748E-15"/>
    <n v="0.19768228877576979"/>
    <n v="767.27102495908343"/>
    <n v="1600"/>
    <x v="850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6"/>
    <n v="13.74"/>
    <n v="-2.06"/>
    <n v="-1.135024549918167"/>
    <n v="1.6978598923236438E-15"/>
    <n v="0.25261806705700118"/>
    <n v="980.49513911620295"/>
    <n v="1700"/>
    <x v="644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8"/>
    <n v="21.92"/>
    <n v="-10"/>
    <n v="-1.1583469721767596"/>
    <n v="1.7327474243576916E-15"/>
    <n v="0.25780884925680264"/>
    <n v="1000.6422995090018"/>
    <m/>
    <x v="20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69"/>
    <n v="32.43"/>
    <n v="-6.49"/>
    <n v="-2.5207651391162029"/>
    <n v="3.7707607540132979E-15"/>
    <n v="0.56103704276186728"/>
    <n v="2177.5722524549915"/>
    <n v="4100"/>
    <x v="893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0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6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6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850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644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3"/>
    <n v="91.52"/>
    <n v="-18.3"/>
    <n v="-7.1152823240589207"/>
    <n v="1.064360456472065E-14"/>
    <n v="1.5836211361227424"/>
    <n v="6146.562849836334"/>
    <n v="9300"/>
    <x v="850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66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7"/>
    <n v="9.41"/>
    <n v="-2.35"/>
    <n v="0"/>
    <n v="0"/>
    <n v="0.16369502093103719"/>
    <n v="649.59245153933864"/>
    <n v="1700"/>
    <x v="894"/>
    <s v="Алина стоматология Лекарь"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8"/>
    <n v="11.99"/>
    <n v="-3"/>
    <n v="0"/>
    <n v="0"/>
    <n v="0.20844450965581079"/>
    <n v="827.17225769669324"/>
    <m/>
    <x v="20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762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864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6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6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0"/>
    <n v="20.65"/>
    <n v="-5.16"/>
    <n v="0"/>
    <n v="0"/>
    <n v="0.35915522297758723"/>
    <n v="1425.2389623717215"/>
    <n v="2400"/>
    <x v="762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800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2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n v="2200"/>
    <x v="871"/>
    <m/>
    <s v="2026 03"/>
    <n v="1250.4540935005703"/>
    <n v="1.3168969345678718"/>
  </r>
  <r>
    <s v="542930163"/>
    <n v="0"/>
    <s v="iHerb_OA CZN6870"/>
    <s v="Доставлен"/>
    <d v="2025-11-24T00:00:00"/>
    <x v="41"/>
    <s v="Витамины"/>
    <s v="LEX-17219"/>
    <x v="7"/>
    <x v="1781"/>
    <n v="25.2"/>
    <n v="-5.04"/>
    <n v="0"/>
    <n v="-3.4273337846449614E-15"/>
    <n v="0.51498226502151334"/>
    <n v="1859.0467185069981"/>
    <n v="2800"/>
    <x v="866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2"/>
    <n v="39.770000000000003"/>
    <n v="-7.95"/>
    <n v="0"/>
    <n v="-5.4096111620735459E-15"/>
    <n v="0.81283411076312284"/>
    <n v="2934.2691757387247"/>
    <n v="4100"/>
    <x v="866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0"/>
    <n v="44.02"/>
    <n v="-8.8000000000000007"/>
    <n v="0"/>
    <n v="-5.9876337249600962E-15"/>
    <n v="0.89968627847508431"/>
    <n v="3247.798880248833"/>
    <n v="4450"/>
    <x v="866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3"/>
    <n v="39.770000000000003"/>
    <n v="-7.95"/>
    <n v="0"/>
    <n v="-5.4096111620735459E-15"/>
    <n v="0.81283411076312284"/>
    <n v="2934.2691757387247"/>
    <n v="4100"/>
    <x v="866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4"/>
    <n v="27.21"/>
    <n v="-5.44"/>
    <n v="0"/>
    <n v="-3.701044468835358E-15"/>
    <n v="0.55610932090864817"/>
    <n v="2007.512255054432"/>
    <n v="2950"/>
    <x v="866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5"/>
    <n v="32.99"/>
    <n v="-6.6"/>
    <n v="0"/>
    <n v="-4.4864751278164949E-15"/>
    <n v="0.67412608997607826"/>
    <n v="2433.5437947122859"/>
    <n v="3500"/>
    <x v="866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0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48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n v="1700"/>
    <x v="895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m/>
    <x v="20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7"/>
    <n v="15.08"/>
    <n v="-3.77"/>
    <n v="0"/>
    <n v="-1.6684809179791824E-15"/>
    <n v="0.25062366805105674"/>
    <n v="1039.8278744939271"/>
    <n v="1900"/>
    <x v="736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8"/>
    <n v="12.06"/>
    <n v="-3.02"/>
    <n v="0"/>
    <n v="-1.3336045533626711E-15"/>
    <n v="0.20032165863674214"/>
    <n v="831.12678916225479"/>
    <n v="1800"/>
    <x v="736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6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6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6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6"/>
    <n v="48.2"/>
    <n v="-12.05"/>
    <n v="0"/>
    <n v="-5.3329429871748411E-15"/>
    <n v="0.80106503979183941"/>
    <n v="3323.5877686079102"/>
    <n v="4900"/>
    <x v="736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8"/>
    <n v="14.48"/>
    <n v="0"/>
    <n v="0"/>
    <n v="-2.1361276474216234E-15"/>
    <n v="0.32086920542699393"/>
    <n v="1331.2738835253815"/>
    <n v="1800"/>
    <x v="736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6"/>
    <n v="24.86"/>
    <n v="-6.22"/>
    <n v="0"/>
    <n v="-2.749821778172587E-15"/>
    <n v="0.41305262356071604"/>
    <n v="1713.7393086265959"/>
    <n v="2900"/>
    <x v="736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89"/>
    <n v="27.14"/>
    <n v="-6.79"/>
    <n v="0"/>
    <n v="-3.0020854713418534E-15"/>
    <n v="0.45094532668779891"/>
    <n v="1870.9546636561818"/>
    <n v="3000"/>
    <x v="736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0"/>
    <n v="9.59"/>
    <n v="-2.4"/>
    <n v="0"/>
    <n v="-1.0606876923315933E-15"/>
    <n v="0.15932662893785129"/>
    <n v="661.04000155714721"/>
    <m/>
    <x v="20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1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1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800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69"/>
    <n v="32.43"/>
    <n v="-8.11"/>
    <n v="0"/>
    <n v="-3.7652030359920762E-15"/>
    <n v="0.57569510884038377"/>
    <n v="2199.8909162218106"/>
    <n v="4200"/>
    <x v="787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888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55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5"/>
    <n v="20.28"/>
    <n v="-5.07"/>
    <n v="0"/>
    <n v="-2.3548000895328732E-15"/>
    <n v="0.36004615976407228"/>
    <n v="1375.8363830482622"/>
    <m/>
    <x v="20"/>
    <m/>
    <s v=""/>
    <n v="-1375.8363830482622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0"/>
    <m/>
    <s v=""/>
    <n v="-1466.744704216145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0"/>
    <m/>
    <s v=""/>
    <n v="-1466.744704216145"/>
    <s v="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67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4"/>
    <n v="21.74"/>
    <n v="-5.44"/>
    <n v="0"/>
    <n v="-2.5235530216558727E-15"/>
    <n v="0.38584828429680318"/>
    <n v="1474.4334676980056"/>
    <n v="2800"/>
    <x v="736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m/>
    <x v="20"/>
    <m/>
    <s v=""/>
    <n v="-2622.9447558484017"/>
    <s v=""/>
  </r>
  <r>
    <s v="543365028"/>
    <n v="0"/>
    <s v="iHerb_MH DLE7202"/>
    <s v="Доставлен"/>
    <d v="2025-12-02T00:00:00"/>
    <x v="42"/>
    <s v="Витамины"/>
    <s v="NOW-00102"/>
    <x v="3"/>
    <x v="1791"/>
    <n v="15.72"/>
    <n v="-3.93"/>
    <n v="-0.45346153846153847"/>
    <n v="-1.711573981941277E-15"/>
    <n v="0.26077415622681471"/>
    <n v="1028.4176478700581"/>
    <n v="2000"/>
    <x v="736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6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2"/>
    <n v="42.83"/>
    <n v="-10.71"/>
    <n v="-1.2353846153846151"/>
    <n v="-4.6629140203523163E-15"/>
    <n v="0.71043815928798015"/>
    <n v="2801.762073756257"/>
    <m/>
    <x v="20"/>
    <m/>
    <s v=""/>
    <n v="-2801.762073756257"/>
    <s v="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890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3"/>
    <n v="19.809999999999999"/>
    <n v="-4.95"/>
    <n v="-0.57153846153846144"/>
    <n v="-2.1572510069251376E-15"/>
    <n v="0.32867718079138808"/>
    <n v="1296.2074849320666"/>
    <n v="2200"/>
    <x v="896"/>
    <m/>
    <s v="2026 03"/>
    <n v="903.79251506793344"/>
    <n v="0.69725913912254611"/>
  </r>
  <r>
    <s v="543365028"/>
    <n v="0"/>
    <s v="iHerb_MH DLE7202"/>
    <s v="Доставлен"/>
    <d v="2025-12-02T00:00:00"/>
    <x v="42"/>
    <s v="Витамины"/>
    <s v="AGE-60903"/>
    <x v="189"/>
    <x v="1794"/>
    <n v="100.79"/>
    <n v="-25.2"/>
    <n v="-2.9073076923076924"/>
    <n v="-1.0973526488120536E-14"/>
    <n v="1.6719184452234879"/>
    <n v="6593.5614930023485"/>
    <n v="9600"/>
    <x v="736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897"/>
    <m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4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5"/>
    <n v="19.170000000000002"/>
    <n v="-6.6"/>
    <n v="0"/>
    <n v="-3.7681772760276161E-15"/>
    <n v="0.5861420765027322"/>
    <n v="1142.715219913511"/>
    <n v="2000"/>
    <x v="736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8"/>
    <n v="12.06"/>
    <n v="-4.1500000000000004"/>
    <n v="0"/>
    <n v="-2.3712237273968529E-15"/>
    <n v="0.36884517304189424"/>
    <n v="719.08332454382423"/>
    <n v="1700"/>
    <x v="536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7"/>
    <n v="15.08"/>
    <n v="-5.18"/>
    <n v="0"/>
    <n v="-2.9677768522413203E-15"/>
    <n v="0.46163934426229503"/>
    <n v="899.99050733044999"/>
    <n v="2000"/>
    <x v="536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6"/>
    <n v="28.45"/>
    <n v="-10.88"/>
    <n v="0"/>
    <n v="-5.2670544741292927E-15"/>
    <n v="0.81929326047358808"/>
    <n v="1597.2558801814153"/>
    <n v="1597.26"/>
    <x v="20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6"/>
    <n v="48.2"/>
    <n v="-18.43"/>
    <n v="0"/>
    <n v="-8.9243148374973853E-15"/>
    <n v="1.3881821493624769"/>
    <n v="2706.3350912351011"/>
    <n v="4900"/>
    <x v="536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7"/>
    <n v="11.64"/>
    <n v="-4"/>
    <n v="0"/>
    <n v="-2.2902843586993626E-15"/>
    <n v="0.35625500910746805"/>
    <n v="694.53812888935738"/>
    <n v="1800"/>
    <x v="895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8"/>
    <n v="20.399999999999999"/>
    <n v="-10.95"/>
    <n v="0"/>
    <n v="-2.8328779044121692E-15"/>
    <n v="0.44065573770491784"/>
    <n v="859.08184790633845"/>
    <m/>
    <x v="20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8"/>
    <n v="23.89"/>
    <n v="-2.39"/>
    <n v="0"/>
    <n v="0"/>
    <n v="0.48655577328245403"/>
    <n v="1923.2569079286527"/>
    <n v="3000"/>
    <x v="736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6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799"/>
    <n v="22.52"/>
    <n v="-2.25"/>
    <n v="0"/>
    <n v="0"/>
    <n v="0.45872025695048102"/>
    <n v="1813.2287220331996"/>
    <n v="2500"/>
    <x v="536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0"/>
    <n v="11.85"/>
    <n v="-1.19"/>
    <n v="0"/>
    <n v="0"/>
    <n v="0.24124114154376555"/>
    <n v="953.57761109392732"/>
    <n v="1700"/>
    <x v="536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m/>
    <x v="20"/>
    <m/>
    <s v=""/>
    <n v="-3227.4934529332932"/>
    <s v=""/>
  </r>
  <r>
    <s v="543575869"/>
    <n v="0"/>
    <s v="iHerb_VP DFD1605"/>
    <s v="Доставлен"/>
    <d v="2025-12-08T00:00:00"/>
    <x v="42"/>
    <s v="Витамины"/>
    <s v="NOW-03086"/>
    <x v="3"/>
    <x v="1801"/>
    <n v="17.37"/>
    <n v="-1.74"/>
    <n v="0"/>
    <n v="0"/>
    <n v="0.35371473192580261"/>
    <n v="1398.1630451592948"/>
    <n v="2100"/>
    <x v="536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2"/>
    <n v="10.24"/>
    <n v="-1.02"/>
    <n v="0"/>
    <n v="0"/>
    <n v="0.2086532199843826"/>
    <n v="824.76412516754317"/>
    <n v="1700"/>
    <x v="838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3"/>
    <n v="17.690000000000001"/>
    <n v="-1.77"/>
    <n v="0"/>
    <n v="0"/>
    <n v="0.36027757723984505"/>
    <n v="1424.1046499639142"/>
    <n v="2100"/>
    <x v="736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4"/>
    <n v="14.48"/>
    <n v="-1.45"/>
    <n v="0"/>
    <n v="0"/>
    <n v="0.29487542911025005"/>
    <n v="1165.5831400144348"/>
    <n v="2000"/>
    <x v="550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5"/>
    <n v="49.92"/>
    <n v="-9.98"/>
    <n v="0"/>
    <n v="0"/>
    <n v="0.90386221325121918"/>
    <n v="3572.7851582637381"/>
    <m/>
    <x v="20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6"/>
    <n v="29.69"/>
    <n v="-2.97"/>
    <n v="-4.5570313662945239"/>
    <n v="4.0373635086677046E-15"/>
    <n v="0.67719783841985759"/>
    <n v="2060.1546156299846"/>
    <n v="3300"/>
    <x v="895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7"/>
    <n v="23.41"/>
    <n v="0"/>
    <n v="-3.9925188729399257"/>
    <n v="3.5372260380954697E-15"/>
    <n v="0.59330843553176893"/>
    <n v="1804.948336523126"/>
    <n v="2800"/>
    <x v="893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5"/>
    <n v="24.93"/>
    <n v="-2.4900000000000002"/>
    <n v="-3.8270877192982447"/>
    <n v="3.3906600723990745E-15"/>
    <n v="0.56872453196637729"/>
    <n v="1730.1597894736844"/>
    <n v="2800"/>
    <x v="895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5"/>
    <n v="49.92"/>
    <n v="-9.98"/>
    <n v="-6.8116703880914402"/>
    <n v="6.034891412282488E-15"/>
    <n v="1.0122485653626165"/>
    <n v="3079.4377001594899"/>
    <m/>
    <x v="20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8"/>
    <n v="45.56"/>
    <n v="-4.5599999999999996"/>
    <n v="-6.9924508240297714"/>
    <n v="6.1950562820125696E-15"/>
    <n v="1.0391134496711887"/>
    <n v="3161.1653907496016"/>
    <n v="4600"/>
    <x v="610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0"/>
    <m/>
    <s v=""/>
    <n v="-1333.4720837320576"/>
    <s v="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0"/>
    <m/>
    <s v=""/>
    <n v="-1333.4720837320576"/>
    <s v=""/>
  </r>
  <r>
    <s v="543967425"/>
    <n v="0"/>
    <s v="iHerb_OA CZN6870"/>
    <s v="Доставлен"/>
    <d v="2025-12-21T00:00:00"/>
    <x v="42"/>
    <s v="Витамины"/>
    <s v="PAR-77871"/>
    <x v="44"/>
    <x v="1597"/>
    <n v="15.08"/>
    <n v="-2.2599999999999998"/>
    <n v="-1.3872863932795401"/>
    <n v="2.013741101457828E-15"/>
    <n v="0.34031939821118751"/>
    <n v="1053.9585995357579"/>
    <n v="1900"/>
    <x v="895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95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95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95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95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4"/>
    <n v="31.95"/>
    <n v="-6.39"/>
    <n v="-2.7659157731844806"/>
    <n v="4.0149159557926736E-15"/>
    <n v="0.67851511843041734"/>
    <n v="2101.340234331823"/>
    <n v="3600"/>
    <x v="895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7"/>
    <n v="15.5"/>
    <n v="-2.33"/>
    <n v="-1.4251608267934119"/>
    <n v="2.0687184326208729E-15"/>
    <n v="0.34961048942600148"/>
    <n v="1082.7328202719136"/>
    <n v="2900"/>
    <x v="610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60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m/>
    <x v="20"/>
    <m/>
    <s v=""/>
    <n v="-737.03111114181513"/>
    <s v=""/>
  </r>
  <r>
    <s v="543967425"/>
    <n v="0"/>
    <s v="iHerb_OA CZN6870"/>
    <s v="Доставлен"/>
    <d v="2025-12-21T00:00:00"/>
    <x v="42"/>
    <s v="Витамины"/>
    <s v="DRB-00136"/>
    <x v="6"/>
    <x v="1753"/>
    <n v="24.7"/>
    <n v="-3.71"/>
    <n v="-2.2713838841604947"/>
    <n v="3.2970690888923406E-15"/>
    <n v="0.5572000131398458"/>
    <n v="1725.6311235768762"/>
    <m/>
    <x v="20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0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3"/>
    <n v="15.93"/>
    <n v="-2.39"/>
    <n v="-1.4651995136509337"/>
    <n v="2.1268373255646636E-15"/>
    <n v="0.35943250013880484"/>
    <n v="1113.1512821929923"/>
    <m/>
    <x v="20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09"/>
    <n v="18.63"/>
    <n v="-2.79"/>
    <n v="-1.7140886481706643"/>
    <n v="2.4881169303503896E-15"/>
    <n v="0.42048824240758259"/>
    <n v="1302.2390184591579"/>
    <n v="2200"/>
    <x v="898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895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09"/>
    <n v="2190"/>
    <n v="0"/>
    <n v="0"/>
    <n v="0"/>
    <n v="0"/>
    <n v="2190"/>
    <n v="2900"/>
    <x v="644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4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09"/>
    <n v="2053"/>
    <n v="0"/>
    <n v="0"/>
    <n v="0"/>
    <n v="0"/>
    <n v="2053"/>
    <m/>
    <x v="20"/>
    <m/>
    <s v=""/>
    <n v="-2053"/>
    <s v=""/>
  </r>
  <r>
    <s v="544176069"/>
    <n v="0"/>
    <s v="iHerb_MH DLE7202"/>
    <s v="Доставлен"/>
    <d v="2025-12-28T00:00:00"/>
    <x v="42"/>
    <s v="Витамины"/>
    <s v="AGE-60921"/>
    <x v="189"/>
    <x v="1779"/>
    <n v="67.19"/>
    <n v="-13.44"/>
    <n v="-2.2696737044145867"/>
    <n v="-1.5432537447057431E-14"/>
    <n v="1.3088213390791956"/>
    <n v="4708.5792756844112"/>
    <m/>
    <x v="20"/>
    <m/>
    <s v=""/>
    <n v="-4708.5792756844112"/>
    <s v="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55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0"/>
    <n v="27.83"/>
    <n v="-5.57"/>
    <n v="-0.93996161228406883"/>
    <n v="-6.3912238803999697E-15"/>
    <n v="0.54203466061214689"/>
    <n v="1950.0088311950692"/>
    <m/>
    <x v="20"/>
    <m/>
    <s v=""/>
    <n v="-1950.0088311950692"/>
    <s v=""/>
  </r>
  <r>
    <s v="544176069"/>
    <n v="0"/>
    <s v="iHerb_MH DLE7202"/>
    <s v="Доставлен"/>
    <d v="2025-12-28T00:00:00"/>
    <x v="42"/>
    <s v="Витамины"/>
    <s v="DRB-00087"/>
    <x v="6"/>
    <x v="1811"/>
    <n v="23.89"/>
    <n v="-4.78"/>
    <n v="-0.80694817658349294"/>
    <n v="-5.4868054067584646E-15"/>
    <n v="0.46533164260099402"/>
    <n v="1674.0641852712388"/>
    <n v="3000"/>
    <x v="610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895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2"/>
    <n v="44.55"/>
    <n v="-8.91"/>
    <n v="-1.5049520153550859"/>
    <n v="-1.0232849016058173E-14"/>
    <n v="0.86783986092618681"/>
    <n v="3122.1165653096264"/>
    <n v="4600"/>
    <x v="879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4"/>
    <n v="33.340000000000003"/>
    <n v="-6.67"/>
    <n v="-1.126180422264875"/>
    <n v="-7.6574097434980774E-15"/>
    <n v="0.64941888582776097"/>
    <n v="2336.3313354884326"/>
    <n v="3500"/>
    <x v="879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55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m/>
    <x v="20"/>
    <m/>
    <s v=""/>
    <n v="-471.2959349429234"/>
    <s v=""/>
  </r>
  <r>
    <s v="544072472"/>
    <n v="0"/>
    <s v="iHerb_AV CYG0792"/>
    <s v="Доставлен"/>
    <d v="2025-12-25T00:00:00"/>
    <x v="42"/>
    <s v="Витамины"/>
    <s v="BTZ-75102"/>
    <x v="166"/>
    <x v="1813"/>
    <n v="22.19"/>
    <n v="-4.4400000000000004"/>
    <n v="-0.82407307898979054"/>
    <n v="2.7108293519058095E-15"/>
    <n v="0.45960587460267704"/>
    <n v="1551.3967356260075"/>
    <n v="2600"/>
    <x v="895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4"/>
    <n v="32.72"/>
    <n v="-6.54"/>
    <n v="-1.2154497581945192"/>
    <n v="3.9982823905855828E-15"/>
    <n v="0.67788629842806125"/>
    <n v="2288.2009317571196"/>
    <m/>
    <x v="20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2"/>
    <n v="47.68"/>
    <n v="-9.5399999999999991"/>
    <n v="-1.770712520150457"/>
    <n v="5.8248468440387365E-15"/>
    <n v="0.9875700313997805"/>
    <n v="3333.5364223535744"/>
    <n v="5000"/>
    <x v="895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5"/>
    <n v="55.99"/>
    <n v="-11.2"/>
    <n v="-2.0794497581945195"/>
    <n v="6.8404533336259845E-15"/>
    <n v="1.1597604013213472"/>
    <n v="3914.7639317571206"/>
    <n v="5500"/>
    <x v="896"/>
    <s v="Оксана Черноморская"/>
    <s v="2026 03"/>
    <n v="1585.2360682428794"/>
    <n v="0.40493784449765141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95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95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7"/>
    <n v="14.48"/>
    <n v="-2.9"/>
    <n v="-0.53762063406770555"/>
    <n v="1.7685297969053113E-15"/>
    <n v="0.29984428326191553"/>
    <n v="1012.122490059108"/>
    <m/>
    <x v="20"/>
    <m/>
    <s v=""/>
    <n v="-1012.122490059108"/>
    <s v=""/>
  </r>
  <r>
    <s v="544160245"/>
    <n v="0"/>
    <s v="iHerb_VP DFD1605"/>
    <s v="Доставлен"/>
    <d v="2025-12-27T00:00:00"/>
    <x v="42"/>
    <s v="Витамины"/>
    <s v="NFS-35493"/>
    <x v="23"/>
    <x v="1382"/>
    <n v="47.68"/>
    <n v="-9.5399999999999991"/>
    <n v="-1.8992321792260689"/>
    <n v="0"/>
    <n v="0.93552241791166368"/>
    <n v="3318.3295305498982"/>
    <n v="3318.33"/>
    <x v="20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8"/>
    <n v="14.78"/>
    <n v="-2.96"/>
    <n v="-0.58859266802443988"/>
    <n v="0"/>
    <n v="0.28992855216874314"/>
    <n v="1028.3863411405296"/>
    <m/>
    <x v="20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7"/>
    <n v="11.64"/>
    <n v="-2.33"/>
    <n v="-0.46360386965376782"/>
    <n v="0"/>
    <n v="0.2283616599569373"/>
    <n v="810.00650050916488"/>
    <n v="1800"/>
    <x v="808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7"/>
    <n v="32.5"/>
    <n v="-6.5"/>
    <n v="-1.2947046843177188"/>
    <n v="0"/>
    <n v="0.63774470020197305"/>
    <n v="2262.1019348268842"/>
    <m/>
    <x v="20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899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95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95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0"/>
    <m/>
    <s v=""/>
    <n v="-561.17528767820772"/>
    <s v="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0"/>
    <m/>
    <s v=""/>
    <n v="-561.17528767820772"/>
    <s v=""/>
  </r>
  <r>
    <s v="544160245"/>
    <n v="0"/>
    <s v="iHerb_VP DFD1605"/>
    <s v="Доставлен"/>
    <d v="2025-12-27T00:00:00"/>
    <x v="42"/>
    <s v="Витамины"/>
    <s v="CGN-01898"/>
    <x v="1"/>
    <x v="1820"/>
    <n v="47.42"/>
    <n v="-9.48"/>
    <n v="-1.8892729124236249"/>
    <n v="0"/>
    <n v="0.93061668944857145"/>
    <n v="3300.9287464358445"/>
    <n v="4700"/>
    <x v="895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n v="2700"/>
    <x v="874"/>
    <s v="Валентина Сычева"/>
    <s v="2026 03"/>
    <n v="999.94339205702613"/>
    <n v="0.58818240956513368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m/>
    <x v="20"/>
    <m/>
    <s v=""/>
    <n v="-756.06406975560083"/>
    <s v=""/>
  </r>
  <r>
    <s v="544223631"/>
    <n v="0"/>
    <s v="iHerb_VP DFD1605"/>
    <s v="Доставлен"/>
    <d v="2025-12-29T00:00:00"/>
    <x v="42"/>
    <s v="Витамины"/>
    <s v="QNL-00106"/>
    <x v="336"/>
    <x v="1729"/>
    <n v="49.73"/>
    <n v="-9.9499999999999993"/>
    <n v="-1.8341617021276599"/>
    <n v="5.6601531972038625E-15"/>
    <n v="0.95972068780233233"/>
    <n v="3471.4686638297881"/>
    <n v="5200"/>
    <x v="879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59"/>
    <n v="19.13"/>
    <n v="-10.59"/>
    <n v="-0.39375919899874851"/>
    <n v="1.2151259000533178E-15"/>
    <n v="0.20603355137837903"/>
    <n v="745.25747584480609"/>
    <m/>
    <x v="20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7"/>
    <n v="18.13"/>
    <n v="0"/>
    <n v="-0.83593141426783502"/>
    <n v="2.5796525255230274E-15"/>
    <n v="0.43739909677868988"/>
    <n v="1582.1449692115145"/>
    <n v="2400"/>
    <x v="879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79"/>
    <n v="67.19"/>
    <n v="-13.44"/>
    <n v="-2.4782853566958702"/>
    <n v="7.6478942772676632E-15"/>
    <n v="1.2967568368369875"/>
    <n v="4690.5842302878609"/>
    <m/>
    <x v="20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79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7"/>
    <n v="18.13"/>
    <n v="0"/>
    <n v="-1.5720502431118315"/>
    <n v="0"/>
    <n v="0.78337190407346091"/>
    <n v="1553.8990212497747"/>
    <n v="2400"/>
    <x v="767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1"/>
    <n v="7.73"/>
    <n v="0"/>
    <n v="-0.67026742301458675"/>
    <n v="0"/>
    <n v="0.33400247206220929"/>
    <n v="662.52837475238607"/>
    <n v="1300"/>
    <x v="799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1"/>
    <n v="13.64"/>
    <n v="0"/>
    <n v="-1.1827228525121558"/>
    <n v="0"/>
    <n v="0.58936529352244948"/>
    <n v="1169.066886367729"/>
    <m/>
    <x v="20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0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2"/>
    <n v="11.87"/>
    <n v="0"/>
    <n v="-1.0292463533225282"/>
    <n v="0"/>
    <n v="0.51288607288207289"/>
    <n v="1017.3624590311541"/>
    <n v="2000"/>
    <x v="799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3"/>
    <n v="9.68"/>
    <n v="0"/>
    <n v="-0.83935170178282015"/>
    <n v="0"/>
    <n v="0.4182592405643189"/>
    <n v="829.66037097064634"/>
    <n v="1600"/>
    <x v="879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4"/>
    <n v="26.75"/>
    <n v="0"/>
    <n v="-2.3194894651539708"/>
    <n v="0"/>
    <n v="1.1558300294520178"/>
    <n v="2292.7081532504949"/>
    <n v="3000"/>
    <x v="871"/>
    <m/>
    <s v="2026 03"/>
    <n v="707.29184674950511"/>
    <n v="0.3084962408960511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900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68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5"/>
    <n v="47.92"/>
    <n v="-11.98"/>
    <n v="-1.8712577780141464"/>
    <n v="0"/>
    <n v="0.92058702891257593"/>
    <n v="3123.8498282189012"/>
    <n v="3900"/>
    <x v="879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6"/>
    <n v="12.96"/>
    <n v="-3.24"/>
    <n v="-0.50608307185023671"/>
    <n v="0"/>
    <n v="0.24897345356233275"/>
    <n v="844.84753284050419"/>
    <m/>
    <x v="20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5"/>
    <n v="51.7"/>
    <n v="-12.93"/>
    <n v="-2.0186050098388555"/>
    <n v="0"/>
    <n v="0.99307621343741159"/>
    <n v="3369.8290996117644"/>
    <m/>
    <x v="20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5"/>
    <n v="28.97"/>
    <n v="-7.24"/>
    <n v="-1.1313976493112798"/>
    <n v="0"/>
    <n v="0.55660423311826013"/>
    <n v="1888.7383630271765"/>
    <n v="3100"/>
    <x v="879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7"/>
    <n v="38.799999999999997"/>
    <n v="-9.6999999999999993"/>
    <n v="-1.5151252459713873"/>
    <n v="0"/>
    <n v="0.74538348751686012"/>
    <n v="2529.3274902941021"/>
    <n v="4500"/>
    <x v="879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5"/>
    <n v="28.93"/>
    <n v="-7.23"/>
    <n v="-1.1298356645216188"/>
    <n v="0"/>
    <n v="0.55583579653319137"/>
    <n v="1886.1308089134714"/>
    <m/>
    <x v="20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m/>
    <x v="20"/>
    <m/>
    <s v=""/>
    <n v="-1459.361118970377"/>
    <s v=""/>
  </r>
  <r>
    <s v="544472292"/>
    <n v="0"/>
    <s v="iHerb_VP DFD1605"/>
    <s v="Доставлен"/>
    <d v="2026-01-06T00:00:00"/>
    <x v="43"/>
    <s v="Витамины"/>
    <s v="FOA-66034"/>
    <x v="171"/>
    <x v="1828"/>
    <n v="11.35"/>
    <n v="-6.85"/>
    <n v="-0.2342977184491836"/>
    <n v="0"/>
    <n v="0.11526548776033924"/>
    <n v="391.13311705578906"/>
    <m/>
    <x v="20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5"/>
    <n v="25.02"/>
    <n v="-2.5"/>
    <n v="-0.72081031804983453"/>
    <n v="0"/>
    <n v="0.86555633652392749"/>
    <n v="2022.8416260382198"/>
    <n v="2900"/>
    <x v="898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4"/>
    <n v="28.18"/>
    <n v="-2.82"/>
    <n v="-0.8117117968802755"/>
    <n v="0"/>
    <n v="0.97471175374097685"/>
    <n v="2277.9424350057398"/>
    <n v="3000"/>
    <x v="898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29"/>
    <n v="20.239999999999998"/>
    <n v="-2.02"/>
    <n v="-0.58317779728543451"/>
    <n v="0"/>
    <n v="0.70028581045585958"/>
    <n v="1636.5974434465527"/>
    <n v="2300"/>
    <x v="898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0"/>
    <n v="9.41"/>
    <n v="-1.88"/>
    <n v="-0.24101694915254238"/>
    <n v="0"/>
    <n v="0.28941559564943048"/>
    <n v="676.37644067796612"/>
    <n v="1300"/>
    <x v="898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1"/>
    <n v="23.69"/>
    <n v="-2.37"/>
    <n v="-0.68240124248767642"/>
    <n v="0"/>
    <n v="0.81943432924911774"/>
    <n v="1915.052551826592"/>
    <n v="2600"/>
    <x v="898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2"/>
    <n v="20.92"/>
    <n v="-3.14"/>
    <n v="-0.56909446957930987"/>
    <n v="0"/>
    <n v="0.68337440778842939"/>
    <n v="1597.0747829022896"/>
    <n v="2600"/>
    <x v="610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5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m/>
    <x v="20"/>
    <m/>
    <s v=""/>
    <n v="-776.97957660881877"/>
    <s v="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898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6"/>
    <n v="29.46"/>
    <n v="-4.42"/>
    <n v="0"/>
    <n v="4.0040486336070463E-15"/>
    <n v="0.80426451796872678"/>
    <n v="2299.7367705637448"/>
    <n v="3200"/>
    <x v="898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3"/>
    <n v="17.52"/>
    <n v="0"/>
    <n v="0"/>
    <n v="2.8015547947602015E-15"/>
    <n v="0.56272820905799104"/>
    <n v="1609.0809992123329"/>
    <m/>
    <x v="20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5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5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0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m/>
    <x v="20"/>
    <m/>
    <s v=""/>
    <n v="-1974.6142399009793"/>
    <s v="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5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5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4"/>
    <n v="66.39"/>
    <n v="-6.64"/>
    <n v="-5.7782103160374936"/>
    <n v="-8.6984435715138E-15"/>
    <n v="1.7300021410862447"/>
    <n v="5005.8472452388105"/>
    <n v="6400"/>
    <x v="898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4"/>
    <n v="19.739999999999998"/>
    <n v="-1.97"/>
    <n v="-1.7184735952466319"/>
    <n v="-2.5869680713941462E-15"/>
    <n v="0.51451277066280443"/>
    <n v="1488.7682936885967"/>
    <n v="2250"/>
    <x v="898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5"/>
    <n v="28.46"/>
    <n v="-2.85"/>
    <n v="-2.4766521538697943"/>
    <n v="-3.7283203324931954E-15"/>
    <n v="0.74151221478190332"/>
    <n v="2145.6024761600993"/>
    <n v="3000"/>
    <x v="898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6"/>
    <n v="90.51"/>
    <n v="-9.0500000000000007"/>
    <n v="-7.8777073195717859"/>
    <n v="-1.1858999386368439E-14"/>
    <n v="2.3585937140231885"/>
    <n v="6824.7082275674229"/>
    <n v="8550"/>
    <x v="898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29"/>
    <n v="11.82"/>
    <n v="-1.18"/>
    <n v="-1.0289566152742917"/>
    <n v="-1.5489780686344241E-15"/>
    <n v="0.30807067416163419"/>
    <n v="891.41781906846768"/>
    <n v="1800"/>
    <x v="898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6"/>
    <n v="30.75"/>
    <n v="-3.08"/>
    <n v="-1.4433258567628189"/>
    <n v="-4.102178811430175E-15"/>
    <n v="0.82273105987809458"/>
    <n v="2410.6154227739812"/>
    <n v="3300"/>
    <x v="898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898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7"/>
    <n v="40.770000000000003"/>
    <n v="-4.08"/>
    <n v="-1.9138281779771529"/>
    <n v="-5.4394268374186167E-15"/>
    <n v="1.0909288972507156"/>
    <n v="3196.4394601220588"/>
    <n v="4200"/>
    <x v="898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4"/>
    <n v="35.979999999999997"/>
    <n v="-3.6"/>
    <n v="-1.6890094413436956"/>
    <n v="-4.800453556707952E-15"/>
    <n v="0.96277671553497279"/>
    <n v="2820.9514777528548"/>
    <n v="4000"/>
    <x v="898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7"/>
    <n v="11.8"/>
    <n v="-1.18"/>
    <n v="-0.55396171300401642"/>
    <n v="-1.5744538842569012E-15"/>
    <n v="0.31577173313716539"/>
    <n v="925.2163277867611"/>
    <n v="1600"/>
    <x v="898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6"/>
    <n v="49.92"/>
    <n v="-4.99"/>
    <n v="-2.3436440456940164"/>
    <n v="-6.6610370075011833E-15"/>
    <n v="1.3359344604381203"/>
    <n v="3914.3097558812779"/>
    <n v="5200"/>
    <x v="898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6"/>
    <n v="24.68"/>
    <n v="-2.4700000000000002"/>
    <n v="-1.1585206822805278"/>
    <n v="-3.292713820089056E-15"/>
    <n v="0.66038514058158593"/>
    <n v="1934.9392316519738"/>
    <n v="2700"/>
    <x v="898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898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1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1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SOR-08364"/>
    <x v="10"/>
    <x v="1838"/>
    <n v="13.52"/>
    <n v="-1.35"/>
    <n v="-0.76070230714503495"/>
    <n v="-1.757760970464563E-15"/>
    <n v="0.27161727285137488"/>
    <n v="1021.3164437442828"/>
    <n v="2000"/>
    <x v="871"/>
    <s v="Любовь Виталий"/>
    <s v="2026 03"/>
    <n v="978.68355625571724"/>
    <n v="0.95825692639171889"/>
  </r>
  <r>
    <s v="545173129"/>
    <n v="0"/>
    <s v="iHerb_VP DFD1605"/>
    <s v="Доставлен"/>
    <d v="2026-01-25T00:00:00"/>
    <x v="43"/>
    <s v="Витамины"/>
    <s v="SOR-35007"/>
    <x v="10"/>
    <x v="1575"/>
    <n v="25.02"/>
    <n v="-2.5"/>
    <n v="-1.4076430531558084"/>
    <n v="-3.2526521819935873E-15"/>
    <n v="0.50261470703475453"/>
    <n v="1889.8969854660024"/>
    <n v="2900"/>
    <x v="871"/>
    <s v="Надежда Витамины"/>
    <s v="2026 03"/>
    <n v="1010.1030145339976"/>
    <n v="0.53447517102892828"/>
  </r>
  <r>
    <s v="545173129"/>
    <n v="0"/>
    <s v="iHerb_VP DFD1605"/>
    <s v="Доставлен"/>
    <d v="2026-01-25T00:00:00"/>
    <x v="43"/>
    <s v="Витамины"/>
    <s v="OPN-05227"/>
    <x v="178"/>
    <x v="1839"/>
    <n v="59.81"/>
    <n v="-5.98"/>
    <n v="-3.3647169427787373"/>
    <n v="-7.774878639285737E-15"/>
    <n v="1.2014098436803213"/>
    <n v="4517.4580252058131"/>
    <n v="5800"/>
    <x v="820"/>
    <s v="Виктория Башня/Энгельса"/>
    <s v="2026 03"/>
    <n v="1282.5419747941869"/>
    <n v="0.28390788971099623"/>
  </r>
  <r>
    <s v="545173129"/>
    <n v="0"/>
    <s v="iHerb_VP DFD1605"/>
    <s v="Доставлен"/>
    <d v="2026-01-25T00:00:00"/>
    <x v="43"/>
    <s v="Витамины"/>
    <s v="OPN-02452"/>
    <x v="178"/>
    <x v="1840"/>
    <n v="41.44"/>
    <n v="-4.1399999999999997"/>
    <n v="-2.3314869397296469"/>
    <n v="-5.3873857188437304E-15"/>
    <n v="0.83248350676715543"/>
    <n v="3130.2467832096754"/>
    <n v="4200"/>
    <x v="820"/>
    <s v="Виктория Башня/Энгельса"/>
    <s v="2026 03"/>
    <n v="1069.7532167903246"/>
    <n v="0.34174724578533927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.18323564585947308"/>
    <n v="688.98997560727707"/>
    <m/>
    <x v="20"/>
    <m/>
    <s v=""/>
    <n v="-688.98997560727707"/>
    <s v="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.18323564585947308"/>
    <n v="688.98997560727707"/>
    <m/>
    <x v="20"/>
    <m/>
    <s v=""/>
    <n v="-688.98997560727707"/>
    <s v="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.25264646907786059"/>
    <n v="949.98374225022872"/>
    <m/>
    <x v="20"/>
    <m/>
    <s v=""/>
    <n v="-949.98374225022872"/>
    <s v=""/>
  </r>
  <r>
    <s v="545062795"/>
    <n v="0"/>
    <s v="iHerb_AV CYG0792"/>
    <s v="Доставлен"/>
    <d v="2026-01-21T00:00:00"/>
    <x v="43"/>
    <s v="Витамины"/>
    <s v="NFS-04512"/>
    <x v="23"/>
    <x v="1841"/>
    <n v="12.55"/>
    <n v="-1.26"/>
    <n v="-0.53365977227619366"/>
    <n v="1.6759693903126569E-15"/>
    <n v="0.33508169958071687"/>
    <n v="991.55341951321452"/>
    <n v="1600"/>
    <x v="898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89"/>
    <n v="37.06"/>
    <n v="-3.71"/>
    <n v="-1.5763997701869847"/>
    <n v="4.9507156038022237E-15"/>
    <n v="0.98981175208298533"/>
    <n v="2928.9908362059964"/>
    <n v="3800"/>
    <x v="898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6"/>
    <n v="19.27"/>
    <n v="-3.85"/>
    <n v="-0.72887809464117848"/>
    <n v="2.2890565100638768E-15"/>
    <n v="0.45765808746985415"/>
    <n v="1354.2740238169854"/>
    <n v="2200"/>
    <x v="898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2"/>
    <n v="81.86"/>
    <n v="-8.19"/>
    <n v="-3.4822600020892098"/>
    <n v="1.0936108501712439E-14"/>
    <n v="2.1864897084243942"/>
    <n v="6470.1275833072186"/>
    <n v="7800"/>
    <x v="898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3"/>
    <n v="15"/>
    <n v="-1.5"/>
    <n v="-0.63812284550297727"/>
    <n v="2.0040378006395809E-15"/>
    <n v="0.40067342288216801"/>
    <n v="1185.6484644312129"/>
    <n v="2000"/>
    <x v="898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0"/>
    <n v="18"/>
    <n v="-1.8"/>
    <n v="-0.76574741460357265"/>
    <n v="2.404845360767497E-15"/>
    <n v="0.4808081074586017"/>
    <n v="1422.7781573174555"/>
    <n v="2200"/>
    <x v="898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n v="2200"/>
    <x v="871"/>
    <s v="Надежда Sumbucol"/>
    <s v="2026 03"/>
    <n v="786.00442390055355"/>
    <n v="0.555874740477458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0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2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4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39"/>
    <n v="1595"/>
    <n v="-265.83333333333297"/>
    <n v="0"/>
    <n v="-3.0316490059097606E-13"/>
    <n v="130.83333333333334"/>
    <n v="1460"/>
    <n v="2600"/>
    <x v="610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5"/>
    <n v="1595"/>
    <n v="-265.83333333333297"/>
    <n v="0"/>
    <n v="-3.0316490059097606E-13"/>
    <n v="130.83333333333334"/>
    <n v="1460"/>
    <n v="2700"/>
    <x v="901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5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6"/>
    <n v="1595"/>
    <n v="-265.83333333333297"/>
    <n v="0"/>
    <n v="-3.0316490059097606E-13"/>
    <n v="130.83333333333334"/>
    <n v="1460"/>
    <m/>
    <x v="20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7"/>
    <n v="9.18"/>
    <n v="-0.92"/>
    <n v="-0.47483233321567236"/>
    <n v="-1.1838198774400537E-15"/>
    <n v="0.1840262372611606"/>
    <n v="692.630010589481"/>
    <n v="1500"/>
    <x v="871"/>
    <s v="Александр Космос"/>
    <s v="2026 03"/>
    <n v="807.369989410519"/>
    <n v="1.1656583992417331"/>
  </r>
  <r>
    <s v="545354844"/>
    <n v="0"/>
    <s v="iHerb_OA CZN6870"/>
    <s v="Доставлен"/>
    <d v="2026-01-29T00:00:00"/>
    <x v="43"/>
    <s v="Витамины"/>
    <s v="SMF-64100"/>
    <x v="140"/>
    <x v="1780"/>
    <n v="21.39"/>
    <n v="-2.14"/>
    <n v="-1.1066007765619483"/>
    <n v="-2.7589022567458879E-15"/>
    <n v="0.42887470548151829"/>
    <n v="1614.180109424638"/>
    <m/>
    <x v="20"/>
    <m/>
    <s v=""/>
    <n v="-1614.180109424638"/>
    <s v=""/>
  </r>
  <r>
    <s v="545354844"/>
    <n v="0"/>
    <s v="iHerb_OA CZN6870"/>
    <s v="Доставлен"/>
    <d v="2026-01-29T00:00:00"/>
    <x v="43"/>
    <s v="Витамины"/>
    <s v="SMS-55697"/>
    <x v="140"/>
    <x v="1797"/>
    <n v="12.06"/>
    <n v="-1.21"/>
    <n v="-0.62372043769855279"/>
    <n v="-1.5550176356204099E-15"/>
    <n v="0.24172937945321946"/>
    <n v="909.81060713025056"/>
    <m/>
    <x v="20"/>
    <m/>
    <s v=""/>
    <n v="-909.81060713025056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.26824163397389517"/>
    <n v="1009.5962866219554"/>
    <m/>
    <x v="20"/>
    <m/>
    <s v=""/>
    <n v="-1009.5962866219554"/>
    <s v=""/>
  </r>
  <r>
    <s v="545354844"/>
    <n v="0"/>
    <s v="iHerb_OA CZN6870"/>
    <s v="Доставлен"/>
    <d v="2026-01-29T00:00:00"/>
    <x v="43"/>
    <s v="Витамины"/>
    <s v="NOW-00157"/>
    <x v="3"/>
    <x v="1848"/>
    <n v="16.5"/>
    <n v="-1.65"/>
    <n v="-0.85366345620493145"/>
    <n v="-2.1282960266325423E-15"/>
    <n v="0.33084620137145698"/>
    <n v="1245.2246558418638"/>
    <m/>
    <x v="20"/>
    <m/>
    <s v=""/>
    <n v="-1245.2246558418638"/>
    <s v=""/>
  </r>
  <r>
    <s v="545354844"/>
    <n v="0"/>
    <s v="iHerb_OA CZN6870"/>
    <s v="Доставлен"/>
    <d v="2026-01-29T00:00:00"/>
    <x v="43"/>
    <s v="Витамины"/>
    <s v="NOW-00470"/>
    <x v="3"/>
    <x v="1849"/>
    <n v="12"/>
    <n v="-1.2"/>
    <n v="-0.62084614996722298"/>
    <n v="-1.5478516557327581E-15"/>
    <n v="0.24061541917924151"/>
    <n v="905.61793152135533"/>
    <m/>
    <x v="20"/>
    <m/>
    <s v=""/>
    <n v="-905.61793152135533"/>
    <s v="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.67350038164708059"/>
    <n v="2534.8916731380159"/>
    <n v="3900"/>
    <x v="881"/>
    <m/>
    <s v="2026 03"/>
    <n v="1365.1083268619841"/>
    <n v="0.53852728356319735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.67350038164708059"/>
    <n v="2534.8916731380159"/>
    <m/>
    <x v="20"/>
    <m/>
    <s v=""/>
    <n v="-2534.8916731380159"/>
    <s v=""/>
  </r>
  <r>
    <s v="545354844"/>
    <n v="0"/>
    <s v="iHerb_OA CZN6870"/>
    <s v="Доставлен"/>
    <d v="2026-01-29T00:00:00"/>
    <x v="43"/>
    <s v="Витамины"/>
    <s v="TML-52095"/>
    <x v="348"/>
    <x v="1850"/>
    <n v="11.58"/>
    <n v="-6.59"/>
    <n v="-0.28685391558670764"/>
    <n v="-7.1516479278763544E-16"/>
    <n v="0.11117323534300139"/>
    <n v="418.4290257677373"/>
    <m/>
    <x v="20"/>
    <m/>
    <s v=""/>
    <n v="-418.4290257677373"/>
    <s v=""/>
  </r>
  <r>
    <s v="545354844"/>
    <n v="0"/>
    <s v="iHerb_OA CZN6870"/>
    <s v="Доставлен"/>
    <d v="2026-01-29T00:00:00"/>
    <x v="43"/>
    <s v="Витамины"/>
    <s v="FOA-01527"/>
    <x v="171"/>
    <x v="1851"/>
    <n v="10.73"/>
    <n v="-1.07"/>
    <n v="-0.55531238969290497"/>
    <n v="-1.3844673142943003E-15"/>
    <n v="0.21521712493254375"/>
    <n v="810.02492763854559"/>
    <n v="1600"/>
    <x v="871"/>
    <m/>
    <s v="2026 03"/>
    <n v="789.97507236145441"/>
    <n v="0.97524785399439218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.40236245096084272"/>
    <n v="1514.3944299329332"/>
    <n v="2600"/>
    <x v="877"/>
    <s v="Алена Грация"/>
    <s v="2026 03"/>
    <n v="1085.6055700670668"/>
    <n v="0.71685787309396276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.20764219506949355"/>
    <n v="781.51473349805838"/>
    <m/>
    <x v="20"/>
    <m/>
    <s v=""/>
    <n v="-781.51473349805838"/>
    <s v=""/>
  </r>
  <r>
    <s v="545354844"/>
    <n v="0"/>
    <s v="iHerb_OA CZN6870"/>
    <s v="Доставлен"/>
    <d v="2026-01-29T00:00:00"/>
    <x v="43"/>
    <s v="Витамины"/>
    <s v="JRW-30006"/>
    <x v="21"/>
    <x v="1852"/>
    <n v="12.02"/>
    <n v="-1.2"/>
    <n v="-0.6219958650597549"/>
    <n v="-1.5507180476878187E-15"/>
    <n v="0.24106100328883265"/>
    <n v="907.29500176491331"/>
    <m/>
    <x v="20"/>
    <m/>
    <s v=""/>
    <n v="-907.29500176491331"/>
    <s v=""/>
  </r>
  <r>
    <s v="545354844"/>
    <n v="0"/>
    <s v="iHerb_OA CZN6870"/>
    <s v="Доставлен"/>
    <d v="2026-01-29T00:00:00"/>
    <x v="43"/>
    <s v="Витамины"/>
    <s v="CAL-30686"/>
    <x v="138"/>
    <x v="1679"/>
    <n v="9.94"/>
    <n v="-0.99"/>
    <n v="-0.51449750390802274"/>
    <n v="-1.2827103998896465E-15"/>
    <n v="0.19939888904205658"/>
    <n v="750.48893399223414"/>
    <m/>
    <x v="20"/>
    <m/>
    <s v=""/>
    <n v="-750.48893399223414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n v="4200"/>
    <x v="896"/>
    <m/>
    <s v="2026 03"/>
    <n v="1801"/>
    <n v="0.7507294706127553"/>
  </r>
  <r>
    <s v="WB0207"/>
    <n v="0"/>
    <s v="WBRS"/>
    <s v="Доставлен"/>
    <d v="2026-02-11T00:00:00"/>
    <x v="44"/>
    <s v="Витамины"/>
    <s v="BSN-00330"/>
    <x v="188"/>
    <x v="1454"/>
    <n v="2556"/>
    <n v="0"/>
    <n v="0"/>
    <n v="0"/>
    <n v="0"/>
    <n v="2556"/>
    <n v="3200"/>
    <x v="898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4"/>
    <n v="2662"/>
    <n v="0"/>
    <n v="0"/>
    <n v="0"/>
    <n v="0"/>
    <n v="2662"/>
    <m/>
    <x v="20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902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902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79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67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3"/>
    <n v="20.07"/>
    <n v="-2.0099999999999998"/>
    <n v="-1.8162686567164179"/>
    <n v="-2.6058283699517535E-15"/>
    <n v="0.40321590756463122"/>
    <n v="1453.5292750533051"/>
    <m/>
    <x v="20"/>
    <m/>
    <s v=""/>
    <n v="-1453.5292750533051"/>
    <s v=""/>
  </r>
  <r>
    <s v="545562715"/>
    <n v="0"/>
    <s v="iHerb_AV CYG0792"/>
    <s v="Доставлен"/>
    <d v="2026-02-04T00:00:00"/>
    <x v="44"/>
    <s v="Витамины"/>
    <s v="MLI-00952"/>
    <x v="1"/>
    <x v="1854"/>
    <n v="14.15"/>
    <n v="-2.83"/>
    <n v="-1.1384363894811655"/>
    <n v="-1.6333320679874777E-15"/>
    <n v="0.25273555224981314"/>
    <n v="911.07150573662295"/>
    <m/>
    <x v="20"/>
    <m/>
    <s v=""/>
    <n v="-911.07150573662295"/>
    <s v="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.59198614557454021"/>
    <n v="2134.0159871560563"/>
    <n v="3100"/>
    <x v="871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.59198614557454021"/>
    <n v="2134.0159871560563"/>
    <n v="3100"/>
    <x v="871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SLM-01315"/>
    <x v="1"/>
    <x v="1856"/>
    <n v="32.840000000000003"/>
    <n v="-13.14"/>
    <n v="-1.9812011371712863"/>
    <n v="-2.8424595176107168E-15"/>
    <n v="0.43983130559375616"/>
    <n v="1585.5219666971268"/>
    <n v="3400"/>
    <x v="845"/>
    <s v="Виктория Башня/Энгельса"/>
    <s v="2026 03"/>
    <n v="1814.4780333028732"/>
    <n v="1.1444042223411734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.44206395181504415"/>
    <n v="1593.5703015534571"/>
    <n v="2600"/>
    <x v="871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.44206395181504415"/>
    <n v="1593.5703015534571"/>
    <n v="2600"/>
    <x v="871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4"/>
    <x v="11"/>
    <x v="1858"/>
    <n v="13.26"/>
    <n v="-1.33"/>
    <n v="-1.1997832267235251"/>
    <n v="-1.7213473119337992E-15"/>
    <n v="0.26635469419967051"/>
    <n v="960.16634836023945"/>
    <n v="2000"/>
    <x v="892"/>
    <s v="Аня Мирный"/>
    <s v="2026 03"/>
    <n v="1039.8336516397605"/>
    <n v="1.0829723968305867"/>
  </r>
  <r>
    <s v="545562715"/>
    <n v="0"/>
    <s v="iHerb_AV CYG0792"/>
    <s v="Доставлен"/>
    <d v="2026-02-04T00:00:00"/>
    <x v="44"/>
    <s v="Витамины"/>
    <s v="MAV-14754"/>
    <x v="4"/>
    <x v="1859"/>
    <n v="16.52"/>
    <n v="-1.65"/>
    <n v="-1.4954548685145697"/>
    <n v="-2.1455519302980379E-15"/>
    <n v="0.33199449310554074"/>
    <n v="1196.787393136359"/>
    <n v="1900"/>
    <x v="871"/>
    <m/>
    <s v="2026 03"/>
    <n v="703.21260686364099"/>
    <n v="0.58758356822323132"/>
  </r>
  <r>
    <s v="545562715"/>
    <n v="0"/>
    <s v="iHerb_AV CYG0792"/>
    <s v="Доставлен"/>
    <d v="2026-02-04T00:00:00"/>
    <x v="44"/>
    <s v="Витамины"/>
    <s v="FDI-03624"/>
    <x v="318"/>
    <x v="1860"/>
    <n v="6.15"/>
    <n v="-0.62"/>
    <n v="-0.55614427860696514"/>
    <n v="-7.9790868692321126E-16"/>
    <n v="0.12346533603723202"/>
    <n v="445.0729175550818"/>
    <m/>
    <x v="20"/>
    <m/>
    <s v=""/>
    <n v="-445.0729175550818"/>
    <s v=""/>
  </r>
  <r>
    <s v="545562715"/>
    <n v="0"/>
    <s v="iHerb_AV CYG0792"/>
    <s v="Доставлен"/>
    <d v="2026-02-04T00:00:00"/>
    <x v="44"/>
    <s v="Витамины"/>
    <s v="NOW-00475"/>
    <x v="3"/>
    <x v="1861"/>
    <n v="11.25"/>
    <n v="-1.1299999999999999"/>
    <n v="-1.0177540867093104"/>
    <n v="-1.4601873257979924E-15"/>
    <n v="0.22594379759435593"/>
    <n v="814.491487460656"/>
    <n v="1700"/>
    <x v="871"/>
    <m/>
    <s v="2026 03"/>
    <n v="885.508512539344"/>
    <n v="1.0871918567253516"/>
  </r>
  <r>
    <s v="545562715"/>
    <n v="0"/>
    <s v="iHerb_AV CYG0792"/>
    <s v="Доставлен"/>
    <d v="2026-02-04T00:00:00"/>
    <x v="44"/>
    <s v="Витамины"/>
    <s v="NOW-00107"/>
    <x v="3"/>
    <x v="1862"/>
    <n v="14.25"/>
    <n v="-1.43"/>
    <n v="-1.2892892679459842"/>
    <n v="-1.8497629957243342E-15"/>
    <n v="0.28622524556913465"/>
    <n v="1031.7965285815819"/>
    <m/>
    <x v="20"/>
    <m/>
    <s v=""/>
    <n v="-1031.7965285815819"/>
    <s v="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.23835577504030817"/>
    <n v="830.78053226151053"/>
    <n v="1700"/>
    <x v="871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.23835577504030817"/>
    <n v="830.78053226151053"/>
    <n v="1700"/>
    <x v="871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MLI-00952"/>
    <x v="1"/>
    <x v="1854"/>
    <n v="14.15"/>
    <n v="-2.83"/>
    <n v="-0.92569810917637008"/>
    <n v="0"/>
    <n v="0.26648764182284329"/>
    <n v="928.83314816793086"/>
    <m/>
    <x v="20"/>
    <m/>
    <s v=""/>
    <n v="-928.83314816793086"/>
    <s v=""/>
  </r>
  <r>
    <s v="545837026"/>
    <n v="0"/>
    <s v="iHerb_OA CZN6870"/>
    <s v="Доставлен"/>
    <d v="2026-02-11T00:00:00"/>
    <x v="44"/>
    <s v="Витамины"/>
    <s v="LEX-23151"/>
    <x v="7"/>
    <x v="1853"/>
    <n v="20.07"/>
    <n v="-2.0099999999999998"/>
    <n v="-1.4768646512124777"/>
    <n v="0"/>
    <n v="0.42515607873856459"/>
    <n v="1481.866312359791"/>
    <m/>
    <x v="20"/>
    <m/>
    <s v=""/>
    <n v="-1481.866312359791"/>
    <s v="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.41338542318101851"/>
    <n v="1440.8401132357658"/>
    <n v="2500"/>
    <x v="892"/>
    <s v="Аня Мирный"/>
    <s v="2026 03"/>
    <n v="1059.1598867642342"/>
    <n v="0.73509883368365314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.41338542318101851"/>
    <n v="1440.8401132357658"/>
    <m/>
    <x v="20"/>
    <m/>
    <s v=""/>
    <n v="-1440.8401132357658"/>
    <s v=""/>
  </r>
  <r>
    <s v="545837026"/>
    <n v="0"/>
    <s v="iHerb_OA CZN6870"/>
    <s v="Доставлен"/>
    <d v="2026-02-11T00:00:00"/>
    <x v="44"/>
    <s v="Витамины"/>
    <s v="SOR-35281"/>
    <x v="10"/>
    <x v="1864"/>
    <n v="11.82"/>
    <n v="-1.18"/>
    <n v="-0.87009080226471536"/>
    <n v="0"/>
    <n v="0.25047955026458069"/>
    <n v="873.03751735925653"/>
    <n v="1800"/>
    <x v="871"/>
    <s v="Любовь Виталий"/>
    <s v="2026 03"/>
    <n v="926.96248264074347"/>
    <n v="1.0617670652283053"/>
  </r>
  <r>
    <s v="545837026"/>
    <n v="0"/>
    <s v="iHerb_OA CZN6870"/>
    <s v="Доставлен"/>
    <d v="2026-02-11T00:00:00"/>
    <x v="44"/>
    <s v="Витамины"/>
    <s v="CAL-14126"/>
    <x v="138"/>
    <x v="1865"/>
    <n v="17.68"/>
    <n v="-1.77"/>
    <n v="-1.3010474308300395"/>
    <n v="0"/>
    <n v="0.37454225984111639"/>
    <n v="1305.4536561264824"/>
    <m/>
    <x v="20"/>
    <m/>
    <s v=""/>
    <n v="-1305.4536561264824"/>
    <s v=""/>
  </r>
  <r>
    <s v="545837026"/>
    <n v="0"/>
    <s v="iHerb_OA CZN6870"/>
    <s v="Доставлен"/>
    <d v="2026-02-11T00:00:00"/>
    <x v="44"/>
    <s v="Витамины"/>
    <s v="SOL-30320"/>
    <x v="19"/>
    <x v="1866"/>
    <n v="19.57"/>
    <n v="0"/>
    <n v="-1.6003455827368873"/>
    <n v="0"/>
    <n v="0.46070345852235367"/>
    <n v="1605.7654337143467"/>
    <n v="2400"/>
    <x v="871"/>
    <s v="Алина стоматология Лекарь"/>
    <s v="2026 03"/>
    <n v="794.23456628565327"/>
    <n v="0.49461431265741235"/>
  </r>
  <r>
    <s v="545837026"/>
    <n v="0"/>
    <s v="iHerb_OA CZN6870"/>
    <s v="Доставлен"/>
    <d v="2026-02-11T00:00:00"/>
    <x v="44"/>
    <s v="Витамины"/>
    <s v="SOL-01121"/>
    <x v="19"/>
    <x v="1867"/>
    <n v="13.64"/>
    <n v="0"/>
    <n v="-1.1154171562867217"/>
    <n v="0"/>
    <n v="0.32110348360985713"/>
    <n v="1119.1947121034079"/>
    <m/>
    <x v="20"/>
    <m/>
    <s v=""/>
    <n v="-1119.1947121034079"/>
    <s v=""/>
  </r>
  <r>
    <s v="545837026"/>
    <n v="0"/>
    <s v="iHerb_OA CZN6870"/>
    <s v="Доставлен"/>
    <d v="2026-02-11T00:00:00"/>
    <x v="44"/>
    <s v="Витамины"/>
    <s v="NOW-05978"/>
    <x v="3"/>
    <x v="1868"/>
    <n v="29.71"/>
    <n v="-2.97"/>
    <n v="-2.1866755688494819"/>
    <n v="0"/>
    <n v="0.62949465921756442"/>
    <n v="2194.0811291528685"/>
    <m/>
    <x v="20"/>
    <m/>
    <s v=""/>
    <n v="-2194.0811291528685"/>
    <s v=""/>
  </r>
  <r>
    <s v="545837026"/>
    <n v="0"/>
    <s v="iHerb_OA CZN6870"/>
    <s v="Доставлен"/>
    <d v="2026-02-11T00:00:00"/>
    <x v="44"/>
    <s v="Витамины"/>
    <s v="NOW-05981"/>
    <x v="3"/>
    <x v="1869"/>
    <n v="17.75"/>
    <n v="-1.78"/>
    <n v="-1.3059539579104797"/>
    <n v="0"/>
    <n v="0.37595473850802191"/>
    <n v="1310.3768000213652"/>
    <m/>
    <x v="20"/>
    <m/>
    <s v=""/>
    <n v="-1310.3768000213652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.41674584073720217"/>
    <n v="1555.6531623625672"/>
    <n v="2300"/>
    <x v="871"/>
    <s v="Олег Алешин"/>
    <s v="2026 03"/>
    <n v="744.34683763743283"/>
    <n v="0.47847865812646495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.25642419066521283"/>
    <n v="957.19516338532344"/>
    <n v="1700"/>
    <x v="871"/>
    <s v="Олег Алешин"/>
    <s v="2026 03"/>
    <n v="742.80483661467656"/>
    <n v="0.77602234635995226"/>
  </r>
  <r>
    <s v="545649791"/>
    <n v="0"/>
    <s v="iHerb_VP DFD1605"/>
    <s v="Доставлен"/>
    <d v="2026-02-06T00:00:00"/>
    <x v="44"/>
    <s v="Витамины"/>
    <s v="SMO-45805"/>
    <x v="247"/>
    <x v="1762"/>
    <n v="30.67"/>
    <n v="-3.07"/>
    <n v="-1.3972896957299923"/>
    <n v="0"/>
    <n v="0.62410120479363984"/>
    <n v="2329.6813500383532"/>
    <n v="3200"/>
    <x v="871"/>
    <m/>
    <s v="2026 03"/>
    <n v="870.31864996164677"/>
    <n v="0.37357840802877135"/>
  </r>
  <r>
    <s v="545649791"/>
    <n v="0"/>
    <s v="iHerb_VP DFD1605"/>
    <s v="Доставлен"/>
    <d v="2026-02-06T00:00:00"/>
    <x v="44"/>
    <s v="Витамины"/>
    <s v="QNL-00176"/>
    <x v="336"/>
    <x v="1870"/>
    <n v="21.46"/>
    <n v="-2.15"/>
    <n v="-0.97759652262848395"/>
    <n v="0"/>
    <n v="0.43664471973062258"/>
    <n v="1629.9328575811815"/>
    <n v="2700"/>
    <x v="871"/>
    <s v="Любовь Виталий"/>
    <s v="2026 03"/>
    <n v="1070.0671424188185"/>
    <n v="0.65650995219937891"/>
  </r>
  <r>
    <s v="545649791"/>
    <n v="0"/>
    <s v="iHerb_VP DFD1605"/>
    <s v="Доставлен"/>
    <d v="2026-02-06T00:00:00"/>
    <x v="44"/>
    <s v="Витамины"/>
    <s v="FBS-00678"/>
    <x v="20"/>
    <x v="1871"/>
    <n v="13.5"/>
    <n v="-1.35"/>
    <n v="-0.61511122475070312"/>
    <n v="0"/>
    <n v="0.27474020428415663"/>
    <n v="1025.5662464842751"/>
    <n v="2300"/>
    <x v="820"/>
    <s v="Виктория Башня/Энгельса"/>
    <s v="2026 03"/>
    <n v="1274.4337535157249"/>
    <n v="1.2426635118741358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.22895017023679717"/>
    <n v="854.63853873689584"/>
    <n v="1700"/>
    <x v="871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.22895017023679717"/>
    <n v="854.63853873689584"/>
    <n v="1700"/>
    <x v="871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.45812646409851959"/>
    <n v="1710.1211649194581"/>
    <n v="2400"/>
    <x v="877"/>
    <s v="Алена Грация"/>
    <s v="2026 03"/>
    <n v="689.87883508054188"/>
    <n v="0.40340933100669113"/>
  </r>
  <r>
    <s v="545649791"/>
    <n v="0"/>
    <s v="iHerb_VP DFD1605"/>
    <s v="Доставлен"/>
    <d v="2026-02-06T00:00:00"/>
    <x v="44"/>
    <s v="Витамины"/>
    <s v="FOA-66103"/>
    <x v="171"/>
    <x v="1752"/>
    <n v="14.51"/>
    <n v="-1.45"/>
    <n v="-0.66118128355919203"/>
    <n v="0"/>
    <n v="0.29531745415235272"/>
    <n v="1102.3782040398876"/>
    <m/>
    <x v="20"/>
    <m/>
    <s v=""/>
    <n v="-1102.3782040398876"/>
    <s v=""/>
  </r>
  <r>
    <s v="545649791"/>
    <n v="0"/>
    <s v="iHerb_VP DFD1605"/>
    <s v="Доставлен"/>
    <d v="2026-02-06T00:00:00"/>
    <x v="44"/>
    <s v="Витамины"/>
    <s v="SOR-08378"/>
    <x v="10"/>
    <x v="1873"/>
    <n v="15.94"/>
    <n v="-1.59"/>
    <n v="-0.72648938890309378"/>
    <n v="0"/>
    <n v="0.32448740176770757"/>
    <n v="1211.2654845308105"/>
    <m/>
    <x v="20"/>
    <m/>
    <s v=""/>
    <n v="-1211.2654845308105"/>
    <s v=""/>
  </r>
  <r>
    <s v="545649791"/>
    <n v="0"/>
    <s v="iHerb_VP DFD1605"/>
    <s v="Доставлен"/>
    <d v="2026-02-06T00:00:00"/>
    <x v="44"/>
    <s v="Витамины"/>
    <s v="NCA-38611"/>
    <x v="210"/>
    <x v="1874"/>
    <n v="25.58"/>
    <n v="-2.56"/>
    <n v="-1.1654206085400152"/>
    <n v="0"/>
    <n v="0.52053658457788354"/>
    <n v="1943.0892999232933"/>
    <m/>
    <x v="20"/>
    <m/>
    <s v=""/>
    <n v="-1943.0892999232933"/>
    <s v=""/>
  </r>
  <r>
    <s v="545649791"/>
    <n v="0"/>
    <s v="iHerb_VP DFD1605"/>
    <s v="Доставлен"/>
    <d v="2026-02-06T00:00:00"/>
    <x v="44"/>
    <s v="Витамины"/>
    <s v="NWY-14008"/>
    <x v="16"/>
    <x v="1875"/>
    <n v="17.53"/>
    <n v="-1.75"/>
    <n v="-0.79888519560214777"/>
    <n v="0"/>
    <n v="0.35682308013201575"/>
    <n v="1331.9699892610586"/>
    <n v="2200"/>
    <x v="871"/>
    <s v="Валерий Фагот"/>
    <s v="2026 03"/>
    <n v="868.03001073894143"/>
    <n v="0.65168886516767643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5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5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55"/>
    <s v="Евгения"/>
    <s v="2026 02"/>
    <n v="999"/>
    <n v="0.99800199800199796"/>
  </r>
  <r>
    <s v="546121303"/>
    <n v="0"/>
    <s v="iHerb_AV CYG0792"/>
    <s v="Доставлен"/>
    <d v="2026-02-18T00:00:00"/>
    <x v="44"/>
    <s v="Витамины"/>
    <s v="NOW-00358"/>
    <x v="3"/>
    <x v="1876"/>
    <n v="11.25"/>
    <n v="-2.25"/>
    <n v="-0.84946846939828646"/>
    <n v="-1.3200298527899475E-15"/>
    <n v="0.22571485658774038"/>
    <n v="730.78346578594267"/>
    <n v="1500"/>
    <x v="845"/>
    <s v="Елена сахарный диабет"/>
    <s v="2026 03"/>
    <n v="769.21653421405733"/>
    <n v="1.0525915954964591"/>
  </r>
  <r>
    <s v="546121303"/>
    <n v="0"/>
    <s v="iHerb_AV CYG0792"/>
    <s v="Доставлен"/>
    <d v="2026-02-18T00:00:00"/>
    <x v="44"/>
    <s v="Витамины"/>
    <s v="MCL-01912"/>
    <x v="286"/>
    <x v="1877"/>
    <n v="45.31"/>
    <n v="-9.06"/>
    <n v="-3.4214702239653207"/>
    <n v="-5.3167869070706218E-15"/>
    <n v="0.90912928347839872"/>
    <n v="2943.4334038600468"/>
    <m/>
    <x v="20"/>
    <m/>
    <s v=""/>
    <n v="-2943.4334038600468"/>
    <s v=""/>
  </r>
  <r>
    <s v="546121303"/>
    <n v="0"/>
    <s v="iHerb_AV CYG0792"/>
    <s v="Доставлен"/>
    <d v="2026-02-18T00:00:00"/>
    <x v="44"/>
    <s v="Витамины"/>
    <s v="FBS-50080"/>
    <x v="20"/>
    <x v="1878"/>
    <n v="17.66"/>
    <n v="-3.53"/>
    <n v="-1.3336654969553099"/>
    <n v="-2.0724468688802176E-15"/>
    <n v="0.35437232484275238"/>
    <n v="1147.3300412839301"/>
    <m/>
    <x v="20"/>
    <m/>
    <s v=""/>
    <n v="-1147.3300412839301"/>
    <s v=""/>
  </r>
  <r>
    <s v="546121303"/>
    <n v="0"/>
    <s v="iHerb_AV CYG0792"/>
    <s v="Доставлен"/>
    <d v="2026-02-18T00:00:00"/>
    <x v="44"/>
    <s v="Витамины"/>
    <s v="SOR-35007"/>
    <x v="10"/>
    <x v="1575"/>
    <n v="25.02"/>
    <n v="-5"/>
    <n v="-1.8895954174837442"/>
    <n v="-2.9363330725394166E-15"/>
    <n v="0.50209015876517349"/>
    <n v="1625.5872205593971"/>
    <n v="2900"/>
    <x v="845"/>
    <s v="Любовь Виталий"/>
    <s v="2026 03"/>
    <n v="1274.4127794406029"/>
    <n v="0.78397071736455448"/>
  </r>
  <r>
    <s v="546121303"/>
    <n v="0"/>
    <s v="iHerb_AV CYG0792"/>
    <s v="Доставлен"/>
    <d v="2026-02-18T00:00:00"/>
    <x v="44"/>
    <s v="Витамины"/>
    <s v="SOR-08364"/>
    <x v="10"/>
    <x v="1838"/>
    <n v="13.52"/>
    <n v="-2.7"/>
    <n v="-1.0212498709877178"/>
    <n v="-1.5869692230208036E-15"/>
    <n v="0.27135941647548345"/>
    <n v="878.5641222004333"/>
    <n v="2000"/>
    <x v="845"/>
    <s v="Любовь Виталий"/>
    <s v="2026 03"/>
    <n v="1121.4358777995667"/>
    <n v="1.2764416955598437"/>
  </r>
  <r>
    <s v="546121303"/>
    <n v="0"/>
    <s v="iHerb_AV CYG0792"/>
    <s v="Доставлен"/>
    <d v="2026-02-18T00:00:00"/>
    <x v="44"/>
    <s v="Витамины"/>
    <s v="NWY-16000"/>
    <x v="16"/>
    <x v="1879"/>
    <n v="9.74"/>
    <n v="-1.95"/>
    <n v="-0.73526215295696129"/>
    <n v="-1.1425591725815212E-15"/>
    <n v="0.19536874809094415"/>
    <n v="632.53368871916598"/>
    <m/>
    <x v="20"/>
    <m/>
    <s v=""/>
    <n v="-632.53368871916598"/>
    <s v=""/>
  </r>
  <r>
    <s v="546121303"/>
    <n v="0"/>
    <s v="iHerb_AV CYG0792"/>
    <s v="Доставлен"/>
    <d v="2026-02-18T00:00:00"/>
    <x v="44"/>
    <s v="Витамины"/>
    <s v="MII-16734"/>
    <x v="343"/>
    <x v="1831"/>
    <n v="23.69"/>
    <n v="-4.74"/>
    <n v="-1.7886030550108369"/>
    <n v="-2.7793961900410567E-15"/>
    <n v="0.47525517025974229"/>
    <n v="1538.7051862937349"/>
    <m/>
    <x v="20"/>
    <m/>
    <s v=""/>
    <n v="-1538.7051862937349"/>
    <s v=""/>
  </r>
  <r>
    <s v="546121303"/>
    <n v="0"/>
    <s v="iHerb_AV CYG0792"/>
    <s v="Доставлен"/>
    <d v="2026-02-18T00:00:00"/>
    <x v="44"/>
    <s v="Витамины"/>
    <s v="NCS-67405"/>
    <x v="217"/>
    <x v="1880"/>
    <n v="20.34"/>
    <n v="-4.07"/>
    <n v="-1.5356502219011245"/>
    <n v="-2.3863206338769385E-15"/>
    <n v="0.40804230185361506"/>
    <n v="1321.0941098152541"/>
    <n v="2400"/>
    <x v="845"/>
    <s v="Надежда Витамины"/>
    <s v="2026 03"/>
    <n v="1078.9058901847459"/>
    <n v="0.81667602797473937"/>
  </r>
  <r>
    <s v="546121303"/>
    <n v="0"/>
    <s v="iHerb_AV CYG0792"/>
    <s v="Доставлен"/>
    <d v="2026-02-18T00:00:00"/>
    <x v="44"/>
    <s v="Витамины"/>
    <s v="PAR-77871"/>
    <x v="44"/>
    <x v="1597"/>
    <n v="15.62"/>
    <n v="-3.12"/>
    <n v="-1.1798173186087313"/>
    <n v="-1.8333747955415936E-15"/>
    <n v="0.31349285637186164"/>
    <n v="1014.9770358138095"/>
    <n v="2000"/>
    <x v="845"/>
    <s v="Надежда Витамины"/>
    <s v="2026 03"/>
    <n v="985.02296418619051"/>
    <n v="0.97048793167660019"/>
  </r>
  <r>
    <s v="546121303"/>
    <n v="0"/>
    <s v="iHerb_AV CYG0792"/>
    <s v="Доставлен"/>
    <d v="2026-02-18T00:00:00"/>
    <x v="44"/>
    <s v="Витамины"/>
    <s v="MII-02364"/>
    <x v="343"/>
    <x v="1881"/>
    <n v="26.83"/>
    <n v="-5.37"/>
    <n v="-2.0255103725874699"/>
    <n v="-3.1475378489858079E-15"/>
    <n v="0.53820453581921202"/>
    <n v="1742.5125750851475"/>
    <n v="3000"/>
    <x v="845"/>
    <s v="Татьяна Бригантина"/>
    <s v="2026 03"/>
    <n v="1257.4874249148525"/>
    <n v="0.72165185083579986"/>
  </r>
  <r>
    <s v="546121303"/>
    <n v="0"/>
    <s v="iHerb_AV CYG0792"/>
    <s v="Доставлен"/>
    <d v="2026-02-18T00:00:00"/>
    <x v="44"/>
    <s v="Витамины"/>
    <s v="CGN-00931"/>
    <x v="1"/>
    <x v="1882"/>
    <n v="6.46"/>
    <n v="-1.29"/>
    <n v="-0.48797244297657127"/>
    <n v="-7.582838154360032E-16"/>
    <n v="0.12966064539540198"/>
    <n v="419.79450201259158"/>
    <m/>
    <x v="20"/>
    <m/>
    <s v=""/>
    <n v="-419.79450201259158"/>
    <s v=""/>
  </r>
  <r>
    <s v="546121303"/>
    <n v="0"/>
    <s v="iHerb_AV CYG0792"/>
    <s v="Доставлен"/>
    <d v="2026-02-18T00:00:00"/>
    <x v="44"/>
    <s v="Витамины"/>
    <s v="MII-16736"/>
    <x v="343"/>
    <x v="1883"/>
    <n v="26.78"/>
    <n v="-5.36"/>
    <n v="-2.0217349571679222"/>
    <n v="-3.1416710496400753E-15"/>
    <n v="0.53720135867882202"/>
    <n v="1739.2646485705436"/>
    <m/>
    <x v="20"/>
    <m/>
    <s v=""/>
    <n v="-1739.2646485705436"/>
    <s v=""/>
  </r>
  <r>
    <s v="545921350"/>
    <n v="0"/>
    <s v="iHerb_MH DLE7202"/>
    <s v="Доставлен"/>
    <d v="2026-02-13T00:00:00"/>
    <x v="44"/>
    <s v="Витамины"/>
    <s v="NLF-18131"/>
    <x v="349"/>
    <x v="1884"/>
    <n v="47.19"/>
    <n v="-4.72"/>
    <n v="-2.7385751430057201"/>
    <n v="0"/>
    <n v="1.076700036454239"/>
    <n v="3549.1205039001561"/>
    <n v="4600"/>
    <x v="845"/>
    <s v="Оксана Черноморская"/>
    <s v="2026 03"/>
    <n v="1050.8794960998439"/>
    <n v="0.29609574962163843"/>
  </r>
  <r>
    <s v="545921350"/>
    <n v="0"/>
    <s v="iHerb_MH DLE7202"/>
    <s v="Доставлен"/>
    <d v="2026-02-13T00:00:00"/>
    <x v="44"/>
    <s v="Витамины"/>
    <s v="MCL-03307"/>
    <x v="286"/>
    <x v="1690"/>
    <n v="45.59"/>
    <n v="-4.5599999999999996"/>
    <n v="-2.6457202288091524"/>
    <n v="0"/>
    <n v="1.0401931362306907"/>
    <n v="3428.7830062402495"/>
    <n v="4400"/>
    <x v="845"/>
    <s v="Оксана Черноморская"/>
    <s v="2026 03"/>
    <n v="971.21699375975049"/>
    <n v="0.28325414352327749"/>
  </r>
  <r>
    <s v="545921350"/>
    <n v="0"/>
    <s v="iHerb_MH DLE7202"/>
    <s v="Доставлен"/>
    <d v="2026-02-13T00:00:00"/>
    <x v="44"/>
    <s v="Витамины"/>
    <s v="JRW-01024"/>
    <x v="21"/>
    <x v="1885"/>
    <n v="20.77"/>
    <n v="-2.08"/>
    <n v="-1.2051794071762869"/>
    <n v="0"/>
    <n v="0.47382914248480629"/>
    <n v="1561.8804383775348"/>
    <n v="2300"/>
    <x v="845"/>
    <s v="Татьяна Бригантина"/>
    <s v="2026 03"/>
    <n v="738.1195616224652"/>
    <n v="0.47258390814422141"/>
  </r>
  <r>
    <s v="545921350"/>
    <n v="0"/>
    <s v="iHerb_MH DLE7202"/>
    <s v="Доставлен"/>
    <d v="2026-02-13T00:00:00"/>
    <x v="44"/>
    <s v="Витамины"/>
    <s v="SOR-57445"/>
    <x v="10"/>
    <x v="1720"/>
    <n v="27.04"/>
    <n v="-2.7"/>
    <n v="-1.5695059802392097"/>
    <n v="0"/>
    <n v="0.61706802183414589"/>
    <n v="2034.0379812792512"/>
    <n v="3000"/>
    <x v="845"/>
    <m/>
    <s v="2026 03"/>
    <n v="965.9620187207488"/>
    <n v="0.47489871261559929"/>
  </r>
  <r>
    <s v="545921350"/>
    <n v="0"/>
    <s v="iHerb_MH DLE7202"/>
    <s v="Доставлен"/>
    <d v="2026-02-13T00:00:00"/>
    <x v="44"/>
    <s v="Витамины"/>
    <s v="DRB-00245"/>
    <x v="6"/>
    <x v="1702"/>
    <n v="21.75"/>
    <n v="-2.1800000000000002"/>
    <n v="-1.2619240769630784"/>
    <n v="0"/>
    <n v="0.49613891484364153"/>
    <n v="1635.4200202808111"/>
    <m/>
    <x v="20"/>
    <m/>
    <s v=""/>
    <n v="-1635.4200202808111"/>
    <s v=""/>
  </r>
  <r>
    <s v="545921350"/>
    <n v="0"/>
    <s v="iHerb_MH DLE7202"/>
    <s v="Доставлен"/>
    <d v="2026-02-13T00:00:00"/>
    <x v="44"/>
    <s v="Витамины"/>
    <s v="NFS-02684"/>
    <x v="23"/>
    <x v="1769"/>
    <n v="33.590000000000003"/>
    <n v="-3.36"/>
    <n v="-1.9493083723348934"/>
    <n v="0"/>
    <n v="0.76639138455407696"/>
    <n v="2526.251773790952"/>
    <m/>
    <x v="20"/>
    <m/>
    <s v=""/>
    <n v="-2526.251773790952"/>
    <s v=""/>
  </r>
  <r>
    <s v="545921350"/>
    <n v="0"/>
    <s v="iHerb_MH DLE7202"/>
    <s v="Доставлен"/>
    <d v="2026-02-13T00:00:00"/>
    <x v="44"/>
    <s v="Витамины"/>
    <s v="CGN-00931"/>
    <x v="1"/>
    <x v="1882"/>
    <n v="6.46"/>
    <n v="-1.29"/>
    <n v="-0.3333749349973999"/>
    <n v="0"/>
    <n v="0.1310699126081567"/>
    <n v="432.04504368174725"/>
    <m/>
    <x v="20"/>
    <m/>
    <s v=""/>
    <n v="-432.04504368174725"/>
    <s v=""/>
  </r>
  <r>
    <s v="545921350"/>
    <n v="0"/>
    <s v="iHerb_MH DLE7202"/>
    <s v="Доставлен"/>
    <d v="2026-02-13T00:00:00"/>
    <x v="44"/>
    <s v="Витамины"/>
    <s v="NOW-01444"/>
    <x v="3"/>
    <x v="1886"/>
    <n v="12"/>
    <n v="-1.2"/>
    <n v="-0.69641185647425896"/>
    <n v="0"/>
    <n v="0.27380175167661364"/>
    <n v="902.53123244929793"/>
    <n v="1600"/>
    <x v="845"/>
    <m/>
    <s v="2026 03"/>
    <n v="697.46876755070207"/>
    <n v="0.77279183531178708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SNS-00033"/>
    <x v="151"/>
    <x v="1888"/>
    <n v="35.979999999999997"/>
    <n v="-5.4"/>
    <n v="0"/>
    <n v="0"/>
    <n v="0.91171895875230291"/>
    <n v="2721.8690409626838"/>
    <m/>
    <x v="20"/>
    <m/>
    <s v=""/>
    <n v="-2721.8690409626838"/>
    <s v=""/>
  </r>
  <r>
    <s v="545920418"/>
    <n v="0"/>
    <s v="iHerb_VP DFD1605"/>
    <s v="Доставлен"/>
    <d v="2026-02-13T00:00:00"/>
    <x v="44"/>
    <s v="Витамины"/>
    <s v="NOW-01289"/>
    <x v="3"/>
    <x v="214"/>
    <n v="25.29"/>
    <n v="-3.79"/>
    <n v="0"/>
    <n v="0"/>
    <n v="0.64100580814828356"/>
    <n v="1913.6750942020176"/>
    <m/>
    <x v="20"/>
    <m/>
    <s v=""/>
    <n v="-1913.6750942020176"/>
    <s v=""/>
  </r>
  <r>
    <s v="545920418"/>
    <n v="0"/>
    <s v="iHerb_VP DFD1605"/>
    <s v="Доставлен"/>
    <d v="2026-02-13T00:00:00"/>
    <x v="44"/>
    <s v="Витамины"/>
    <s v="LEX-14591"/>
    <x v="7"/>
    <x v="1889"/>
    <n v="9.4499999999999993"/>
    <n v="-1.42"/>
    <n v="0"/>
    <n v="0"/>
    <n v="0.2394082157874752"/>
    <n v="714.73539564847454"/>
    <m/>
    <x v="20"/>
    <m/>
    <s v=""/>
    <n v="-714.73539564847454"/>
    <s v=""/>
  </r>
  <r>
    <s v="545920418"/>
    <n v="0"/>
    <s v="iHerb_VP DFD1605"/>
    <s v="Доставлен"/>
    <d v="2026-02-13T00:00:00"/>
    <x v="44"/>
    <s v="Витамины"/>
    <s v="NOW-01283"/>
    <x v="3"/>
    <x v="343"/>
    <n v="19.36"/>
    <n v="-2.9"/>
    <n v="0"/>
    <n v="0"/>
    <n v="0.49074212102887199"/>
    <n v="1465.0740488634983"/>
    <m/>
    <x v="20"/>
    <m/>
    <s v=""/>
    <n v="-1465.0740488634983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55"/>
    <s v="Евгения"/>
    <s v="2026 02"/>
    <n v="999"/>
    <n v="0.99800199800199796"/>
  </r>
  <r>
    <s v="546479596"/>
    <n v="0"/>
    <s v="iHerb_VP DFD1605"/>
    <s v="Доставлен"/>
    <d v="2026-02-26T00:00:00"/>
    <x v="44"/>
    <s v="Витамины"/>
    <s v="DRB-00087"/>
    <x v="6"/>
    <x v="1890"/>
    <n v="25.67"/>
    <n v="-2.5649999999999999"/>
    <n v="-1.4741599319438536"/>
    <n v="0"/>
    <n v="0.59900322762154357"/>
    <n v="1933.0204654934071"/>
    <n v="3000"/>
    <x v="845"/>
    <s v="Любовь Виталий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DRB-00087"/>
    <x v="6"/>
    <x v="1890"/>
    <n v="25.67"/>
    <n v="-2.5649999999999999"/>
    <n v="-1.4741599319438536"/>
    <n v="0"/>
    <n v="0.59900322762154357"/>
    <n v="1933.0204654934071"/>
    <n v="3000"/>
    <x v="845"/>
    <s v="Надежда Витамины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NFS-35493"/>
    <x v="23"/>
    <x v="1382"/>
    <n v="49.39"/>
    <n v="-4.9400000000000004"/>
    <n v="-2.8360272224585286"/>
    <n v="0"/>
    <n v="1.1523779903820652"/>
    <n v="3718.7950526371756"/>
    <n v="4800"/>
    <x v="845"/>
    <s v="Оксана Черноморская"/>
    <s v="2026 03"/>
    <n v="1081.2049473628244"/>
    <n v="0.29074066520447001"/>
  </r>
  <r>
    <s v="546479596"/>
    <n v="0"/>
    <s v="iHerb_VP DFD1605"/>
    <s v="Доставлен"/>
    <d v="2026-02-26T00:00:00"/>
    <x v="44"/>
    <s v="Витамины"/>
    <s v="NCA-38663"/>
    <x v="210"/>
    <x v="1825"/>
    <n v="47.92"/>
    <n v="-4.79"/>
    <n v="-2.751807741386644"/>
    <n v="0"/>
    <n v="1.1181566417362987"/>
    <n v="3608.3606438749466"/>
    <m/>
    <x v="20"/>
    <m/>
    <s v=""/>
    <n v="-3608.3606438749466"/>
    <s v=""/>
  </r>
  <r>
    <s v="546479596"/>
    <n v="0"/>
    <s v="iHerb_VP DFD1605"/>
    <s v="Доставлен"/>
    <d v="2026-02-26T00:00:00"/>
    <x v="44"/>
    <s v="Витамины"/>
    <s v="CGN-01266"/>
    <x v="1"/>
    <x v="487"/>
    <n v="31.16"/>
    <n v="-6.23"/>
    <n v="-1.5905997447894511"/>
    <n v="0"/>
    <n v="0.64631683465072842"/>
    <n v="2085.7044018502761"/>
    <m/>
    <x v="20"/>
    <m/>
    <s v=""/>
    <n v="-2085.7044018502761"/>
    <s v=""/>
  </r>
  <r>
    <s v="546479596"/>
    <n v="0"/>
    <s v="iHerb_VP DFD1605"/>
    <s v="Доставлен"/>
    <d v="2026-02-26T00:00:00"/>
    <x v="44"/>
    <s v="Витамины"/>
    <s v="NOW-01292"/>
    <x v="3"/>
    <x v="1891"/>
    <n v="32.619999999999997"/>
    <n v="-3.26"/>
    <n v="-1.8732454274776689"/>
    <n v="0"/>
    <n v="0.76116575472705128"/>
    <n v="2456.3289706507862"/>
    <m/>
    <x v="20"/>
    <m/>
    <s v=""/>
    <n v="-2456.3289706507862"/>
    <s v=""/>
  </r>
  <r>
    <s v="546742364"/>
    <n v="0"/>
    <s v="iHerb_VP DFD1605"/>
    <s v="Костанай-Мариуполь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n v="2700"/>
    <x v="874"/>
    <m/>
    <s v="2026 03"/>
    <n v="1312.2023646947762"/>
    <n v="0.94552860684632767"/>
  </r>
  <r>
    <s v="546742364"/>
    <n v="0"/>
    <s v="iHerb_VP DFD1605"/>
    <s v="Костанай-Мариуполь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m/>
    <x v="20"/>
    <m/>
    <s v=""/>
    <n v="-1387.7976353052238"/>
    <s v=""/>
  </r>
  <r>
    <s v="546742364"/>
    <n v="0"/>
    <s v="iHerb_VP DFD1605"/>
    <s v="Костанай-Мариуполь"/>
    <d v="2026-03-04T00:00:00"/>
    <x v="45"/>
    <s v="Витамины"/>
    <s v="CGN-01065"/>
    <x v="1"/>
    <x v="14"/>
    <n v="6.4"/>
    <n v="-1.28"/>
    <n v="0"/>
    <n v="9.157907632704125E-16"/>
    <n v="0"/>
    <n v="442.57389553178109"/>
    <m/>
    <x v="20"/>
    <m/>
    <s v=""/>
    <n v="-442.57389553178109"/>
    <s v=""/>
  </r>
  <r>
    <s v="546742364"/>
    <n v="0"/>
    <s v="iHerb_VP DFD1605"/>
    <s v="Костанай-Мариуполь"/>
    <d v="2026-03-04T00:00:00"/>
    <x v="45"/>
    <s v="Витамины"/>
    <s v="LKN-01663"/>
    <x v="1"/>
    <x v="1827"/>
    <n v="38.94"/>
    <n v="-7.79"/>
    <n v="0"/>
    <n v="5.5716566945065132E-15"/>
    <n v="0"/>
    <n v="2692.6126651982386"/>
    <m/>
    <x v="20"/>
    <m/>
    <s v=""/>
    <n v="-2692.6126651982386"/>
    <s v=""/>
  </r>
  <r>
    <s v="546742364"/>
    <n v="0"/>
    <s v="iHerb_VP DFD1605"/>
    <s v="Костанай-Мариуполь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0"/>
    <m/>
    <s v=""/>
    <n v="-962.07958149779768"/>
    <s v=""/>
  </r>
  <r>
    <s v="546742364"/>
    <n v="0"/>
    <s v="iHerb_VP DFD1605"/>
    <s v="Костанай-Мариуполь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0"/>
    <m/>
    <s v=""/>
    <n v="-962.07958149779768"/>
    <s v=""/>
  </r>
  <r>
    <s v="546742364"/>
    <n v="0"/>
    <s v="iHerb_VP DFD1605"/>
    <s v="Костанай-Мариуполь"/>
    <d v="2026-03-04T00:00:00"/>
    <x v="45"/>
    <s v="Витамины"/>
    <s v="CAL-51610"/>
    <x v="138"/>
    <x v="1893"/>
    <n v="22.85"/>
    <n v="-4.57"/>
    <n v="0"/>
    <n v="3.2696592094888948E-15"/>
    <n v="0"/>
    <n v="1580.1271113908124"/>
    <m/>
    <x v="20"/>
    <m/>
    <s v=""/>
    <n v="-1580.1271113908124"/>
    <s v=""/>
  </r>
  <r>
    <s v="546390101"/>
    <n v="0"/>
    <s v="iHerb_AV CYG0792"/>
    <s v="Доставлен"/>
    <d v="2026-02-24T00:00:00"/>
    <x v="44"/>
    <s v="Витамины"/>
    <s v="NOW-00892"/>
    <x v="3"/>
    <x v="1843"/>
    <n v="15"/>
    <n v="-3"/>
    <n v="-0.68451106352605295"/>
    <n v="2.0286730499931485E-15"/>
    <n v="0.3482454639202201"/>
    <n v="1013.6309778729479"/>
    <m/>
    <x v="20"/>
    <m/>
    <s v=""/>
    <n v="-1013.6309778729479"/>
    <s v=""/>
  </r>
  <r>
    <s v="546390101"/>
    <n v="0"/>
    <s v="iHerb_AV CYG0792"/>
    <s v="Доставлен"/>
    <d v="2026-02-24T00:00:00"/>
    <x v="44"/>
    <s v="Витамины"/>
    <s v="NOW-04739"/>
    <x v="3"/>
    <x v="1894"/>
    <n v="22.51"/>
    <n v="-4.5"/>
    <n v="-1.0273370211753512"/>
    <n v="3.0447001358647173E-15"/>
    <n v="0.52265840043359701"/>
    <n v="1521.2911592909827"/>
    <n v="2600"/>
    <x v="845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NOW-04739"/>
    <x v="3"/>
    <x v="1894"/>
    <n v="22.51"/>
    <n v="-4.5"/>
    <n v="-1.0273370211753512"/>
    <n v="3.0447001358647173E-15"/>
    <n v="0.52265840043359701"/>
    <n v="1521.2911592909827"/>
    <n v="2600"/>
    <x v="845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CGN-00956"/>
    <x v="1"/>
    <x v="305"/>
    <n v="16.79"/>
    <n v="-3.36"/>
    <n v="-0.76608196526290762"/>
    <n v="2.2704232551173321E-15"/>
    <n v="0.38974471503737962"/>
    <n v="1134.4220027361407"/>
    <m/>
    <x v="20"/>
    <m/>
    <s v=""/>
    <n v="-1134.4220027361407"/>
    <s v=""/>
  </r>
  <r>
    <s v="546390101"/>
    <n v="0"/>
    <s v="iHerb_AV CYG0792"/>
    <s v="Доставлен"/>
    <d v="2026-02-24T00:00:00"/>
    <x v="44"/>
    <s v="Витамины"/>
    <s v="NOW-03349"/>
    <x v="3"/>
    <x v="1895"/>
    <n v="65.14"/>
    <n v="-13.03"/>
    <n v="-2.9724892933618845"/>
    <n v="8.8095127195952482E-15"/>
    <n v="1.5122559270735556"/>
    <n v="4401.6925214132762"/>
    <n v="6500"/>
    <x v="845"/>
    <s v="Виктория Башня/Энгельса"/>
    <s v="2026 03"/>
    <n v="2098.3074785867238"/>
    <n v="0.4767046922016735"/>
  </r>
  <r>
    <s v="546390101"/>
    <n v="0"/>
    <s v="iHerb_AV CYG0792"/>
    <s v="Доставлен"/>
    <d v="2026-02-24T00:00:00"/>
    <x v="44"/>
    <s v="Косметика"/>
    <s v="SIO-26111"/>
    <x v="350"/>
    <x v="1896"/>
    <n v="23.18"/>
    <n v="-4.6399999999999997"/>
    <n v="-1.0575695931477518"/>
    <n v="3.1342998622394145E-15"/>
    <n v="0.53803924175674012"/>
    <n v="1566.0598608137045"/>
    <m/>
    <x v="20"/>
    <m/>
    <s v=""/>
    <n v="-1566.0598608137045"/>
    <s v="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2500"/>
    <x v="845"/>
    <s v="Алена Грация"/>
    <s v="2026 03"/>
    <n v="978.7088407090173"/>
    <n v="0.64334091125932602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m/>
    <x v="20"/>
    <m/>
    <s v=""/>
    <n v="-1521.2911592909827"/>
    <s v=""/>
  </r>
  <r>
    <s v="546629917"/>
    <n v="0"/>
    <s v="iHerb_AV CYG0792"/>
    <s v="Костанай-Мариуполь"/>
    <d v="2026-03-02T00:00:00"/>
    <x v="45"/>
    <s v="Витамины"/>
    <s v="NCS-67322"/>
    <x v="217"/>
    <x v="1897"/>
    <n v="12.83"/>
    <n v="-2.57"/>
    <n v="-0.52094117647058813"/>
    <n v="-1.5046787345508E-15"/>
    <n v="0"/>
    <n v="845.84699999999975"/>
    <m/>
    <x v="20"/>
    <m/>
    <s v=""/>
    <n v="-845.84699999999975"/>
    <s v=""/>
  </r>
  <r>
    <s v="546629917"/>
    <n v="0"/>
    <s v="iHerb_AV CYG0792"/>
    <s v="Костанай-Мариуполь"/>
    <d v="2026-03-02T00:00:00"/>
    <x v="45"/>
    <s v="Витамины"/>
    <s v="SOR-00448"/>
    <x v="10"/>
    <x v="1898"/>
    <n v="24.94"/>
    <n v="-4.99"/>
    <n v="-1.0129411764705882"/>
    <n v="-2.9257642060710006E-15"/>
    <n v="0"/>
    <n v="1644.7024999999999"/>
    <m/>
    <x v="20"/>
    <m/>
    <s v=""/>
    <n v="-1644.7024999999999"/>
    <s v=""/>
  </r>
  <r>
    <s v="546629917"/>
    <n v="0"/>
    <s v="iHerb_AV CYG0792"/>
    <s v="Костанай-Мариуполь"/>
    <d v="2026-03-02T00:00:00"/>
    <x v="45"/>
    <s v="Витамины"/>
    <s v="NOW-01492"/>
    <x v="3"/>
    <x v="1404"/>
    <n v="26.16"/>
    <n v="-5.23"/>
    <n v="-1.0626996904024766"/>
    <n v="-3.0694859565446635E-15"/>
    <n v="0"/>
    <n v="1725.4949035087716"/>
    <m/>
    <x v="20"/>
    <m/>
    <s v=""/>
    <n v="-1725.4949035087716"/>
    <s v=""/>
  </r>
  <r>
    <s v="546629917"/>
    <n v="0"/>
    <s v="iHerb_AV CYG0792"/>
    <s v="Костанай-Мариуполь"/>
    <d v="2026-03-02T00:00:00"/>
    <x v="45"/>
    <s v="Витамины"/>
    <s v="VMC-47137"/>
    <x v="307"/>
    <x v="1899"/>
    <n v="25.75"/>
    <n v="-5.15"/>
    <n v="-1.0459442724458203"/>
    <n v="-3.0210898568953689E-15"/>
    <n v="0"/>
    <n v="1698.2892982456137"/>
    <m/>
    <x v="20"/>
    <m/>
    <s v=""/>
    <n v="-1698.2892982456137"/>
    <s v=""/>
  </r>
  <r>
    <s v="546629917"/>
    <n v="0"/>
    <s v="iHerb_AV CYG0792"/>
    <s v="Костанай-Мариуполь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0"/>
    <m/>
    <s v=""/>
    <n v="-3779.1058947368406"/>
    <s v=""/>
  </r>
  <r>
    <s v="546629917"/>
    <n v="0"/>
    <s v="iHerb_AV CYG0792"/>
    <s v="Костанай-Мариуполь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0"/>
    <m/>
    <s v=""/>
    <n v="-3779.1058947368406"/>
    <s v=""/>
  </r>
  <r>
    <s v="546629917"/>
    <n v="0"/>
    <s v="iHerb_AV CYG0792"/>
    <s v="Костанай-Мариуполь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0"/>
    <m/>
    <s v=""/>
    <n v="-1030.1031447368418"/>
    <s v=""/>
  </r>
  <r>
    <s v="546629917"/>
    <n v="0"/>
    <s v="iHerb_AV CYG0792"/>
    <s v="Костанай-Мариуполь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0"/>
    <m/>
    <s v=""/>
    <n v="-1030.1031447368418"/>
    <s v=""/>
  </r>
  <r>
    <s v="546629917"/>
    <n v="0"/>
    <s v="iHerb_AV CYG0792"/>
    <s v="Костанай-Мариуполь"/>
    <d v="2026-03-02T00:00:00"/>
    <x v="45"/>
    <s v="Витамины"/>
    <s v="NOW-00670"/>
    <x v="3"/>
    <x v="1901"/>
    <n v="6.74"/>
    <n v="-1.35"/>
    <n v="-0.27367182662538697"/>
    <n v="-7.9046962760514754E-16"/>
    <n v="0"/>
    <n v="444.35821929824556"/>
    <m/>
    <x v="20"/>
    <m/>
    <s v=""/>
    <n v="-444.35821929824556"/>
    <s v=""/>
  </r>
  <r>
    <s v="546265030"/>
    <n v="0"/>
    <s v="iHerb_OA CZN6870"/>
    <s v="Доставлен"/>
    <d v="2026-02-21T00:00:00"/>
    <x v="44"/>
    <s v="Витамины"/>
    <s v="NFS-35493"/>
    <x v="23"/>
    <x v="1382"/>
    <n v="49.39"/>
    <n v="-4.9400000000000004"/>
    <n v="-3.4854771002637106"/>
    <n v="0"/>
    <n v="1.1645771439186043"/>
    <n v="3669.2935552446047"/>
    <m/>
    <x v="20"/>
    <m/>
    <s v=""/>
    <n v="-3669.2935552446047"/>
    <s v=""/>
  </r>
  <r>
    <s v="546265030"/>
    <n v="0"/>
    <s v="iHerb_OA CZN6870"/>
    <s v="Доставлен"/>
    <d v="2026-02-21T00:00:00"/>
    <x v="44"/>
    <s v="Витамины"/>
    <s v="CLF-07211"/>
    <x v="72"/>
    <x v="1902"/>
    <n v="35.979999999999997"/>
    <n v="-3.6"/>
    <n v="-2.5390269630267475"/>
    <n v="0"/>
    <n v="0.84834663487253981"/>
    <n v="2672.9297034605238"/>
    <m/>
    <x v="20"/>
    <m/>
    <s v=""/>
    <n v="-2672.9297034605238"/>
    <s v=""/>
  </r>
  <r>
    <s v="546265030"/>
    <n v="0"/>
    <s v="iHerb_OA CZN6870"/>
    <s v="Доставлен"/>
    <d v="2026-02-21T00:00:00"/>
    <x v="44"/>
    <s v="Витамины"/>
    <s v="BLB-00612"/>
    <x v="186"/>
    <x v="1320"/>
    <n v="22.18"/>
    <n v="-2.2200000000000002"/>
    <n v="-1.5651321242129057"/>
    <n v="0"/>
    <n v="0.52294622705546323"/>
    <n v="1647.673776438297"/>
    <m/>
    <x v="20"/>
    <m/>
    <s v=""/>
    <n v="-1647.673776438297"/>
    <s v=""/>
  </r>
  <r>
    <s v="546265030"/>
    <n v="0"/>
    <s v="iHerb_OA CZN6870"/>
    <s v="Доставлен"/>
    <d v="2026-02-21T00:00:00"/>
    <x v="44"/>
    <s v="Витамины"/>
    <s v="CGN-01427"/>
    <x v="1"/>
    <x v="1903"/>
    <n v="73.86"/>
    <n v="-14.77"/>
    <n v="-4.6334497605080465"/>
    <n v="0"/>
    <n v="1.5481409096546754"/>
    <n v="4877.8077880630753"/>
    <n v="7200"/>
    <x v="845"/>
    <s v="Валерий Фагот"/>
    <s v="2026 03"/>
    <n v="2322.1922119369247"/>
    <n v="0.47607292309052668"/>
  </r>
  <r>
    <s v="546265030"/>
    <n v="0"/>
    <s v="iHerb_OA CZN6870"/>
    <s v="Доставлен"/>
    <d v="2026-02-21T00:00:00"/>
    <x v="44"/>
    <s v="Витамины"/>
    <s v="CGN-01378"/>
    <x v="1"/>
    <x v="1904"/>
    <n v="37.409999999999997"/>
    <n v="-7.48"/>
    <n v="-2.3469140519885903"/>
    <n v="0"/>
    <n v="0.78415734347545141"/>
    <n v="2470.6851767934982"/>
    <n v="4000"/>
    <x v="845"/>
    <s v="Татьяна Бригантина"/>
    <s v="2026 03"/>
    <n v="1529.3148232065018"/>
    <n v="0.61898409298398571"/>
  </r>
  <r>
    <s v="OZO0221"/>
    <n v="0"/>
    <s v="OZON_OA"/>
    <s v="Доставлен"/>
    <d v="2026-02-24T00:00:00"/>
    <x v="44"/>
    <s v="Витамины"/>
    <s v="NOW-00475"/>
    <x v="3"/>
    <x v="1872"/>
    <n v="1000"/>
    <n v="0"/>
    <n v="0"/>
    <n v="0"/>
    <n v="0"/>
    <n v="1000"/>
    <n v="1700"/>
    <x v="871"/>
    <m/>
    <s v="2026 03"/>
    <n v="700"/>
    <n v="0.7"/>
  </r>
  <r>
    <s v="OZO0223"/>
    <n v="0"/>
    <s v="OZON_OA"/>
    <s v="Доставлен"/>
    <d v="2026-02-24T00:00:00"/>
    <x v="44"/>
    <s v="Витамины"/>
    <s v="NOW-00475"/>
    <x v="3"/>
    <x v="1872"/>
    <n v="1107"/>
    <n v="0"/>
    <n v="0"/>
    <n v="0"/>
    <n v="0"/>
    <n v="1107"/>
    <n v="1700"/>
    <x v="871"/>
    <m/>
    <s v="2026 03"/>
    <n v="593"/>
    <n v="0.53568202348690153"/>
  </r>
  <r>
    <s v="OZO0224"/>
    <n v="0"/>
    <s v="OZON_OA"/>
    <s v="Доставлен"/>
    <d v="2026-02-25T00:00:00"/>
    <x v="44"/>
    <s v="Спортпит"/>
    <s v="892721541"/>
    <x v="162"/>
    <x v="618"/>
    <n v="993"/>
    <n v="0"/>
    <n v="0"/>
    <n v="0"/>
    <n v="0"/>
    <n v="993"/>
    <n v="2000"/>
    <x v="903"/>
    <s v="Виктория Бахчиванджи"/>
    <s v="2026 03"/>
    <n v="1007"/>
    <n v="1.0140986908358509"/>
  </r>
  <r>
    <s v="OZO0230"/>
    <n v="0"/>
    <s v="OZON_OA"/>
    <s v="Доставлен"/>
    <d v="2026-03-03T00:00:00"/>
    <x v="45"/>
    <s v="Спортпит"/>
    <s v="892721541"/>
    <x v="162"/>
    <x v="618"/>
    <n v="1038"/>
    <n v="0"/>
    <n v="0"/>
    <n v="0"/>
    <n v="0"/>
    <n v="1038"/>
    <n v="2000"/>
    <x v="904"/>
    <s v="Виктория Бахчиванджи"/>
    <s v="2026 03"/>
    <n v="962"/>
    <n v="0.92678227360308285"/>
  </r>
  <r>
    <s v="OZO0232"/>
    <n v="0"/>
    <s v="OZON_OA"/>
    <s v="Доставлен"/>
    <d v="2026-03-09T00:00:00"/>
    <x v="45"/>
    <s v="Витамины"/>
    <s v="NOW-00475"/>
    <x v="3"/>
    <x v="1872"/>
    <n v="1086"/>
    <n v="0"/>
    <n v="0"/>
    <n v="0"/>
    <n v="0"/>
    <n v="1086"/>
    <n v="1700"/>
    <x v="874"/>
    <m/>
    <s v="2026 03"/>
    <n v="614"/>
    <n v="0.56537753222836096"/>
  </r>
  <r>
    <s v="OZO0234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04"/>
    <s v="Виктория Бахчиванджи"/>
    <s v="2026 03"/>
    <n v="1062"/>
    <n v="1.1321961620469083"/>
  </r>
  <r>
    <s v="OZO0234"/>
    <n v="0"/>
    <s v="OZON_OA"/>
    <s v="Доставлен"/>
    <d v="2026-03-13T00:00:00"/>
    <x v="45"/>
    <s v="Спортпит"/>
    <s v="892721541"/>
    <x v="162"/>
    <x v="618"/>
    <n v="1032"/>
    <n v="0"/>
    <n v="0"/>
    <n v="0"/>
    <n v="0"/>
    <n v="1032"/>
    <n v="2000"/>
    <x v="905"/>
    <s v="Виктория Бахчиванджи"/>
    <s v="2026 03"/>
    <n v="968"/>
    <n v="0.93798449612403101"/>
  </r>
  <r>
    <s v="OZO0236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m/>
    <x v="20"/>
    <m/>
    <s v=""/>
    <n v="-938"/>
    <s v=""/>
  </r>
  <r>
    <s v="OZO0237"/>
    <n v="0"/>
    <s v="OZON_OA"/>
    <s v="Доставлен"/>
    <d v="2026-03-19T00:00:00"/>
    <x v="45"/>
    <s v="Витамины"/>
    <s v="NOW-00475"/>
    <x v="3"/>
    <x v="1872"/>
    <n v="1127"/>
    <n v="0"/>
    <n v="0"/>
    <n v="0"/>
    <n v="0"/>
    <n v="1127"/>
    <n v="1700"/>
    <x v="845"/>
    <m/>
    <s v="2026 03"/>
    <n v="573"/>
    <n v="0.50842945874001777"/>
  </r>
  <r>
    <s v="547144195"/>
    <n v="0"/>
    <s v="iHerb_AV CYG0792"/>
    <s v="Костанай-Мариуполь"/>
    <d v="2026-03-12T00:00:00"/>
    <x v="45"/>
    <s v="Витамины"/>
    <s v="NOW-00839"/>
    <x v="3"/>
    <x v="1905"/>
    <n v="34.53"/>
    <n v="-3.4550000000000001"/>
    <n v="-1.5835426219258022"/>
    <n v="-4.6019415410056506E-15"/>
    <n v="0"/>
    <n v="2599.9324914026683"/>
    <m/>
    <x v="20"/>
    <m/>
    <s v=""/>
    <n v="-2599.9324914026683"/>
    <s v=""/>
  </r>
  <r>
    <s v="547144195"/>
    <n v="0"/>
    <s v="iHerb_AV CYG0792"/>
    <s v="Костанай-Мариуполь"/>
    <d v="2026-03-12T00:00:00"/>
    <x v="45"/>
    <s v="Витамины"/>
    <s v="NOW-00839"/>
    <x v="3"/>
    <x v="1905"/>
    <n v="34.53"/>
    <n v="-3.4550000000000001"/>
    <n v="-1.5835426219258022"/>
    <n v="-4.6019415410056506E-15"/>
    <n v="0"/>
    <n v="2599.9324914026683"/>
    <m/>
    <x v="20"/>
    <m/>
    <s v=""/>
    <n v="-2599.9324914026683"/>
    <s v=""/>
  </r>
  <r>
    <s v="547144195"/>
    <n v="0"/>
    <s v="iHerb_AV CYG0792"/>
    <s v="Костанай-Мариуполь"/>
    <d v="2026-03-12T00:00:00"/>
    <x v="45"/>
    <s v="Витамины"/>
    <s v="SOR-01660"/>
    <x v="10"/>
    <x v="1906"/>
    <n v="8.93"/>
    <n v="-0.89"/>
    <n v="-0.4097082117548978"/>
    <n v="-1.1906551887268037E-15"/>
    <n v="0"/>
    <n v="672.67762609420583"/>
    <m/>
    <x v="20"/>
    <m/>
    <s v=""/>
    <n v="-672.67762609420583"/>
    <s v=""/>
  </r>
  <r>
    <s v="547144195"/>
    <n v="0"/>
    <s v="iHerb_AV CYG0792"/>
    <s v="Костанай-Мариуполь"/>
    <d v="2026-03-12T00:00:00"/>
    <x v="45"/>
    <s v="Косметика"/>
    <s v="MAV-14757"/>
    <x v="4"/>
    <x v="1907"/>
    <n v="9.43"/>
    <n v="-0.94499999999999995"/>
    <n v="-0.43238484785327208"/>
    <n v="-1.2565558801426531E-15"/>
    <n v="0"/>
    <n v="709.90916136932037"/>
    <m/>
    <x v="20"/>
    <m/>
    <s v=""/>
    <n v="-709.90916136932037"/>
    <s v=""/>
  </r>
  <r>
    <s v="547144195"/>
    <n v="0"/>
    <s v="iHerb_AV CYG0792"/>
    <s v="Костанай-Мариуполь"/>
    <d v="2026-03-12T00:00:00"/>
    <x v="45"/>
    <s v="Косметика"/>
    <s v="MAV-14757"/>
    <x v="4"/>
    <x v="1907"/>
    <n v="9.43"/>
    <n v="-0.94499999999999995"/>
    <n v="-0.43238484785327208"/>
    <n v="-1.2565558801426531E-15"/>
    <n v="0"/>
    <n v="709.90916136932037"/>
    <m/>
    <x v="20"/>
    <m/>
    <s v=""/>
    <n v="-709.90916136932037"/>
    <s v=""/>
  </r>
  <r>
    <s v="547144195"/>
    <n v="0"/>
    <s v="iHerb_AV CYG0792"/>
    <s v="Костанай-Мариуполь"/>
    <d v="2026-03-12T00:00:00"/>
    <x v="45"/>
    <s v="Витамины"/>
    <s v="MII-16792"/>
    <x v="343"/>
    <x v="1908"/>
    <n v="32.15"/>
    <n v="-3.22"/>
    <n v="-1.4742361400583572"/>
    <n v="-4.2842853992371187E-15"/>
    <n v="0"/>
    <n v="2420.4681247394747"/>
    <m/>
    <x v="20"/>
    <m/>
    <s v=""/>
    <n v="-2420.4681247394747"/>
    <s v=""/>
  </r>
  <r>
    <s v="547144195"/>
    <n v="0"/>
    <s v="iHerb_AV CYG0792"/>
    <s v="Костанай-Мариуполь"/>
    <d v="2026-03-12T00:00:00"/>
    <x v="45"/>
    <s v="Витамины"/>
    <s v="FPI-30696"/>
    <x v="297"/>
    <x v="1909"/>
    <n v="34.29"/>
    <n v="-3.43"/>
    <n v="-1.5725864943726551"/>
    <n v="-4.5701018811081053E-15"/>
    <n v="0"/>
    <n v="2581.944221550646"/>
    <m/>
    <x v="20"/>
    <m/>
    <s v=""/>
    <n v="-2581.944221550646"/>
    <s v=""/>
  </r>
  <r>
    <s v="547144195"/>
    <n v="0"/>
    <s v="iHerb_AV CYG0792"/>
    <s v="Костанай-Мариуполь"/>
    <d v="2026-03-12T00:00:00"/>
    <x v="45"/>
    <s v="Витамины"/>
    <s v="MCL-21045"/>
    <x v="286"/>
    <x v="1544"/>
    <n v="34.32"/>
    <n v="-3.43"/>
    <n v="-1.5741152563568153"/>
    <n v="-4.5745446243496232E-15"/>
    <n v="0"/>
    <n v="2584.4542126927886"/>
    <m/>
    <x v="20"/>
    <m/>
    <s v=""/>
    <n v="-2584.4542126927886"/>
    <s v=""/>
  </r>
  <r>
    <s v="547144195"/>
    <n v="0"/>
    <s v="iHerb_AV CYG0792"/>
    <s v="Костанай-Мариуполь"/>
    <d v="2026-03-12T00:00:00"/>
    <x v="45"/>
    <s v="Косметика"/>
    <s v="JAS-10029"/>
    <x v="187"/>
    <x v="1126"/>
    <n v="15.64"/>
    <n v="-1.56"/>
    <n v="-0.71749895789912443"/>
    <n v="-2.0851274946857463E-15"/>
    <n v="0"/>
    <n v="1178.0225093789079"/>
    <m/>
    <x v="20"/>
    <m/>
    <s v=""/>
    <n v="-1178.0225093789079"/>
    <s v=""/>
  </r>
  <r>
    <s v="547196409"/>
    <n v="0"/>
    <s v="iHerb_MH DLE7202"/>
    <s v="Костанай-Мариуполь"/>
    <d v="2026-03-13T00:00:00"/>
    <x v="45"/>
    <s v="Витамины"/>
    <s v="EGM-93026"/>
    <x v="351"/>
    <x v="1910"/>
    <n v="112.69"/>
    <n v="-11.27"/>
    <n v="-5.1464852422118792"/>
    <n v="2.9490304060888795E-14"/>
    <n v="0"/>
    <n v="8486.507472504989"/>
    <m/>
    <x v="20"/>
    <m/>
    <s v=""/>
    <n v="-8486.507472504989"/>
    <s v=""/>
  </r>
  <r>
    <s v="547196409"/>
    <n v="0"/>
    <s v="iHerb_MH DLE7202"/>
    <s v="Костанай-Мариуполь"/>
    <d v="2026-03-13T00:00:00"/>
    <x v="45"/>
    <s v="Витамины"/>
    <s v="CGN-02272"/>
    <x v="1"/>
    <x v="1911"/>
    <n v="11.94"/>
    <n v="-5.52"/>
    <n v="-0.3257783006803418"/>
    <n v="1.8667693952958594E-15"/>
    <n v="0"/>
    <n v="537.20546217197818"/>
    <m/>
    <x v="20"/>
    <m/>
    <s v=""/>
    <n v="-537.20546217197818"/>
    <s v=""/>
  </r>
  <r>
    <s v="547196409"/>
    <n v="0"/>
    <s v="iHerb_MH DLE7202"/>
    <s v="Костанай-Мариуполь"/>
    <d v="2026-03-13T00:00:00"/>
    <x v="45"/>
    <s v="Витамины"/>
    <s v="FOA-66104"/>
    <x v="171"/>
    <x v="1912"/>
    <n v="9.44"/>
    <n v="-3.5"/>
    <n v="-0.30142104455470875"/>
    <n v="1.7271978517223371E-15"/>
    <n v="0"/>
    <n v="497.04056780397985"/>
    <m/>
    <x v="20"/>
    <m/>
    <s v=""/>
    <n v="-497.04056780397985"/>
    <s v=""/>
  </r>
  <r>
    <s v="547196409"/>
    <n v="0"/>
    <s v="iHerb_MH DLE7202"/>
    <s v="Костанай-Мариуполь"/>
    <d v="2026-03-13T00:00:00"/>
    <x v="45"/>
    <s v="Витамины"/>
    <s v="CGN-01258"/>
    <x v="1"/>
    <x v="1913"/>
    <n v="22.63"/>
    <n v="-6.41"/>
    <n v="-0.82307227991201615"/>
    <n v="4.7163550765886034E-15"/>
    <n v="0"/>
    <n v="1357.2387221852782"/>
    <m/>
    <x v="20"/>
    <m/>
    <s v=""/>
    <n v="-1357.2387221852782"/>
    <s v=""/>
  </r>
  <r>
    <s v="547196409"/>
    <n v="0"/>
    <s v="iHerb_MH DLE7202"/>
    <s v="Костанай-Мариуполь"/>
    <d v="2026-03-13T00:00:00"/>
    <x v="45"/>
    <s v="Витамины"/>
    <s v="NCS-67068"/>
    <x v="217"/>
    <x v="1914"/>
    <n v="16.05"/>
    <n v="-5.94"/>
    <n v="-0.51302470714614568"/>
    <n v="2.939725636517311E-15"/>
    <n v="0"/>
    <n v="845.97308762596572"/>
    <m/>
    <x v="20"/>
    <m/>
    <s v=""/>
    <n v="-845.97308762596572"/>
    <s v=""/>
  </r>
  <r>
    <s v="547196409"/>
    <n v="0"/>
    <s v="iHerb_MH DLE7202"/>
    <s v="Костанай-Мариуполь"/>
    <d v="2026-03-13T00:00:00"/>
    <x v="45"/>
    <s v="Косметика"/>
    <s v="WNW-58500"/>
    <x v="231"/>
    <x v="1915"/>
    <n v="8.94"/>
    <n v="-2.5299999999999998"/>
    <n v="-0.32527085784439114"/>
    <n v="1.8638616548047443E-15"/>
    <n v="0"/>
    <n v="536.36869353931161"/>
    <m/>
    <x v="20"/>
    <m/>
    <s v=""/>
    <n v="-536.36869353931161"/>
    <s v=""/>
  </r>
  <r>
    <s v="547196409"/>
    <n v="0"/>
    <s v="iHerb_MH DLE7202"/>
    <s v="Костанай-Мариуполь"/>
    <d v="2026-03-13T00:00:00"/>
    <x v="45"/>
    <s v="Косметика"/>
    <s v="LAG-35602"/>
    <x v="352"/>
    <x v="1916"/>
    <n v="6.44"/>
    <n v="-1.34"/>
    <n v="-0.25879584633485098"/>
    <n v="1.4829476504686735E-15"/>
    <n v="0"/>
    <n v="426.75200265998274"/>
    <m/>
    <x v="20"/>
    <m/>
    <s v=""/>
    <n v="-426.75200265998274"/>
    <s v=""/>
  </r>
  <r>
    <s v="547196409"/>
    <n v="0"/>
    <s v="iHerb_MH DLE7202"/>
    <s v="Костанай-Мариуполь"/>
    <d v="2026-03-13T00:00:00"/>
    <x v="45"/>
    <s v="Косметика"/>
    <s v="LAG-35603"/>
    <x v="352"/>
    <x v="1917"/>
    <n v="6.44"/>
    <n v="-1.93"/>
    <n v="-0.22885671901376037"/>
    <n v="1.3113909614928858E-15"/>
    <n v="0"/>
    <n v="377.38265333265144"/>
    <m/>
    <x v="20"/>
    <m/>
    <s v=""/>
    <n v="-377.38265333265144"/>
    <s v=""/>
  </r>
  <r>
    <s v="547196409"/>
    <n v="0"/>
    <s v="iHerb_MH DLE7202"/>
    <s v="Костанай-Мариуполь"/>
    <d v="2026-03-13T00:00:00"/>
    <x v="45"/>
    <s v="Витамины"/>
    <s v="NCS-67842"/>
    <x v="217"/>
    <x v="1918"/>
    <n v="13.91"/>
    <n v="-6.42"/>
    <n v="-0.38007468412706541"/>
    <n v="2.1778976278451694E-15"/>
    <n v="0"/>
    <n v="626.73970586730786"/>
    <m/>
    <x v="20"/>
    <m/>
    <s v=""/>
    <n v="-626.73970586730786"/>
    <s v=""/>
  </r>
  <r>
    <s v="547196409"/>
    <n v="0"/>
    <s v="iHerb_MH DLE7202"/>
    <s v="Костанай-Мариуполь"/>
    <d v="2026-03-13T00:00:00"/>
    <x v="45"/>
    <s v="Витамины"/>
    <s v="PIF-48549"/>
    <x v="329"/>
    <x v="1919"/>
    <n v="24.53"/>
    <n v="-5.0999999999999996"/>
    <n v="-0.98596143025218708"/>
    <n v="5.6497397742365335E-15"/>
    <n v="0"/>
    <n v="1625.8414532712677"/>
    <m/>
    <x v="20"/>
    <m/>
    <s v=""/>
    <n v="-1625.8414532712677"/>
    <s v=""/>
  </r>
  <r>
    <s v="547196409"/>
    <n v="0"/>
    <s v="iHerb_MH DLE7202"/>
    <s v="Костанай-Мариуполь"/>
    <d v="2026-03-13T00:00:00"/>
    <x v="45"/>
    <s v="Косметика"/>
    <s v="MBY-05089"/>
    <x v="30"/>
    <x v="67"/>
    <n v="14.64"/>
    <n v="-2.2000000000000002"/>
    <n v="-0.63125888792265605"/>
    <n v="3.6172291709471174E-15"/>
    <n v="0"/>
    <n v="1040.9401790372913"/>
    <m/>
    <x v="20"/>
    <m/>
    <s v=""/>
    <n v="-1040.9401790372913"/>
    <s v=""/>
  </r>
  <r>
    <s v="547138039"/>
    <n v="0"/>
    <s v="iHerb_OA CZN6870"/>
    <s v="Костанай-Мариуполь"/>
    <d v="2026-03-12T00:00:00"/>
    <x v="45"/>
    <s v="Витамины"/>
    <s v="FBS-02503"/>
    <x v="20"/>
    <x v="1920"/>
    <n v="33.78"/>
    <n v="-5.07"/>
    <n v="-1.5442226833397041"/>
    <n v="0"/>
    <n v="0"/>
    <n v="2395.6647419865667"/>
    <m/>
    <x v="20"/>
    <m/>
    <s v=""/>
    <n v="-2395.6647419865667"/>
    <s v=""/>
  </r>
  <r>
    <s v="547138039"/>
    <n v="0"/>
    <s v="iHerb_OA CZN6870"/>
    <s v="Костанай-Мариуполь"/>
    <d v="2026-03-12T00:00:00"/>
    <x v="45"/>
    <s v="Витамины"/>
    <s v="AMN-02923"/>
    <x v="219"/>
    <x v="1921"/>
    <n v="21.22"/>
    <n v="-3.18"/>
    <n v="-0.97031616884180638"/>
    <n v="0"/>
    <n v="0"/>
    <n v="1505.321906842134"/>
    <m/>
    <x v="20"/>
    <m/>
    <s v=""/>
    <n v="-1505.321906842134"/>
    <s v=""/>
  </r>
  <r>
    <s v="547138039"/>
    <n v="0"/>
    <s v="iHerb_OA CZN6870"/>
    <s v="Костанай-Мариуполь"/>
    <d v="2026-03-12T00:00:00"/>
    <x v="45"/>
    <s v="Витамины"/>
    <s v="SOL-59205"/>
    <x v="19"/>
    <x v="1922"/>
    <n v="18.010000000000002"/>
    <n v="0"/>
    <n v="-0.96870256102222474"/>
    <n v="0"/>
    <n v="0"/>
    <n v="1502.8185999017091"/>
    <m/>
    <x v="20"/>
    <m/>
    <s v=""/>
    <n v="-1502.8185999017091"/>
    <s v=""/>
  </r>
  <r>
    <s v="547138039"/>
    <n v="0"/>
    <s v="iHerb_OA CZN6870"/>
    <s v="Костанай-Мариуполь"/>
    <d v="2026-03-12T00:00:00"/>
    <x v="45"/>
    <s v="Витамины"/>
    <s v="SOL-59205"/>
    <x v="19"/>
    <x v="1922"/>
    <n v="18.010000000000002"/>
    <n v="0"/>
    <n v="-0.96870256102222474"/>
    <n v="0"/>
    <n v="0"/>
    <n v="1502.8185999017091"/>
    <m/>
    <x v="20"/>
    <m/>
    <s v=""/>
    <n v="-1502.8185999017091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FPI-28123"/>
    <x v="297"/>
    <x v="1924"/>
    <n v="39.659999999999997"/>
    <n v="-5.95"/>
    <n v="-1.8131573199366566"/>
    <n v="0"/>
    <n v="0"/>
    <n v="2812.8825653907052"/>
    <m/>
    <x v="20"/>
    <m/>
    <s v=""/>
    <n v="-2812.8825653907052"/>
    <s v=""/>
  </r>
  <r>
    <s v="547138039"/>
    <n v="0"/>
    <s v="iHerb_OA CZN6870"/>
    <s v="Костанай-Мариуполь"/>
    <d v="2026-03-12T00:00:00"/>
    <x v="45"/>
    <s v="Витамины"/>
    <s v="FBS-50080"/>
    <x v="20"/>
    <x v="1878"/>
    <n v="17.66"/>
    <n v="-2.65"/>
    <n v="-0.80734177906405291"/>
    <n v="0"/>
    <n v="0"/>
    <n v="1252.4879058592255"/>
    <m/>
    <x v="20"/>
    <m/>
    <s v=""/>
    <n v="-1252.4879058592255"/>
    <s v=""/>
  </r>
  <r>
    <s v="547375239"/>
    <n v="0"/>
    <s v="iHerb_OA CZN6870"/>
    <s v="В пути"/>
    <d v="2026-03-17T00:00:00"/>
    <x v="45"/>
    <s v="Косметика"/>
    <s v="FDI-05091"/>
    <x v="318"/>
    <x v="1925"/>
    <n v="12.28"/>
    <n v="-1.23"/>
    <n v="-0.5457770703907171"/>
    <n v="-1.6124654166758955E-15"/>
    <n v="0"/>
    <n v="931.10929814653161"/>
    <m/>
    <x v="20"/>
    <m/>
    <s v=""/>
    <n v="-931.10929814653161"/>
    <s v=""/>
  </r>
  <r>
    <s v="547375239"/>
    <n v="0"/>
    <s v="iHerb_OA CZN6870"/>
    <s v="В пути"/>
    <d v="2026-03-17T00:00:00"/>
    <x v="45"/>
    <s v="Витамины"/>
    <s v="SWV-02375"/>
    <x v="89"/>
    <x v="1926"/>
    <n v="18.07"/>
    <n v="-1.81"/>
    <n v="-0.80310725471068423"/>
    <n v="-2.3727319163031736E-15"/>
    <n v="0"/>
    <n v="1370.121012476254"/>
    <m/>
    <x v="20"/>
    <m/>
    <s v=""/>
    <n v="-1370.121012476254"/>
    <s v=""/>
  </r>
  <r>
    <s v="547375239"/>
    <n v="0"/>
    <s v="iHerb_OA CZN6870"/>
    <s v="В пути"/>
    <d v="2026-03-17T00:00:00"/>
    <x v="45"/>
    <s v="Витамины"/>
    <s v="RMS-06809"/>
    <x v="230"/>
    <x v="1927"/>
    <n v="40.090000000000003"/>
    <n v="-4.01"/>
    <n v="-1.7820485701083326"/>
    <n v="-5.2649549532729709E-15"/>
    <n v="0"/>
    <n v="3040.2193191970014"/>
    <m/>
    <x v="20"/>
    <m/>
    <s v=""/>
    <n v="-3040.2193191970014"/>
    <s v=""/>
  </r>
  <r>
    <s v="547375239"/>
    <n v="0"/>
    <s v="iHerb_OA CZN6870"/>
    <s v="В пути"/>
    <d v="2026-03-17T00:00:00"/>
    <x v="45"/>
    <s v="Витамины"/>
    <s v="CAR-02653"/>
    <x v="154"/>
    <x v="1738"/>
    <n v="12.47"/>
    <n v="-3.88"/>
    <n v="-0.42427375879242168"/>
    <n v="-1.253491215316375E-15"/>
    <n v="0"/>
    <n v="723.82161729219058"/>
    <m/>
    <x v="20"/>
    <m/>
    <s v=""/>
    <n v="-723.82161729219058"/>
    <s v=""/>
  </r>
  <r>
    <s v="547375239"/>
    <n v="0"/>
    <s v="iHerb_OA CZN6870"/>
    <s v="В пути"/>
    <d v="2026-03-17T00:00:00"/>
    <x v="45"/>
    <s v="Витамины"/>
    <s v="NCS-67314"/>
    <x v="217"/>
    <x v="1928"/>
    <n v="17.13"/>
    <n v="-2.57"/>
    <n v="-0.71914155157365078"/>
    <n v="-2.1246603137376506E-15"/>
    <n v="0"/>
    <n v="1226.8734281460181"/>
    <m/>
    <x v="20"/>
    <m/>
    <s v=""/>
    <n v="-1226.8734281460181"/>
    <s v=""/>
  </r>
  <r>
    <s v="547375239"/>
    <n v="0"/>
    <s v="iHerb_OA CZN6870"/>
    <s v="В пути"/>
    <d v="2026-03-17T00:00:00"/>
    <x v="45"/>
    <s v="Витамины"/>
    <s v="DLM-92341"/>
    <x v="353"/>
    <x v="1929"/>
    <n v="23.61"/>
    <n v="-3.54"/>
    <n v="-0.99128921291780026"/>
    <n v="-2.9287041549941385E-15"/>
    <n v="0"/>
    <n v="1691.164127945782"/>
    <m/>
    <x v="20"/>
    <m/>
    <s v=""/>
    <n v="-1691.164127945782"/>
    <s v=""/>
  </r>
  <r>
    <s v="547375239"/>
    <n v="0"/>
    <s v="iHerb_OA CZN6870"/>
    <s v="В пути"/>
    <d v="2026-03-17T00:00:00"/>
    <x v="45"/>
    <s v="Витамины"/>
    <s v="DLM-92348"/>
    <x v="353"/>
    <x v="1930"/>
    <n v="16.100000000000001"/>
    <n v="-6.62"/>
    <n v="-0.46823227396416273"/>
    <n v="-1.3833639954830311E-15"/>
    <n v="0"/>
    <n v="798.81594085331403"/>
    <m/>
    <x v="20"/>
    <m/>
    <s v=""/>
    <n v="-798.81594085331403"/>
    <s v=""/>
  </r>
  <r>
    <s v="547375239"/>
    <n v="0"/>
    <s v="iHerb_OA CZN6870"/>
    <s v="В пути"/>
    <d v="2026-03-17T00:00:00"/>
    <x v="45"/>
    <s v="Витамины"/>
    <s v="THR-10403"/>
    <x v="82"/>
    <x v="1931"/>
    <n v="27"/>
    <n v="-2.7"/>
    <n v="-1.2002156389587717"/>
    <n v="-3.5459646719659973E-15"/>
    <n v="0"/>
    <n v="2047.5978230733683"/>
    <m/>
    <x v="20"/>
    <m/>
    <s v=""/>
    <n v="-2047.5978230733683"/>
    <s v=""/>
  </r>
  <r>
    <s v="547375239"/>
    <n v="0"/>
    <s v="iHerb_OA CZN6870"/>
    <s v="В пути"/>
    <d v="2026-03-17T00:00:00"/>
    <x v="45"/>
    <s v="Витамины"/>
    <s v="PAR-77891"/>
    <x v="44"/>
    <x v="1618"/>
    <n v="12.49"/>
    <n v="-1.25"/>
    <n v="-0.55516147250603265"/>
    <n v="-1.6401910663743954E-15"/>
    <n v="0"/>
    <n v="947.11932227755801"/>
    <m/>
    <x v="20"/>
    <m/>
    <s v=""/>
    <n v="-947.11932227755801"/>
    <s v=""/>
  </r>
  <r>
    <s v="547375239"/>
    <n v="0"/>
    <s v="iHerb_OA CZN6870"/>
    <s v="В пути"/>
    <d v="2026-03-17T00:00:00"/>
    <x v="45"/>
    <s v="Витамины"/>
    <s v="NCS-57239"/>
    <x v="217"/>
    <x v="1837"/>
    <n v="11.8"/>
    <n v="-1.18"/>
    <n v="-0.52453868665605574"/>
    <n v="-1.5497178936740284E-15"/>
    <n v="0"/>
    <n v="894.87608563947208"/>
    <m/>
    <x v="20"/>
    <m/>
    <s v=""/>
    <n v="-894.87608563947208"/>
    <s v=""/>
  </r>
  <r>
    <s v="547375239"/>
    <n v="0"/>
    <s v="iHerb_OA CZN6870"/>
    <s v="В пути"/>
    <d v="2026-03-17T00:00:00"/>
    <x v="45"/>
    <s v="Косметика"/>
    <s v="LOE-67294"/>
    <x v="190"/>
    <x v="1932"/>
    <n v="23.03"/>
    <n v="-9.48"/>
    <n v="-0.66925604559223684"/>
    <n v="-1.9772765969193111E-15"/>
    <n v="0"/>
    <n v="1141.7675103968782"/>
    <m/>
    <x v="20"/>
    <m/>
    <s v=""/>
    <n v="-1141.7675103968782"/>
    <s v=""/>
  </r>
  <r>
    <s v="547375239"/>
    <n v="0"/>
    <s v="iHerb_OA CZN6870"/>
    <s v="В пути"/>
    <d v="2026-03-17T00:00:00"/>
    <x v="45"/>
    <s v="Витамины"/>
    <s v="CGN-02168"/>
    <x v="1"/>
    <x v="1933"/>
    <n v="27.56"/>
    <n v="-8.59"/>
    <n v="-0.9369584638291315"/>
    <n v="-2.7681872356870354E-15"/>
    <n v="0"/>
    <n v="1598.4745145556292"/>
    <m/>
    <x v="20"/>
    <m/>
    <s v=""/>
    <n v="-1598.4745145556292"/>
    <s v=""/>
  </r>
  <r>
    <s v="546987712"/>
    <n v="0"/>
    <s v="iHerb_VP DFD1605"/>
    <s v="Костанай-Мариуполь"/>
    <d v="2026-03-09T00:00:00"/>
    <x v="45"/>
    <s v="Витамины"/>
    <s v="NCS-67592"/>
    <x v="217"/>
    <x v="1934"/>
    <n v="27.9"/>
    <n v="-4.1849999999999996"/>
    <n v="-1.1523714129543592"/>
    <n v="0"/>
    <n v="0"/>
    <n v="1975.1516392456956"/>
    <m/>
    <x v="20"/>
    <m/>
    <s v=""/>
    <n v="-1975.1516392456956"/>
    <s v=""/>
  </r>
  <r>
    <s v="546987712"/>
    <n v="0"/>
    <s v="iHerb_VP DFD1605"/>
    <s v="Костанай-Мариуполь"/>
    <d v="2026-03-09T00:00:00"/>
    <x v="45"/>
    <s v="Витамины"/>
    <s v="NCS-67592"/>
    <x v="217"/>
    <x v="1934"/>
    <n v="27.9"/>
    <n v="-4.1849999999999996"/>
    <n v="-1.1523714129543592"/>
    <n v="0"/>
    <n v="0"/>
    <n v="1975.1516392456956"/>
    <m/>
    <x v="20"/>
    <m/>
    <s v=""/>
    <n v="-1975.1516392456956"/>
    <s v=""/>
  </r>
  <r>
    <s v="546987712"/>
    <n v="0"/>
    <s v="iHerb_VP DFD1605"/>
    <s v="Костанай-Мариуполь"/>
    <d v="2026-03-09T00:00:00"/>
    <x v="45"/>
    <s v="Витамины"/>
    <s v="BTZ-43042"/>
    <x v="166"/>
    <x v="1935"/>
    <n v="41.5"/>
    <n v="-4.1500000000000004"/>
    <n v="-1.8149303088275486"/>
    <n v="0"/>
    <n v="0"/>
    <n v="3110.7701339163709"/>
    <m/>
    <x v="20"/>
    <m/>
    <s v=""/>
    <n v="-3110.7701339163709"/>
    <s v=""/>
  </r>
  <r>
    <s v="546987712"/>
    <n v="0"/>
    <s v="iHerb_VP DFD1605"/>
    <s v="Костанай-Мариуполь"/>
    <d v="2026-03-09T00:00:00"/>
    <x v="45"/>
    <s v="Витамины"/>
    <s v="NAP-03764"/>
    <x v="11"/>
    <x v="1936"/>
    <n v="13.26"/>
    <n v="-1.325"/>
    <n v="-0.57995162612735718"/>
    <n v="0"/>
    <n v="0"/>
    <n v="994.03056354195144"/>
    <m/>
    <x v="20"/>
    <m/>
    <s v=""/>
    <n v="-994.03056354195144"/>
    <s v=""/>
  </r>
  <r>
    <s v="546987712"/>
    <n v="0"/>
    <s v="iHerb_VP DFD1605"/>
    <s v="Костанай-Мариуполь"/>
    <d v="2026-03-09T00:00:00"/>
    <x v="45"/>
    <s v="Витамины"/>
    <s v="NAP-03764"/>
    <x v="11"/>
    <x v="1936"/>
    <n v="13.26"/>
    <n v="-1.325"/>
    <n v="-0.57995162612735718"/>
    <n v="0"/>
    <n v="0"/>
    <n v="994.03056354195144"/>
    <m/>
    <x v="20"/>
    <m/>
    <s v=""/>
    <n v="-994.03056354195144"/>
    <s v=""/>
  </r>
  <r>
    <s v="546987712"/>
    <n v="0"/>
    <s v="iHerb_VP DFD1605"/>
    <s v="Костанай-Мариуполь"/>
    <d v="2026-03-09T00:00:00"/>
    <x v="45"/>
    <s v="Витамины"/>
    <s v="NWY-14008"/>
    <x v="16"/>
    <x v="1875"/>
    <n v="17.53"/>
    <n v="-1.75"/>
    <n v="-0.76678983328778361"/>
    <n v="0"/>
    <n v="0"/>
    <n v="1314.2691489478002"/>
    <m/>
    <x v="20"/>
    <m/>
    <s v=""/>
    <n v="-1314.2691489478002"/>
    <s v=""/>
  </r>
  <r>
    <s v="546987712"/>
    <n v="0"/>
    <s v="iHerb_VP DFD1605"/>
    <s v="Костанай-Мариуполь"/>
    <d v="2026-03-09T00:00:00"/>
    <x v="45"/>
    <s v="Витамины"/>
    <s v="MRM-71301"/>
    <x v="37"/>
    <x v="116"/>
    <n v="7.7"/>
    <n v="-0.77"/>
    <n v="-0.33674610549330414"/>
    <n v="0"/>
    <n v="0"/>
    <n v="577.17903689532659"/>
    <m/>
    <x v="20"/>
    <m/>
    <s v=""/>
    <n v="-577.17903689532659"/>
    <s v=""/>
  </r>
  <r>
    <s v="546987712"/>
    <n v="0"/>
    <s v="iHerb_VP DFD1605"/>
    <s v="Костанай-Мариуполь"/>
    <d v="2026-03-09T00:00:00"/>
    <x v="45"/>
    <s v="Витамины"/>
    <s v="MRM-71301"/>
    <x v="37"/>
    <x v="116"/>
    <n v="7.7"/>
    <n v="-0.77"/>
    <n v="-0.33674610549330414"/>
    <n v="0"/>
    <n v="0"/>
    <n v="577.17903689532659"/>
    <m/>
    <x v="20"/>
    <m/>
    <s v=""/>
    <n v="-577.17903689532659"/>
    <s v=""/>
  </r>
  <r>
    <s v="546987712"/>
    <n v="0"/>
    <s v="iHerb_VP DFD1605"/>
    <s v="Костанай-Мариуполь"/>
    <d v="2026-03-09T00:00:00"/>
    <x v="45"/>
    <s v="Витамины"/>
    <s v="NOW-02313"/>
    <x v="3"/>
    <x v="1937"/>
    <n v="24.81"/>
    <n v="-2.48"/>
    <n v="-1.0850707843673133"/>
    <n v="0"/>
    <n v="0"/>
    <n v="1859.7991188849412"/>
    <m/>
    <x v="20"/>
    <m/>
    <s v=""/>
    <n v="-1859.7991188849412"/>
    <s v=""/>
  </r>
  <r>
    <s v="546987712"/>
    <n v="0"/>
    <s v="iHerb_VP DFD1605"/>
    <s v="Костанай-Мариуполь"/>
    <d v="2026-03-09T00:00:00"/>
    <x v="45"/>
    <s v="Витамины"/>
    <s v="NOW-02313"/>
    <x v="3"/>
    <x v="1937"/>
    <n v="24.81"/>
    <n v="-2.48"/>
    <n v="-1.0850707843673133"/>
    <n v="0"/>
    <n v="0"/>
    <n v="1859.7991188849412"/>
    <m/>
    <x v="20"/>
    <m/>
    <s v=""/>
    <n v="-1859.7991188849412"/>
    <s v=""/>
  </r>
  <r>
    <s v="547542590"/>
    <n v="0"/>
    <s v="iHerb_MH DLE7202"/>
    <s v="В пути"/>
    <d v="2026-03-21T00:00:00"/>
    <x v="45"/>
    <s v="Витамины"/>
    <s v="JRW-18001"/>
    <x v="21"/>
    <x v="1938"/>
    <n v="14.21"/>
    <n v="-2.84"/>
    <n v="-1.0334266585514305"/>
    <n v="0"/>
    <n v="0"/>
    <n v="962.26266129032263"/>
    <m/>
    <x v="20"/>
    <m/>
    <s v=""/>
    <n v="-962.26266129032263"/>
    <s v=""/>
  </r>
  <r>
    <s v="547542590"/>
    <n v="0"/>
    <s v="iHerb_MH DLE7202"/>
    <s v="В пути"/>
    <d v="2026-03-21T00:00:00"/>
    <x v="45"/>
    <s v="Витамины"/>
    <s v="JRW-18018"/>
    <x v="21"/>
    <x v="1939"/>
    <n v="21.87"/>
    <n v="-4.37"/>
    <n v="-1.5905863258267399"/>
    <n v="0"/>
    <n v="0"/>
    <n v="1481.0551075268818"/>
    <m/>
    <x v="20"/>
    <m/>
    <s v=""/>
    <n v="-1481.0551075268818"/>
    <s v=""/>
  </r>
  <r>
    <s v="547542590"/>
    <n v="0"/>
    <s v="iHerb_MH DLE7202"/>
    <s v="В пути"/>
    <d v="2026-03-21T00:00:00"/>
    <x v="45"/>
    <s v="Витамины"/>
    <s v="CLF-06419"/>
    <x v="72"/>
    <x v="1796"/>
    <n v="29.46"/>
    <n v="-5.89"/>
    <n v="-2.1422925542706435"/>
    <n v="0"/>
    <n v="0"/>
    <n v="1994.7696505376346"/>
    <m/>
    <x v="20"/>
    <m/>
    <s v=""/>
    <n v="-1994.7696505376346"/>
    <s v=""/>
  </r>
  <r>
    <s v="547542590"/>
    <n v="0"/>
    <s v="iHerb_MH DLE7202"/>
    <s v="В пути"/>
    <d v="2026-03-21T00:00:00"/>
    <x v="45"/>
    <s v="Витамины"/>
    <s v="SOL-03501"/>
    <x v="19"/>
    <x v="1822"/>
    <n v="11.87"/>
    <n v="0"/>
    <n v="-1.0788719821464801"/>
    <n v="0"/>
    <n v="0"/>
    <n v="1004.5785215053763"/>
    <m/>
    <x v="20"/>
    <m/>
    <s v=""/>
    <n v="-1004.5785215053763"/>
    <s v=""/>
  </r>
  <r>
    <s v="547542590"/>
    <n v="0"/>
    <s v="iHerb_MH DLE7202"/>
    <s v="В пути"/>
    <d v="2026-03-21T00:00:00"/>
    <x v="45"/>
    <s v="Витамины"/>
    <s v="BLB-00612"/>
    <x v="186"/>
    <x v="1320"/>
    <n v="22.18"/>
    <n v="-4.4400000000000004"/>
    <n v="-1.6124000811523636"/>
    <n v="0"/>
    <n v="0"/>
    <n v="1501.3667204301075"/>
    <m/>
    <x v="20"/>
    <m/>
    <s v=""/>
    <n v="-1501.3667204301075"/>
    <s v=""/>
  </r>
  <r>
    <s v="547542590"/>
    <n v="0"/>
    <s v="iHerb_MH DLE7202"/>
    <s v="В пути"/>
    <d v="2026-03-21T00:00:00"/>
    <x v="45"/>
    <s v="Витамины"/>
    <s v="DRB-00294"/>
    <x v="6"/>
    <x v="867"/>
    <n v="28.82"/>
    <n v="-5.76"/>
    <n v="-2.0959383242036931"/>
    <n v="0"/>
    <n v="0"/>
    <n v="1951.6074731182798"/>
    <m/>
    <x v="20"/>
    <m/>
    <s v=""/>
    <n v="-1951.6074731182798"/>
    <s v=""/>
  </r>
  <r>
    <s v="547542590"/>
    <n v="0"/>
    <s v="iHerb_MH DLE7202"/>
    <s v="В пути"/>
    <d v="2026-03-21T00:00:00"/>
    <x v="45"/>
    <s v="Витамины"/>
    <s v="CAR-01545"/>
    <x v="154"/>
    <x v="1359"/>
    <n v="63.51"/>
    <n v="-12.7"/>
    <n v="-4.6181537837289524"/>
    <n v="0"/>
    <n v="0"/>
    <n v="4300.1377150537637"/>
    <m/>
    <x v="20"/>
    <m/>
    <s v=""/>
    <n v="-4300.1377150537637"/>
    <s v=""/>
  </r>
  <r>
    <s v="547542590"/>
    <n v="0"/>
    <s v="iHerb_MH DLE7202"/>
    <s v="В пути"/>
    <d v="2026-03-21T00:00:00"/>
    <x v="45"/>
    <s v="Витамины"/>
    <s v="MII-02397"/>
    <x v="343"/>
    <x v="1940"/>
    <n v="20.39"/>
    <n v="-4.08"/>
    <n v="-1.4824264556705216"/>
    <n v="0"/>
    <n v="0"/>
    <n v="1380.343360215054"/>
    <m/>
    <x v="20"/>
    <m/>
    <s v=""/>
    <n v="-1380.343360215054"/>
    <s v=""/>
  </r>
  <r>
    <s v="547542590"/>
    <n v="0"/>
    <s v="iHerb_MH DLE7202"/>
    <s v="В пути"/>
    <d v="2026-03-21T00:00:00"/>
    <x v="45"/>
    <s v="Витамины"/>
    <s v="CGN-01266"/>
    <x v="1"/>
    <x v="487"/>
    <n v="31.16"/>
    <n v="-6.23"/>
    <n v="-2.2659038344491784"/>
    <n v="0"/>
    <n v="0"/>
    <n v="2109.8687903225805"/>
    <m/>
    <x v="20"/>
    <m/>
    <s v=""/>
    <n v="-2109.8687903225805"/>
    <s v=""/>
  </r>
  <r>
    <s v="WB0208"/>
    <n v="0"/>
    <s v="WBRS"/>
    <s v="Доставлен"/>
    <d v="2026-02-27T00:00:00"/>
    <x v="44"/>
    <s v="Косметика"/>
    <s v="ENO-46333"/>
    <x v="117"/>
    <x v="1445"/>
    <n v="143"/>
    <n v="0"/>
    <n v="0"/>
    <n v="0"/>
    <n v="0"/>
    <n v="143"/>
    <n v="600"/>
    <x v="845"/>
    <s v="&lt;Клиент не выбран&gt;"/>
    <s v="2026 03"/>
    <n v="457"/>
    <n v="3.1958041958041958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6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3">
        <item h="1" x="46"/>
        <item m="1" x="74"/>
        <item m="1" x="75"/>
        <item m="1" x="76"/>
        <item m="1" x="77"/>
        <item m="1" x="58"/>
        <item m="1" x="59"/>
        <item m="1" x="61"/>
        <item m="1" x="119"/>
        <item m="1" x="120"/>
        <item m="1" x="121"/>
        <item m="1" x="104"/>
        <item m="1" x="105"/>
        <item m="1" x="107"/>
        <item m="1" x="98"/>
        <item m="1" x="99"/>
        <item m="1" x="101"/>
        <item m="1" x="89"/>
        <item m="1" x="90"/>
        <item m="1" x="91"/>
        <item m="1" x="80"/>
        <item m="1" x="82"/>
        <item m="1" x="83"/>
        <item m="1" x="85"/>
        <item m="1" x="69"/>
        <item m="1" x="70"/>
        <item m="1" x="72"/>
        <item m="1" x="73"/>
        <item m="1" x="51"/>
        <item m="1" x="53"/>
        <item m="1" x="54"/>
        <item m="1" x="56"/>
        <item m="1" x="88"/>
        <item m="1" x="62"/>
        <item m="1" x="108"/>
        <item m="1" x="92"/>
        <item m="1" x="63"/>
        <item m="1" x="64"/>
        <item m="1" x="65"/>
        <item m="1" x="67"/>
        <item m="1" x="47"/>
        <item m="1" x="48"/>
        <item m="1" x="49"/>
        <item m="1" x="50"/>
        <item m="1" x="109"/>
        <item m="1" x="110"/>
        <item m="1" x="111"/>
        <item m="1" x="113"/>
        <item m="1" x="115"/>
        <item m="1" x="68"/>
        <item m="1" x="114"/>
        <item m="1" x="9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m="1" x="117"/>
        <item m="1" x="96"/>
        <item m="1" x="79"/>
        <item m="1" x="100"/>
        <item m="1" x="84"/>
        <item m="1" x="55"/>
        <item m="1" x="87"/>
        <item m="1" x="60"/>
        <item m="1" x="106"/>
        <item m="1" x="66"/>
        <item m="1" x="112"/>
        <item m="1" x="93"/>
        <item m="1" x="71"/>
        <item m="1" x="116"/>
        <item m="1" x="95"/>
        <item m="1" x="78"/>
        <item m="1" x="118"/>
        <item m="1" x="97"/>
        <item m="1" x="81"/>
        <item m="1" x="52"/>
        <item m="1" x="102"/>
        <item m="1" x="86"/>
        <item m="1" x="57"/>
        <item m="1" x="10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6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102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6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4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t="default"/>
      </items>
    </pivotField>
    <pivotField axis="axisRow" dataField="1" showAll="0" sortType="ascending">
      <items count="2041">
        <item x="1656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7"/>
        <item x="890"/>
        <item x="1646"/>
        <item x="485"/>
        <item x="468"/>
        <item x="287"/>
        <item x="1225"/>
        <item x="1465"/>
        <item x="1735"/>
        <item x="780"/>
        <item x="1018"/>
        <item x="622"/>
        <item x="1289"/>
        <item x="1588"/>
        <item x="533"/>
        <item x="534"/>
        <item x="327"/>
        <item x="1078"/>
        <item x="1079"/>
        <item x="1214"/>
        <item x="914"/>
        <item x="45"/>
        <item x="358"/>
        <item x="589"/>
        <item x="588"/>
        <item x="1454"/>
        <item x="1278"/>
        <item x="606"/>
        <item x="350"/>
        <item x="1790"/>
        <item x="393"/>
        <item x="1708"/>
        <item x="753"/>
        <item x="1084"/>
        <item x="438"/>
        <item x="1227"/>
        <item x="492"/>
        <item x="620"/>
        <item x="562"/>
        <item x="510"/>
        <item x="66"/>
        <item x="65"/>
        <item x="563"/>
        <item x="1150"/>
        <item x="398"/>
        <item x="625"/>
        <item x="1451"/>
        <item x="1372"/>
        <item x="741"/>
        <item x="96"/>
        <item x="420"/>
        <item x="1222"/>
        <item x="1221"/>
        <item x="1426"/>
        <item x="331"/>
        <item x="1398"/>
        <item x="515"/>
        <item x="1376"/>
        <item x="1741"/>
        <item x="1392"/>
        <item x="349"/>
        <item x="1493"/>
        <item x="1754"/>
        <item x="1867"/>
        <item x="444"/>
        <item x="458"/>
        <item x="459"/>
        <item x="461"/>
        <item x="460"/>
        <item x="314"/>
        <item x="317"/>
        <item x="1148"/>
        <item x="1749"/>
        <item x="1805"/>
        <item x="1463"/>
        <item x="1464"/>
        <item x="1552"/>
        <item x="1787"/>
        <item x="1547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09"/>
        <item x="1244"/>
        <item x="1022"/>
        <item x="1253"/>
        <item x="1245"/>
        <item x="722"/>
        <item x="373"/>
        <item x="359"/>
        <item x="127"/>
        <item x="633"/>
        <item x="175"/>
        <item x="1860"/>
        <item x="897"/>
        <item x="871"/>
        <item x="1355"/>
        <item x="1087"/>
        <item x="58"/>
        <item x="849"/>
        <item x="1088"/>
        <item x="1318"/>
        <item x="1257"/>
        <item x="1717"/>
        <item x="769"/>
        <item x="1513"/>
        <item x="1519"/>
        <item x="1399"/>
        <item x="88"/>
        <item x="1713"/>
        <item x="1901"/>
        <item x="1702"/>
        <item x="1865"/>
        <item x="1139"/>
        <item x="103"/>
        <item x="752"/>
        <item x="133"/>
        <item x="131"/>
        <item x="356"/>
        <item x="686"/>
        <item x="1282"/>
        <item x="140"/>
        <item x="77"/>
        <item x="276"/>
        <item x="137"/>
        <item x="911"/>
        <item x="899"/>
        <item x="913"/>
        <item x="156"/>
        <item x="693"/>
        <item x="1285"/>
        <item x="1092"/>
        <item x="1272"/>
        <item x="1093"/>
        <item x="1249"/>
        <item x="1332"/>
        <item x="1347"/>
        <item x="11"/>
        <item x="203"/>
        <item x="830"/>
        <item x="970"/>
        <item x="1341"/>
        <item x="738"/>
        <item x="1251"/>
        <item x="47"/>
        <item x="1335"/>
        <item x="257"/>
        <item x="560"/>
        <item x="1250"/>
        <item x="660"/>
        <item x="1333"/>
        <item x="8"/>
        <item m="1" x="1995"/>
        <item x="1276"/>
        <item x="1165"/>
        <item x="600"/>
        <item x="532"/>
        <item x="1013"/>
        <item x="1164"/>
        <item x="286"/>
        <item x="1030"/>
        <item x="879"/>
        <item x="858"/>
        <item x="1159"/>
        <item x="836"/>
        <item x="807"/>
        <item x="946"/>
        <item x="717"/>
        <item x="581"/>
        <item x="806"/>
        <item x="945"/>
        <item x="947"/>
        <item x="904"/>
        <item x="1323"/>
        <item x="1020"/>
        <item x="221"/>
        <item x="288"/>
        <item x="222"/>
        <item x="624"/>
        <item x="51"/>
        <item x="20"/>
        <item x="1535"/>
        <item x="1707"/>
        <item x="74"/>
        <item x="86"/>
        <item x="1920"/>
        <item x="689"/>
        <item x="1269"/>
        <item x="1266"/>
        <item x="1268"/>
        <item x="1267"/>
        <item x="1220"/>
        <item x="1473"/>
        <item x="453"/>
        <item x="1144"/>
        <item x="593"/>
        <item x="70"/>
        <item x="69"/>
        <item x="659"/>
        <item x="770"/>
        <item x="1855"/>
        <item x="1859"/>
        <item x="1203"/>
        <item x="1923"/>
        <item x="1"/>
        <item x="145"/>
        <item x="1394"/>
        <item x="1788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1"/>
        <item x="233"/>
        <item x="275"/>
        <item x="967"/>
        <item x="377"/>
        <item x="1362"/>
        <item x="1155"/>
        <item x="691"/>
        <item x="690"/>
        <item x="1841"/>
        <item x="447"/>
        <item x="337"/>
        <item x="462"/>
        <item x="813"/>
        <item x="824"/>
        <item x="1573"/>
        <item x="854"/>
        <item x="783"/>
        <item x="1302"/>
        <item x="699"/>
        <item x="281"/>
        <item x="1567"/>
        <item x="1334"/>
        <item x="1599"/>
        <item x="1818"/>
        <item x="1388"/>
        <item x="1728"/>
        <item x="546"/>
        <item x="545"/>
        <item x="572"/>
        <item x="573"/>
        <item x="574"/>
        <item x="1153"/>
        <item x="296"/>
        <item x="1583"/>
        <item x="36"/>
        <item x="454"/>
        <item x="785"/>
        <item x="870"/>
        <item x="1161"/>
        <item x="132"/>
        <item x="630"/>
        <item x="50"/>
        <item x="200"/>
        <item x="380"/>
        <item x="700"/>
        <item x="683"/>
        <item x="566"/>
        <item x="499"/>
        <item x="963"/>
        <item x="1762"/>
        <item x="1739"/>
        <item x="1730"/>
        <item x="1021"/>
        <item x="177"/>
        <item x="1648"/>
        <item x="1353"/>
        <item x="1843"/>
        <item x="1804"/>
        <item m="1" x="1953"/>
        <item x="1675"/>
        <item x="1653"/>
        <item x="136"/>
        <item m="1" x="1980"/>
        <item x="1597"/>
        <item x="1618"/>
        <item x="1592"/>
        <item x="1436"/>
        <item x="1273"/>
        <item x="842"/>
        <item x="1110"/>
        <item x="1188"/>
        <item x="1179"/>
        <item x="995"/>
        <item x="984"/>
        <item x="994"/>
        <item x="1324"/>
        <item x="220"/>
        <item x="219"/>
        <item x="217"/>
        <item x="466"/>
        <item x="218"/>
        <item x="815"/>
        <item x="1019"/>
        <item m="1" x="1975"/>
        <item x="1027"/>
        <item x="413"/>
        <item x="1146"/>
        <item x="1171"/>
        <item x="467"/>
        <item x="1143"/>
        <item x="878"/>
        <item x="195"/>
        <item x="196"/>
        <item x="384"/>
        <item m="1" x="2008"/>
        <item m="1" x="1992"/>
        <item m="1" x="1981"/>
        <item m="1" x="1974"/>
        <item m="1" x="2015"/>
        <item m="1" x="1984"/>
        <item m="1" x="1961"/>
        <item m="1" x="2030"/>
        <item m="1" x="1948"/>
        <item m="1" x="2012"/>
        <item m="1" x="1954"/>
        <item m="1" x="1982"/>
        <item m="1" x="1985"/>
        <item m="1" x="2000"/>
        <item m="1" x="1989"/>
        <item m="1" x="2016"/>
        <item m="1" x="1986"/>
        <item m="1" x="1945"/>
        <item m="1" x="1990"/>
        <item m="1" x="2031"/>
        <item m="1" x="2003"/>
        <item m="1" x="2013"/>
        <item m="1" x="2011"/>
        <item m="1" x="2017"/>
        <item m="1" x="1987"/>
        <item m="1" x="1962"/>
        <item m="1" x="1946"/>
        <item m="1" x="2032"/>
        <item m="1" x="1964"/>
        <item m="1" x="2004"/>
        <item m="1" x="2014"/>
        <item m="1" x="1955"/>
        <item m="1" x="2028"/>
        <item m="1" x="1951"/>
        <item m="1" x="2018"/>
        <item m="1" x="1956"/>
        <item m="1" x="1988"/>
        <item m="1" x="2029"/>
        <item m="1" x="1963"/>
        <item m="1" x="2002"/>
        <item m="1" x="1947"/>
        <item m="1" x="1991"/>
        <item m="1" x="2033"/>
        <item m="1" x="1965"/>
        <item m="1" x="2005"/>
        <item m="1" x="1949"/>
        <item m="1" x="2037"/>
        <item m="1" x="1978"/>
        <item m="1" x="2020"/>
        <item m="1" x="1959"/>
        <item m="1" x="2009"/>
        <item m="1" x="1957"/>
        <item m="1" x="1960"/>
        <item m="1" x="2036"/>
        <item m="1" x="1967"/>
        <item m="1" x="2007"/>
        <item m="1" x="2038"/>
        <item m="1" x="1969"/>
        <item m="1" x="1999"/>
        <item m="1" x="2021"/>
        <item m="1" x="2034"/>
        <item m="1" x="2022"/>
        <item m="1" x="1958"/>
        <item m="1" x="1973"/>
        <item m="1" x="2019"/>
        <item m="1" x="2027"/>
        <item m="1" x="1994"/>
        <item m="1" x="2026"/>
        <item m="1" x="1997"/>
        <item m="1" x="2001"/>
        <item x="1198"/>
        <item x="1492"/>
        <item x="1496"/>
        <item x="1025"/>
        <item x="1497"/>
        <item x="607"/>
        <item x="174"/>
        <item x="1479"/>
        <item x="1023"/>
        <item x="1792"/>
        <item x="1224"/>
        <item x="567"/>
        <item x="1207"/>
        <item x="537"/>
        <item x="571"/>
        <item x="536"/>
        <item x="608"/>
        <item x="1132"/>
        <item x="896"/>
        <item x="737"/>
        <item x="657"/>
        <item x="658"/>
        <item x="440"/>
        <item x="1446"/>
        <item x="263"/>
        <item x="264"/>
        <item x="1081"/>
        <item x="1156"/>
        <item x="500"/>
        <item x="502"/>
        <item x="1271"/>
        <item x="372"/>
        <item x="465"/>
        <item x="464"/>
        <item x="369"/>
        <item x="371"/>
        <item x="315"/>
        <item x="618"/>
        <item x="787"/>
        <item x="1049"/>
        <item x="1130"/>
        <item x="846"/>
        <item x="921"/>
        <item x="956"/>
        <item x="1208"/>
        <item x="834"/>
        <item x="483"/>
        <item m="1" x="1972"/>
        <item x="484"/>
        <item x="437"/>
        <item x="439"/>
        <item x="1517"/>
        <item x="1766"/>
        <item x="1080"/>
        <item x="1009"/>
        <item x="869"/>
        <item x="1085"/>
        <item x="985"/>
        <item x="1202"/>
        <item x="1134"/>
        <item x="986"/>
        <item x="1196"/>
        <item x="1200"/>
        <item x="944"/>
        <item x="906"/>
        <item x="662"/>
        <item x="1352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1"/>
        <item x="271"/>
        <item x="407"/>
        <item x="274"/>
        <item x="390"/>
        <item x="410"/>
        <item x="406"/>
        <item x="266"/>
        <item x="638"/>
        <item x="267"/>
        <item x="409"/>
        <item x="1824"/>
        <item x="472"/>
        <item x="1270"/>
        <item x="1459"/>
        <item x="729"/>
        <item x="1913"/>
        <item x="278"/>
        <item x="880"/>
        <item x="850"/>
        <item x="1689"/>
        <item x="1709"/>
        <item x="941"/>
        <item x="1191"/>
        <item x="1486"/>
        <item x="198"/>
        <item x="524"/>
        <item x="385"/>
        <item x="1863"/>
        <item x="1659"/>
        <item x="1862"/>
        <item x="1882"/>
        <item x="1419"/>
        <item x="1418"/>
        <item x="24"/>
        <item x="818"/>
        <item x="1172"/>
        <item x="1850"/>
        <item x="399"/>
        <item x="1350"/>
        <item x="1072"/>
        <item x="933"/>
        <item x="798"/>
        <item x="1715"/>
        <item x="241"/>
        <item x="40"/>
        <item x="1548"/>
        <item x="547"/>
        <item x="352"/>
        <item x="1858"/>
        <item x="1936"/>
        <item x="1857"/>
        <item x="1800"/>
        <item x="1669"/>
        <item x="602"/>
        <item x="688"/>
        <item x="1152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924"/>
        <item x="1909"/>
        <item x="1301"/>
        <item x="301"/>
        <item x="1329"/>
        <item x="355"/>
        <item x="1286"/>
        <item x="1348"/>
        <item x="1579"/>
        <item x="1212"/>
        <item x="68"/>
        <item x="1688"/>
        <item x="1834"/>
        <item x="1420"/>
        <item x="1712"/>
        <item x="19"/>
        <item x="332"/>
        <item x="1390"/>
        <item x="733"/>
        <item x="1643"/>
        <item x="206"/>
        <item x="841"/>
        <item x="1489"/>
        <item x="1861"/>
        <item x="1367"/>
        <item x="592"/>
        <item x="855"/>
        <item x="473"/>
        <item x="474"/>
        <item x="887"/>
        <item x="511"/>
        <item x="811"/>
        <item x="1047"/>
        <item x="907"/>
        <item x="448"/>
        <item x="44"/>
        <item x="330"/>
        <item x="710"/>
        <item x="654"/>
        <item x="767"/>
        <item x="1219"/>
        <item x="321"/>
        <item x="955"/>
        <item x="489"/>
        <item x="490"/>
        <item x="828"/>
        <item x="1254"/>
        <item x="611"/>
        <item x="724"/>
        <item x="980"/>
        <item x="1833"/>
        <item x="795"/>
        <item x="1847"/>
        <item x="1873"/>
        <item x="1780"/>
        <item x="1462"/>
        <item x="1758"/>
        <item x="501"/>
        <item x="383"/>
        <item x="552"/>
        <item x="1307"/>
        <item x="1306"/>
        <item x="1297"/>
        <item x="692"/>
        <item x="316"/>
        <item x="312"/>
        <item x="360"/>
        <item x="294"/>
        <item x="908"/>
        <item x="1786"/>
        <item x="1176"/>
        <item x="216"/>
        <item x="215"/>
        <item x="205"/>
        <item x="364"/>
        <item x="231"/>
        <item x="1241"/>
        <item x="300"/>
        <item x="751"/>
        <item x="419"/>
        <item x="1182"/>
        <item x="1183"/>
        <item x="1180"/>
        <item x="1187"/>
        <item x="1184"/>
        <item x="1185"/>
        <item x="961"/>
        <item x="106"/>
        <item x="262"/>
        <item x="1131"/>
        <item x="1305"/>
        <item x="903"/>
        <item x="28"/>
        <item x="1310"/>
        <item x="1204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1"/>
        <item x="1864"/>
        <item x="777"/>
        <item x="778"/>
        <item x="1181"/>
        <item x="1186"/>
        <item x="1280"/>
        <item x="817"/>
        <item x="319"/>
        <item x="1674"/>
        <item x="1820"/>
        <item x="765"/>
        <item x="1229"/>
        <item x="1791"/>
        <item x="1600"/>
        <item x="1746"/>
        <item x="1783"/>
        <item x="1692"/>
        <item x="1328"/>
        <item x="1798"/>
        <item m="1" x="2024"/>
        <item x="542"/>
        <item x="42"/>
        <item x="1871"/>
        <item m="1" x="1952"/>
        <item x="550"/>
        <item x="1275"/>
        <item x="1274"/>
        <item x="125"/>
        <item x="861"/>
        <item x="1856"/>
        <item x="197"/>
        <item x="135"/>
        <item x="1290"/>
        <item x="261"/>
        <item x="1568"/>
        <item x="1099"/>
        <item x="1170"/>
        <item x="708"/>
        <item x="857"/>
        <item x="763"/>
        <item x="1101"/>
        <item x="1100"/>
        <item x="1340"/>
        <item x="1327"/>
        <item x="703"/>
        <item x="698"/>
        <item x="674"/>
        <item x="599"/>
        <item x="529"/>
        <item x="518"/>
        <item x="838"/>
        <item x="1325"/>
        <item x="417"/>
        <item x="1366"/>
        <item x="667"/>
        <item x="702"/>
        <item x="701"/>
        <item x="1339"/>
        <item x="1338"/>
        <item x="856"/>
        <item x="1097"/>
        <item x="1096"/>
        <item x="497"/>
        <item x="1368"/>
        <item x="786"/>
        <item x="958"/>
        <item x="957"/>
        <item x="779"/>
        <item x="776"/>
        <item x="1127"/>
        <item x="1162"/>
        <item x="721"/>
        <item x="1073"/>
        <item x="1048"/>
        <item x="1549"/>
        <item x="1502"/>
        <item x="1470"/>
        <item x="333"/>
        <item x="1543"/>
        <item x="486"/>
        <item x="1785"/>
        <item x="31"/>
        <item x="192"/>
        <item x="193"/>
        <item x="173"/>
        <item x="95"/>
        <item x="1279"/>
        <item x="709"/>
        <item x="1311"/>
        <item x="182"/>
        <item x="183"/>
        <item x="167"/>
        <item x="516"/>
        <item x="1361"/>
        <item x="117"/>
        <item x="1440"/>
        <item x="1190"/>
        <item x="975"/>
        <item x="1034"/>
        <item x="792"/>
        <item x="938"/>
        <item x="508"/>
        <item x="535"/>
        <item x="876"/>
        <item x="793"/>
        <item x="577"/>
        <item x="155"/>
        <item x="1514"/>
        <item x="1775"/>
        <item x="1736"/>
        <item x="76"/>
        <item x="1326"/>
        <item x="523"/>
        <item x="522"/>
        <item x="820"/>
        <item x="819"/>
        <item x="759"/>
        <item x="760"/>
        <item x="761"/>
        <item x="260"/>
        <item x="1763"/>
        <item x="1696"/>
        <item x="1431"/>
        <item x="1808"/>
        <item x="1485"/>
        <item x="435"/>
        <item m="1" x="1970"/>
        <item x="258"/>
        <item x="102"/>
        <item x="46"/>
        <item m="1" x="1979"/>
        <item x="554"/>
        <item x="668"/>
        <item x="555"/>
        <item x="716"/>
        <item x="559"/>
        <item x="90"/>
        <item x="251"/>
        <item x="671"/>
        <item x="1074"/>
        <item x="925"/>
        <item x="627"/>
        <item x="1258"/>
        <item x="898"/>
        <item x="112"/>
        <item x="120"/>
        <item x="808"/>
        <item x="1167"/>
        <item x="1308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2"/>
        <item x="1075"/>
        <item x="285"/>
        <item x="141"/>
        <item x="244"/>
        <item x="936"/>
        <item x="375"/>
        <item x="656"/>
        <item x="405"/>
        <item x="72"/>
        <item x="188"/>
        <item x="1205"/>
        <item x="1070"/>
        <item x="959"/>
        <item x="25"/>
        <item x="1029"/>
        <item x="1028"/>
        <item x="1071"/>
        <item m="1" x="1950"/>
        <item x="541"/>
        <item x="847"/>
        <item x="61"/>
        <item x="342"/>
        <item x="427"/>
        <item x="653"/>
        <item x="739"/>
        <item x="570"/>
        <item x="1681"/>
        <item x="1662"/>
        <item x="1836"/>
        <item x="471"/>
        <item x="1622"/>
        <item x="432"/>
        <item x="180"/>
        <item x="297"/>
        <item x="1195"/>
        <item x="1174"/>
        <item x="1173"/>
        <item x="451"/>
        <item x="804"/>
        <item x="142"/>
        <item x="877"/>
        <item x="52"/>
        <item x="844"/>
        <item x="964"/>
        <item x="651"/>
        <item x="669"/>
        <item x="1168"/>
        <item x="430"/>
        <item x="83"/>
        <item x="100"/>
        <item x="549"/>
        <item x="1293"/>
        <item m="1" x="1944"/>
        <item x="1292"/>
        <item x="1356"/>
        <item x="212"/>
        <item x="1147"/>
        <item m="1" x="1976"/>
        <item x="187"/>
        <item x="1109"/>
        <item x="553"/>
        <item x="469"/>
        <item x="345"/>
        <item m="1" x="1942"/>
        <item x="538"/>
        <item x="513"/>
        <item x="623"/>
        <item x="905"/>
        <item x="650"/>
        <item x="429"/>
        <item m="1" x="1998"/>
        <item x="893"/>
        <item x="895"/>
        <item x="105"/>
        <item x="1005"/>
        <item x="1136"/>
        <item x="576"/>
        <item x="648"/>
        <item x="960"/>
        <item x="575"/>
        <item x="952"/>
        <item x="768"/>
        <item x="1008"/>
        <item x="1108"/>
        <item x="584"/>
        <item x="346"/>
        <item x="579"/>
        <item x="932"/>
        <item x="916"/>
        <item x="147"/>
        <item x="1082"/>
        <item x="927"/>
        <item x="118"/>
        <item x="962"/>
        <item x="948"/>
        <item x="863"/>
        <item x="569"/>
        <item x="78"/>
        <item x="951"/>
        <item x="1142"/>
        <item x="732"/>
        <item x="931"/>
        <item x="1189"/>
        <item x="450"/>
        <item x="1158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2006"/>
        <item m="1" x="2035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8"/>
        <item x="367"/>
        <item x="1312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3"/>
        <item x="43"/>
        <item x="928"/>
        <item x="392"/>
        <item x="929"/>
        <item x="991"/>
        <item x="1247"/>
        <item x="1151"/>
        <item x="328"/>
        <item x="1255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3"/>
        <item x="381"/>
        <item x="414"/>
        <item x="179"/>
        <item x="178"/>
        <item x="298"/>
        <item x="161"/>
        <item x="246"/>
        <item x="224"/>
        <item x="900"/>
        <item x="1349"/>
        <item x="661"/>
        <item x="802"/>
        <item x="71"/>
        <item x="845"/>
        <item x="544"/>
        <item x="801"/>
        <item x="1046"/>
        <item x="1319"/>
        <item x="894"/>
        <item x="1133"/>
        <item x="1336"/>
        <item x="1077"/>
        <item x="1125"/>
        <item x="368"/>
        <item x="728"/>
        <item x="204"/>
        <item x="374"/>
        <item x="1468"/>
        <item x="1703"/>
        <item x="1478"/>
        <item x="1854"/>
        <item x="1842"/>
        <item x="85"/>
        <item x="279"/>
        <item x="39"/>
        <item x="395"/>
        <item x="403"/>
        <item x="1666"/>
        <item x="1839"/>
        <item x="790"/>
        <item x="791"/>
        <item x="697"/>
        <item x="1031"/>
        <item x="1106"/>
        <item x="1107"/>
        <item x="1840"/>
        <item x="186"/>
        <item x="243"/>
        <item x="185"/>
        <item x="1769"/>
        <item x="1524"/>
        <item x="1698"/>
        <item x="1523"/>
        <item x="1719"/>
        <item x="324"/>
        <item x="387"/>
        <item x="223"/>
        <item x="210"/>
        <item x="209"/>
        <item x="784"/>
        <item x="953"/>
        <item x="35"/>
        <item x="1670"/>
        <item x="969"/>
        <item x="400"/>
        <item x="704"/>
        <item x="682"/>
        <item x="208"/>
        <item x="168"/>
        <item x="1753"/>
        <item x="73"/>
        <item x="1322"/>
        <item x="788"/>
        <item x="1915"/>
        <item x="775"/>
        <item x="843"/>
        <item x="652"/>
        <item x="773"/>
        <item x="789"/>
        <item x="1456"/>
        <item x="568"/>
        <item x="918"/>
        <item x="1177"/>
        <item x="1178"/>
        <item x="676"/>
        <item x="705"/>
        <item x="416"/>
        <item x="388"/>
        <item x="498"/>
        <item x="678"/>
        <item x="677"/>
        <item x="293"/>
        <item x="109"/>
        <item x="988"/>
        <item x="1809"/>
        <item x="1812"/>
        <item x="1357"/>
        <item x="1474"/>
        <item x="1868"/>
        <item x="1163"/>
        <item x="64"/>
        <item x="181"/>
        <item x="1169"/>
        <item x="578"/>
        <item x="989"/>
        <item x="707"/>
        <item x="675"/>
        <item x="1033"/>
        <item x="1625"/>
        <item x="1450"/>
        <item x="1145"/>
        <item x="1508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2"/>
        <item x="283"/>
        <item x="160"/>
        <item x="517"/>
        <item x="917"/>
        <item x="781"/>
        <item x="812"/>
        <item x="810"/>
        <item x="152"/>
        <item x="338"/>
        <item x="1382"/>
        <item x="1091"/>
        <item x="242"/>
        <item x="1884"/>
        <item x="823"/>
        <item x="923"/>
        <item x="318"/>
        <item x="323"/>
        <item x="75"/>
        <item x="527"/>
        <item x="587"/>
        <item x="1102"/>
        <item x="528"/>
        <item x="496"/>
        <item x="762"/>
        <item x="1294"/>
        <item x="1296"/>
        <item x="1300"/>
        <item x="764"/>
        <item x="1295"/>
        <item x="12"/>
        <item x="29"/>
        <item x="3"/>
        <item x="2"/>
        <item x="158"/>
        <item x="1095"/>
        <item x="148"/>
        <item x="310"/>
        <item x="504"/>
        <item x="159"/>
        <item x="277"/>
        <item x="1537"/>
        <item x="1201"/>
        <item x="163"/>
        <item x="891"/>
        <item x="1866"/>
        <item x="1596"/>
        <item x="1604"/>
        <item x="1784"/>
        <item x="740"/>
        <item x="386"/>
        <item x="443"/>
        <item x="1277"/>
        <item x="164"/>
        <item x="33"/>
        <item x="754"/>
        <item x="1197"/>
        <item x="1199"/>
        <item x="91"/>
        <item x="730"/>
        <item x="22"/>
        <item m="1" x="1971"/>
        <item x="979"/>
        <item x="950"/>
        <item x="723"/>
        <item x="582"/>
        <item x="987"/>
        <item x="646"/>
        <item x="423"/>
        <item x="128"/>
        <item x="1103"/>
        <item x="1129"/>
        <item x="645"/>
        <item x="130"/>
        <item x="1211"/>
        <item x="41"/>
        <item x="601"/>
        <item x="1242"/>
        <item x="1210"/>
        <item x="379"/>
        <item x="1175"/>
        <item x="348"/>
        <item x="478"/>
        <item x="882"/>
        <item x="821"/>
        <item x="415"/>
        <item x="837"/>
        <item x="339"/>
        <item x="881"/>
        <item x="521"/>
        <item x="885"/>
        <item x="1337"/>
        <item x="477"/>
        <item x="564"/>
        <item x="774"/>
        <item x="712"/>
        <item x="1330"/>
        <item x="833"/>
        <item x="647"/>
        <item x="580"/>
        <item x="1343"/>
        <item x="997"/>
        <item x="1331"/>
        <item x="797"/>
        <item x="54"/>
        <item x="1501"/>
        <item m="1" x="2039"/>
        <item x="814"/>
        <item x="1794"/>
        <item x="1685"/>
        <item x="1553"/>
        <item x="476"/>
        <item x="475"/>
        <item x="954"/>
        <item x="972"/>
        <item x="556"/>
        <item x="93"/>
        <item x="1265"/>
        <item x="1379"/>
        <item x="1644"/>
        <item x="840"/>
        <item x="839"/>
        <item x="176"/>
        <item x="551"/>
        <item x="1542"/>
        <item x="617"/>
        <item x="827"/>
        <item x="1671"/>
        <item x="1525"/>
        <item x="613"/>
        <item x="157"/>
        <item x="144"/>
        <item x="1284"/>
        <item x="396"/>
        <item x="1509"/>
        <item x="235"/>
        <item x="1393"/>
        <item x="1263"/>
        <item x="1591"/>
        <item x="1580"/>
        <item x="1611"/>
        <item x="1830"/>
        <item x="901"/>
        <item x="756"/>
        <item x="295"/>
        <item x="735"/>
        <item x="736"/>
        <item x="1346"/>
        <item x="1090"/>
        <item x="695"/>
        <item x="376"/>
        <item x="299"/>
        <item x="726"/>
        <item x="694"/>
        <item x="1259"/>
        <item x="55"/>
        <item x="49"/>
        <item x="1516"/>
        <item x="322"/>
        <item x="311"/>
        <item x="1771"/>
        <item x="1680"/>
        <item x="1932"/>
        <item x="713"/>
        <item x="1069"/>
        <item x="548"/>
        <item x="67"/>
        <item x="194"/>
        <item x="1157"/>
        <item m="1" x="1943"/>
        <item x="505"/>
        <item x="1605"/>
        <item x="1561"/>
        <item x="610"/>
        <item x="996"/>
        <item x="1668"/>
        <item x="431"/>
        <item x="892"/>
        <item x="170"/>
        <item x="1574"/>
        <item x="1575"/>
        <item x="1838"/>
        <item x="679"/>
        <item x="1105"/>
        <item x="1316"/>
        <item x="1315"/>
        <item x="586"/>
        <item x="1369"/>
        <item x="525"/>
        <item x="526"/>
        <item x="1298"/>
        <item x="1299"/>
        <item x="1317"/>
        <item x="939"/>
        <item x="1848"/>
        <item x="1906"/>
        <item x="1460"/>
        <item x="1435"/>
        <item x="1853"/>
        <item x="684"/>
        <item x="255"/>
        <item x="230"/>
        <item x="1732"/>
        <item x="122"/>
        <item x="1888"/>
        <item x="868"/>
        <item x="1887"/>
        <item x="424"/>
        <item x="1104"/>
        <item x="313"/>
        <item x="506"/>
        <item x="446"/>
        <item x="1246"/>
        <item x="973"/>
        <item x="1314"/>
        <item x="758"/>
        <item x="782"/>
        <item x="171"/>
        <item x="1458"/>
        <item x="1475"/>
        <item x="245"/>
        <item x="561"/>
        <item m="1" x="1996"/>
        <item x="1098"/>
        <item x="1417"/>
        <item x="1699"/>
        <item x="1817"/>
        <item x="1430"/>
        <item x="1760"/>
        <item x="1576"/>
        <item x="1829"/>
        <item x="1734"/>
        <item x="860"/>
        <item x="993"/>
        <item x="1869"/>
        <item x="1683"/>
        <item x="104"/>
        <item x="354"/>
        <item x="663"/>
        <item x="664"/>
        <item x="665"/>
        <item x="666"/>
        <item x="706"/>
        <item x="605"/>
        <item x="922"/>
        <item x="883"/>
        <item x="1226"/>
        <item x="1223"/>
        <item x="1076"/>
        <item x="1149"/>
        <item x="1086"/>
        <item x="201"/>
        <item x="540"/>
        <item x="162"/>
        <item x="1026"/>
        <item x="1288"/>
        <item x="421"/>
        <item x="628"/>
        <item x="1810"/>
        <item x="621"/>
        <item x="1558"/>
        <item m="1" x="2025"/>
        <item x="1589"/>
        <item x="151"/>
        <item x="1444"/>
        <item x="1926"/>
        <item x="347"/>
        <item x="1615"/>
        <item x="1536"/>
        <item x="202"/>
        <item x="1641"/>
        <item x="434"/>
        <item x="1457"/>
        <item x="1650"/>
        <item x="1693"/>
        <item x="1917"/>
        <item x="1429"/>
        <item x="1555"/>
        <item x="1773"/>
        <item x="1434"/>
        <item x="1658"/>
        <item x="1209"/>
        <item x="138"/>
        <item x="114"/>
        <item x="121"/>
        <item x="1619"/>
        <item x="1504"/>
        <item x="1645"/>
        <item x="714"/>
        <item x="1608"/>
        <item x="1885"/>
        <item x="992"/>
        <item x="1939"/>
        <item x="1852"/>
        <item x="1389"/>
        <item x="609"/>
        <item x="1557"/>
        <item x="835"/>
        <item x="748"/>
        <item x="1710"/>
        <item x="239"/>
        <item x="13"/>
        <item x="1320"/>
        <item x="1354"/>
        <item x="1682"/>
        <item x="1610"/>
        <item x="1687"/>
        <item x="718"/>
        <item m="1" x="2023"/>
        <item x="344"/>
        <item x="829"/>
        <item x="84"/>
        <item x="14"/>
        <item x="1802"/>
        <item x="766"/>
        <item x="365"/>
        <item m="1" x="1941"/>
        <item x="1442"/>
        <item x="1822"/>
        <item x="1364"/>
        <item x="1264"/>
        <item x="247"/>
        <item x="1720"/>
        <item x="626"/>
        <item x="1623"/>
        <item x="604"/>
        <item x="110"/>
        <item x="1094"/>
        <item x="1721"/>
        <item x="1819"/>
        <item x="1281"/>
        <item x="1260"/>
        <item x="809"/>
        <item x="1421"/>
        <item x="734"/>
        <item x="1828"/>
        <item x="530"/>
        <item x="1283"/>
        <item x="1503"/>
        <item x="971"/>
        <item x="1476"/>
        <item x="1678"/>
        <item x="1757"/>
        <item x="1406"/>
        <item x="16"/>
        <item x="1706"/>
        <item x="1750"/>
        <item x="1826"/>
        <item x="1620"/>
        <item x="585"/>
        <item x="1595"/>
        <item x="1890"/>
        <item x="1304"/>
        <item x="1556"/>
        <item x="1466"/>
        <item x="214"/>
        <item m="1" x="1968"/>
        <item x="1908"/>
        <item x="1772"/>
        <item x="1837"/>
        <item x="94"/>
        <item x="696"/>
        <item x="1499"/>
        <item x="1378"/>
        <item x="306"/>
        <item x="23"/>
        <item x="1494"/>
        <item x="731"/>
        <item x="1578"/>
        <item x="1875"/>
        <item x="491"/>
        <item x="1914"/>
        <item x="1089"/>
        <item x="1933"/>
        <item x="750"/>
        <item x="1386"/>
        <item x="1387"/>
        <item x="1911"/>
        <item x="1360"/>
        <item x="1538"/>
        <item x="1655"/>
        <item x="1482"/>
        <item x="1287"/>
        <item x="1934"/>
        <item x="1371"/>
        <item x="1627"/>
        <item x="1083"/>
        <item x="1345"/>
        <item x="1895"/>
        <item x="1714"/>
        <item x="976"/>
        <item x="862"/>
        <item x="1778"/>
        <item x="1626"/>
        <item x="1539"/>
        <item x="1528"/>
        <item x="1527"/>
        <item x="1572"/>
        <item x="507"/>
        <item x="531"/>
        <item x="998"/>
        <item x="999"/>
        <item x="1230"/>
        <item x="1412"/>
        <item x="1035"/>
        <item x="1231"/>
        <item x="1000"/>
        <item x="1111"/>
        <item x="1058"/>
        <item x="1115"/>
        <item x="1059"/>
        <item x="1045"/>
        <item x="1413"/>
        <item x="1414"/>
        <item x="1037"/>
        <item x="1122"/>
        <item x="1038"/>
        <item x="1061"/>
        <item x="1039"/>
        <item x="1062"/>
        <item x="1123"/>
        <item x="1483"/>
        <item x="1040"/>
        <item x="1050"/>
        <item x="1043"/>
        <item x="1117"/>
        <item x="1042"/>
        <item x="1232"/>
        <item x="1052"/>
        <item x="1053"/>
        <item x="1002"/>
        <item x="1233"/>
        <item x="1234"/>
        <item x="1003"/>
        <item x="1044"/>
        <item x="1235"/>
        <item x="1065"/>
        <item x="1066"/>
        <item x="1067"/>
        <item x="1119"/>
        <item x="1236"/>
        <item x="1438"/>
        <item x="1068"/>
        <item x="1237"/>
        <item x="1113"/>
        <item x="1238"/>
        <item x="1239"/>
        <item x="1632"/>
        <item x="1844"/>
        <item x="1633"/>
        <item x="1638"/>
        <item x="1639"/>
        <item x="1845"/>
        <item x="1634"/>
        <item x="1635"/>
        <item x="1846"/>
        <item x="1408"/>
        <item x="1409"/>
        <item x="1036"/>
        <item x="1121"/>
        <item x="1001"/>
        <item x="1060"/>
        <item x="1407"/>
        <item x="1124"/>
        <item x="1116"/>
        <item x="1193"/>
        <item x="1055"/>
        <item x="1056"/>
        <item x="1057"/>
        <item x="1437"/>
        <item x="1064"/>
        <item x="1112"/>
        <item x="1630"/>
        <item x="1636"/>
        <item x="1637"/>
        <item x="1640"/>
        <item x="1118"/>
        <item x="1216"/>
        <item x="1521"/>
        <item x="1649"/>
        <item x="1654"/>
        <item x="1902"/>
        <item x="1166"/>
        <item x="1629"/>
        <item x="509"/>
        <item x="307"/>
        <item x="1876"/>
        <item x="1797"/>
        <item x="1745"/>
        <item x="1886"/>
        <item x="649"/>
        <item x="1261"/>
        <item x="1929"/>
        <item x="1554"/>
        <item x="1577"/>
        <item x="1686"/>
        <item x="1718"/>
        <item x="1711"/>
        <item x="803"/>
        <item x="1664"/>
        <item x="805"/>
        <item x="1731"/>
        <item x="21"/>
        <item x="1704"/>
        <item x="1603"/>
        <item x="1835"/>
        <item x="978"/>
        <item x="1570"/>
        <item x="1545"/>
        <item x="1880"/>
        <item x="92"/>
        <item x="1752"/>
        <item x="1695"/>
        <item x="1363"/>
        <item x="1777"/>
        <item x="1628"/>
        <item x="1872"/>
        <item x="1252"/>
        <item x="1652"/>
        <item x="1851"/>
        <item x="1192"/>
        <item x="1395"/>
        <item x="1396"/>
        <item x="1918"/>
        <item x="1400"/>
        <item x="644"/>
        <item x="139"/>
        <item x="1776"/>
        <item x="422"/>
        <item x="1893"/>
        <item x="1586"/>
        <item x="488"/>
        <item x="1821"/>
        <item x="308"/>
        <item x="1793"/>
        <item x="1566"/>
        <item x="1647"/>
        <item x="1796"/>
        <item x="1803"/>
        <item x="1931"/>
        <item x="1883"/>
        <item x="1816"/>
        <item x="1827"/>
        <item x="1309"/>
        <item x="1374"/>
        <item x="851"/>
        <item x="1904"/>
        <item x="771"/>
        <item x="305"/>
        <item x="1617"/>
        <item x="1584"/>
        <item x="1723"/>
        <item x="1877"/>
        <item x="1432"/>
        <item x="1384"/>
        <item m="1" x="1993"/>
        <item x="48"/>
        <item x="1743"/>
        <item x="107"/>
        <item x="1344"/>
        <item x="1428"/>
        <item x="357"/>
        <item x="1582"/>
        <item x="1751"/>
        <item x="512"/>
        <item x="1526"/>
        <item x="1663"/>
        <item x="1651"/>
        <item x="1380"/>
        <item x="1903"/>
        <item x="1676"/>
        <item x="974"/>
        <item x="1467"/>
        <item x="1874"/>
        <item x="1897"/>
        <item x="1443"/>
        <item x="1898"/>
        <item x="1879"/>
        <item x="1160"/>
        <item x="1825"/>
        <item x="1602"/>
        <item x="10"/>
        <item x="1907"/>
        <item x="1404"/>
        <item x="1892"/>
        <item x="1213"/>
        <item x="629"/>
        <item x="1813"/>
        <item x="1606"/>
        <item x="1921"/>
        <item x="1441"/>
        <item x="1899"/>
        <item x="1667"/>
        <item x="1896"/>
        <item x="1505"/>
        <item x="1126"/>
        <item x="1811"/>
        <item x="1397"/>
        <item x="1375"/>
        <item x="1815"/>
        <item x="1779"/>
        <item x="1672"/>
        <item x="1453"/>
        <item x="1601"/>
        <item x="402"/>
        <item x="1756"/>
        <item x="343"/>
        <item x="1889"/>
        <item x="1768"/>
        <item x="126"/>
        <item x="113"/>
        <item x="1373"/>
        <item m="1" x="1983"/>
        <item x="1870"/>
        <item x="1563"/>
        <item x="1613"/>
        <item x="1321"/>
        <item x="727"/>
        <item x="1391"/>
        <item x="1401"/>
        <item x="1910"/>
        <item x="1747"/>
        <item x="1559"/>
        <item x="441"/>
        <item m="1" x="1977"/>
        <item x="1677"/>
        <item x="189"/>
        <item x="1928"/>
        <item x="1657"/>
        <item x="1789"/>
        <item x="1938"/>
        <item x="1679"/>
        <item x="1529"/>
        <item x="1795"/>
        <item x="796"/>
        <item x="1381"/>
        <item x="1507"/>
        <item x="1765"/>
        <item x="17"/>
        <item x="1370"/>
        <item x="1522"/>
        <item x="1744"/>
        <item x="1488"/>
        <item x="1487"/>
        <item x="123"/>
        <item x="1700"/>
        <item x="1423"/>
        <item x="1530"/>
        <item x="1215"/>
        <item x="1217"/>
        <item x="1631"/>
        <item x="1616"/>
        <item x="1612"/>
        <item x="755"/>
        <item x="1770"/>
        <item x="867"/>
        <item x="1498"/>
        <item x="1905"/>
        <item x="1534"/>
        <item x="725"/>
        <item x="794"/>
        <item x="1495"/>
        <item x="1359"/>
        <item x="487"/>
        <item x="1342"/>
        <item x="1491"/>
        <item x="89"/>
        <item x="1024"/>
        <item x="1422"/>
        <item x="1781"/>
        <item x="1690"/>
        <item x="1624"/>
        <item x="912"/>
        <item x="1919"/>
        <item x="1490"/>
        <item x="1733"/>
        <item x="1385"/>
        <item x="1383"/>
        <item x="1594"/>
        <item x="1512"/>
        <item x="1642"/>
        <item x="1518"/>
        <item x="1054"/>
        <item x="1063"/>
        <item x="1004"/>
        <item x="1801"/>
        <item x="1137"/>
        <item x="1138"/>
        <item x="1564"/>
        <item x="116"/>
        <item x="302"/>
        <item x="382"/>
        <item x="514"/>
        <item x="1012"/>
        <item x="1684"/>
        <item x="442"/>
        <item x="98"/>
        <item x="1532"/>
        <item x="1544"/>
        <item x="1510"/>
        <item x="87"/>
        <item x="1937"/>
        <item x="1831"/>
        <item x="1017"/>
        <item x="1807"/>
        <item x="1540"/>
        <item x="558"/>
        <item x="394"/>
        <item x="1511"/>
        <item x="1935"/>
        <item x="749"/>
        <item x="7"/>
        <item x="1878"/>
        <item x="1472"/>
        <item x="1240"/>
        <item x="1194"/>
        <item x="1415"/>
        <item x="1051"/>
        <item x="1114"/>
        <item x="1120"/>
        <item x="1439"/>
        <item x="1416"/>
        <item x="1410"/>
        <item x="1411"/>
        <item x="1916"/>
        <item x="886"/>
        <item x="1748"/>
        <item x="1303"/>
        <item x="1621"/>
        <item x="1587"/>
        <item x="1551"/>
        <item x="1405"/>
        <item x="1598"/>
        <item x="832"/>
        <item x="1365"/>
        <item x="1927"/>
        <item x="990"/>
        <item x="1560"/>
        <item x="1154"/>
        <item x="1691"/>
        <item x="1477"/>
        <item x="37"/>
        <item x="1449"/>
        <item x="720"/>
        <item x="463"/>
        <item x="165"/>
        <item x="30"/>
        <item x="1912"/>
        <item x="401"/>
        <item x="1764"/>
        <item x="1701"/>
        <item x="1533"/>
        <item x="772"/>
        <item x="1569"/>
        <item x="1930"/>
        <item x="191"/>
        <item x="1448"/>
        <item x="26"/>
        <item x="397"/>
        <item x="1481"/>
        <item x="1742"/>
        <item x="1806"/>
        <item x="1660"/>
        <item x="1673"/>
        <item x="1506"/>
        <item x="965"/>
        <item x="1427"/>
        <item x="1515"/>
        <item x="97"/>
        <item x="1726"/>
        <item x="1665"/>
        <item x="1248"/>
        <item x="1541"/>
        <item x="1141"/>
        <item x="1291"/>
        <item x="63"/>
        <item x="1500"/>
        <item x="1403"/>
        <item x="1550"/>
        <item x="1452"/>
        <item x="1358"/>
        <item x="1016"/>
        <item x="1697"/>
        <item x="259"/>
        <item x="1206"/>
        <item x="1484"/>
        <item x="1377"/>
        <item x="1661"/>
        <item x="289"/>
        <item x="290"/>
        <item x="1565"/>
        <item x="1461"/>
        <item x="1581"/>
        <item x="1729"/>
        <item x="1782"/>
        <item x="1900"/>
        <item x="1546"/>
        <item x="1722"/>
        <item x="1445"/>
        <item x="1925"/>
        <item x="172"/>
        <item x="1774"/>
        <item x="1761"/>
        <item x="1135"/>
        <item x="449"/>
        <item x="1705"/>
        <item x="1256"/>
        <item x="1738"/>
        <item x="637"/>
        <item x="1469"/>
        <item x="1755"/>
        <item x="250"/>
        <item m="1" x="2010"/>
        <item x="1823"/>
        <item m="1" x="1966"/>
        <item x="1814"/>
        <item x="1447"/>
        <item x="1218"/>
        <item x="1011"/>
        <item x="1849"/>
        <item x="910"/>
        <item x="909"/>
        <item x="1740"/>
        <item x="1433"/>
        <item x="111"/>
        <item x="1424"/>
        <item x="1425"/>
        <item x="1590"/>
        <item x="1724"/>
        <item x="557"/>
        <item x="1716"/>
        <item x="1767"/>
        <item x="1922"/>
        <item x="1402"/>
        <item x="1014"/>
        <item x="1891"/>
        <item x="1471"/>
        <item x="309"/>
        <item x="1725"/>
        <item x="1799"/>
        <item x="1585"/>
        <item x="1614"/>
        <item x="1571"/>
        <item x="1128"/>
        <item x="816"/>
        <item x="1759"/>
        <item x="1832"/>
        <item x="1562"/>
        <item x="1140"/>
        <item x="1531"/>
        <item x="1940"/>
        <item x="1727"/>
        <item x="1520"/>
        <item x="1694"/>
        <item x="1894"/>
        <item x="1007"/>
        <item x="1737"/>
        <item x="1593"/>
        <item x="1455"/>
        <item x="1480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910">
        <item h="1" m="1" x="908"/>
        <item h="1" x="1"/>
        <item h="1" x="17"/>
        <item h="1" x="33"/>
        <item h="1" x="2"/>
        <item h="1" x="19"/>
        <item h="1" x="18"/>
        <item h="1" x="65"/>
        <item h="1" x="22"/>
        <item h="1" x="47"/>
        <item h="1" x="21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9"/>
        <item h="1" x="14"/>
        <item h="1" x="10"/>
        <item h="1" x="15"/>
        <item h="1" x="114"/>
        <item h="1" x="48"/>
        <item h="1" x="62"/>
        <item h="1" x="25"/>
        <item h="1" x="8"/>
        <item h="1" x="92"/>
        <item h="1" x="3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6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4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5"/>
        <item h="1" x="13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6"/>
        <item h="1" x="240"/>
        <item h="1" x="7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1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2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1"/>
        <item h="1" x="364"/>
        <item h="1" x="573"/>
        <item h="1" x="446"/>
        <item h="1" x="250"/>
        <item h="1" x="323"/>
        <item h="1" x="538"/>
        <item h="1" x="568"/>
        <item h="1" x="265"/>
        <item h="1" x="41"/>
        <item h="1" x="523"/>
        <item h="1" x="308"/>
        <item h="1" x="570"/>
        <item h="1" x="365"/>
        <item h="1" x="548"/>
        <item h="1" x="190"/>
        <item h="1" x="392"/>
        <item h="1" x="384"/>
        <item h="1" x="231"/>
        <item h="1" x="264"/>
        <item h="1" x="535"/>
        <item h="1" x="387"/>
        <item h="1" x="433"/>
        <item h="1" x="562"/>
        <item h="1" x="475"/>
        <item h="1" x="329"/>
        <item h="1" x="147"/>
        <item h="1" x="456"/>
        <item h="1" x="318"/>
        <item h="1" x="200"/>
        <item h="1" x="421"/>
        <item h="1" x="595"/>
        <item h="1" x="126"/>
        <item h="1" x="266"/>
        <item h="1" x="494"/>
        <item h="1" x="577"/>
        <item h="1" x="557"/>
        <item h="1" x="127"/>
        <item h="1" x="425"/>
        <item h="1" x="476"/>
        <item h="1" x="588"/>
        <item h="1" x="564"/>
        <item h="1" x="467"/>
        <item h="1" x="490"/>
        <item h="1" x="418"/>
        <item h="1" x="325"/>
        <item h="1" x="478"/>
        <item h="1" x="350"/>
        <item h="1" x="553"/>
        <item h="1" x="336"/>
        <item h="1" x="345"/>
        <item h="1" x="483"/>
        <item h="1" x="357"/>
        <item h="1" x="171"/>
        <item h="1" x="592"/>
        <item h="1" x="482"/>
        <item h="1" x="563"/>
        <item h="1" x="560"/>
        <item h="1" x="435"/>
        <item h="1" x="457"/>
        <item h="1" x="315"/>
        <item h="1" x="609"/>
        <item h="1" x="590"/>
        <item h="1" x="593"/>
        <item h="1" x="188"/>
        <item h="1" x="306"/>
        <item h="1" x="532"/>
        <item h="1" x="527"/>
        <item h="1" x="326"/>
        <item h="1" x="620"/>
        <item h="1" x="451"/>
        <item h="1" x="518"/>
        <item h="1" x="291"/>
        <item h="1" x="638"/>
        <item h="1" x="541"/>
        <item h="1" x="362"/>
        <item h="1" x="314"/>
        <item h="1" x="607"/>
        <item h="1" x="630"/>
        <item h="1" x="499"/>
        <item h="1" x="496"/>
        <item h="1" x="320"/>
        <item h="1" x="406"/>
        <item h="1" x="561"/>
        <item h="1" x="510"/>
        <item h="1" x="414"/>
        <item h="1" x="274"/>
        <item h="1" x="374"/>
        <item h="1" x="650"/>
        <item h="1" x="583"/>
        <item h="1" x="504"/>
        <item h="1" x="216"/>
        <item h="1" x="534"/>
        <item h="1" x="611"/>
        <item h="1" x="311"/>
        <item h="1" x="128"/>
        <item h="1" x="634"/>
        <item h="1" x="559"/>
        <item h="1" x="677"/>
        <item h="1" x="591"/>
        <item h="1" x="427"/>
        <item h="1" x="602"/>
        <item h="1" x="533"/>
        <item h="1" x="434"/>
        <item h="1" x="554"/>
        <item h="1" x="393"/>
        <item h="1" x="619"/>
        <item h="1" x="659"/>
        <item h="1" x="640"/>
        <item h="1" x="492"/>
        <item h="1" x="501"/>
        <item h="1" x="685"/>
        <item h="1" x="558"/>
        <item h="1" x="290"/>
        <item h="1" x="641"/>
        <item h="1" x="531"/>
        <item h="1" x="608"/>
        <item h="1" x="210"/>
        <item h="1" x="512"/>
        <item h="1" x="462"/>
        <item h="1" x="312"/>
        <item h="1" x="511"/>
        <item h="1" x="688"/>
        <item h="1" x="576"/>
        <item h="1" x="453"/>
        <item h="1" x="486"/>
        <item h="1" x="547"/>
        <item h="1" x="507"/>
        <item h="1" x="579"/>
        <item h="1" x="409"/>
        <item h="1" x="502"/>
        <item h="1" x="662"/>
        <item h="1" x="555"/>
        <item h="1" x="600"/>
        <item h="1" x="522"/>
        <item h="1" x="180"/>
        <item h="1" x="373"/>
        <item h="1" x="628"/>
        <item h="1" x="386"/>
        <item h="1" x="601"/>
        <item h="1" x="217"/>
        <item h="1" x="584"/>
        <item h="1" x="572"/>
        <item h="1" x="487"/>
        <item h="1" x="687"/>
        <item h="1" x="461"/>
        <item h="1" x="585"/>
        <item h="1" x="603"/>
        <item h="1" x="598"/>
        <item h="1" x="629"/>
        <item h="1" x="505"/>
        <item h="1" x="515"/>
        <item h="1" x="469"/>
        <item h="1" x="712"/>
        <item h="1" x="635"/>
        <item h="1" x="440"/>
        <item h="1" x="377"/>
        <item h="1" x="26"/>
        <item h="1" x="651"/>
        <item h="1" x="633"/>
        <item h="1" x="556"/>
        <item h="1" x="693"/>
        <item h="1" x="578"/>
        <item h="1" x="543"/>
        <item h="1" x="309"/>
        <item h="1" x="517"/>
        <item h="1" x="631"/>
        <item h="1" x="472"/>
        <item h="1" x="211"/>
        <item h="1" x="473"/>
        <item h="1" x="632"/>
        <item h="1" x="463"/>
        <item h="1" x="667"/>
        <item h="1" x="624"/>
        <item h="1" x="698"/>
        <item h="1" x="705"/>
        <item h="1" x="719"/>
        <item h="1" x="514"/>
        <item h="1" x="529"/>
        <item h="1" x="470"/>
        <item h="1" x="670"/>
        <item h="1" x="243"/>
        <item h="1" x="623"/>
        <item h="1" x="703"/>
        <item h="1" x="710"/>
        <item h="1" x="574"/>
        <item h="1" x="655"/>
        <item h="1" x="313"/>
        <item h="1" x="643"/>
        <item h="1" x="599"/>
        <item h="1" x="713"/>
        <item h="1" x="303"/>
        <item h="1" x="546"/>
        <item h="1" x="604"/>
        <item h="1" x="419"/>
        <item h="1" x="606"/>
        <item h="1" x="749"/>
        <item h="1" x="509"/>
        <item h="1" x="714"/>
        <item h="1" x="539"/>
        <item h="1" x="678"/>
        <item h="1" x="552"/>
        <item h="1" x="722"/>
        <item h="1" x="645"/>
        <item h="1" x="681"/>
        <item h="1" x="727"/>
        <item h="1" x="436"/>
        <item h="1" x="437"/>
        <item h="1" x="728"/>
        <item h="1" x="352"/>
        <item h="1" x="566"/>
        <item h="1" x="725"/>
        <item h="1" x="498"/>
        <item h="1" x="665"/>
        <item h="1" x="647"/>
        <item h="1" x="679"/>
        <item h="1" x="405"/>
        <item h="1" x="742"/>
        <item h="1" x="411"/>
        <item h="1" x="745"/>
        <item h="1" x="664"/>
        <item h="1" x="750"/>
        <item h="1" x="441"/>
        <item h="1" x="646"/>
        <item h="1" x="442"/>
        <item h="1" x="549"/>
        <item h="1" x="747"/>
        <item h="1" x="586"/>
        <item h="1" x="724"/>
        <item h="1" x="753"/>
        <item h="1" x="471"/>
        <item h="1" x="612"/>
        <item h="1" x="551"/>
        <item h="1" x="621"/>
        <item h="1" x="768"/>
        <item h="1" x="682"/>
        <item h="1" x="516"/>
        <item h="1" x="754"/>
        <item h="1" x="489"/>
        <item h="1" x="524"/>
        <item h="1" x="744"/>
        <item h="1" x="741"/>
        <item h="1" x="639"/>
        <item h="1" x="694"/>
        <item h="1" x="683"/>
        <item h="1" x="404"/>
        <item h="1" x="321"/>
        <item h="1" x="460"/>
        <item h="1" x="692"/>
        <item h="1" x="759"/>
        <item h="1" x="569"/>
        <item h="1" x="186"/>
        <item h="1" x="338"/>
        <item h="1" x="706"/>
        <item h="1" x="718"/>
        <item h="1" x="544"/>
        <item h="1" x="776"/>
        <item h="1" x="379"/>
        <item h="1" x="395"/>
        <item h="1" x="663"/>
        <item h="1" x="695"/>
        <item h="1" x="708"/>
        <item h="1" x="709"/>
        <item h="1" x="452"/>
        <item h="1" x="589"/>
        <item h="1" x="166"/>
        <item h="1" x="521"/>
        <item h="1" x="520"/>
        <item h="1" x="233"/>
        <item h="1" x="739"/>
        <item h="1" x="654"/>
        <item h="1" x="528"/>
        <item h="1" x="636"/>
        <item h="1" x="751"/>
        <item h="1" x="770"/>
        <item h="1" x="660"/>
        <item h="1" x="545"/>
        <item h="1" x="497"/>
        <item h="1" x="723"/>
        <item h="1" x="748"/>
        <item h="1" x="513"/>
        <item h="1" x="673"/>
        <item h="1" x="649"/>
        <item h="1" x="717"/>
        <item h="1" x="674"/>
        <item h="1" x="493"/>
        <item h="1" x="772"/>
        <item h="1" x="652"/>
        <item h="1" x="581"/>
        <item h="1" x="503"/>
        <item h="1" x="480"/>
        <item h="1" x="394"/>
        <item h="1" x="580"/>
        <item h="1" x="582"/>
        <item h="1" x="752"/>
        <item h="1" x="680"/>
        <item h="1" x="732"/>
        <item h="1" x="617"/>
        <item h="1" x="542"/>
        <item h="1" x="704"/>
        <item h="1" x="691"/>
        <item h="1" x="738"/>
        <item h="1" x="605"/>
        <item h="1" x="758"/>
        <item h="1" x="792"/>
        <item h="1" x="412"/>
        <item h="1" x="398"/>
        <item h="1" x="806"/>
        <item h="1" x="696"/>
        <item h="1" x="777"/>
        <item h="1" x="530"/>
        <item h="1" x="519"/>
        <item h="1" x="399"/>
        <item h="1" x="468"/>
        <item h="1" x="782"/>
        <item h="1" x="798"/>
        <item h="1" x="735"/>
        <item h="1" x="410"/>
        <item h="1" x="707"/>
        <item h="1" x="675"/>
        <item h="1" x="684"/>
        <item h="1" x="812"/>
        <item h="1" x="666"/>
        <item h="1" x="796"/>
        <item h="1" x="594"/>
        <item h="1" x="169"/>
        <item h="1" x="803"/>
        <item h="1" x="661"/>
        <item h="1" x="402"/>
        <item h="1" x="802"/>
        <item h="1" x="780"/>
        <item h="1" x="746"/>
        <item h="1" x="783"/>
        <item h="1" x="809"/>
        <item h="1" x="733"/>
        <item h="1" x="540"/>
        <item h="1" x="756"/>
        <item h="1" x="618"/>
        <item h="1" x="765"/>
        <item h="1" x="814"/>
        <item h="1" x="804"/>
        <item h="1" x="786"/>
        <item h="1" x="846"/>
        <item h="1" x="789"/>
        <item h="1" x="672"/>
        <item h="1" x="730"/>
        <item h="1" x="700"/>
        <item h="1" x="826"/>
        <item h="1" x="697"/>
        <item h="1" x="761"/>
        <item h="1" x="731"/>
        <item h="1" x="813"/>
        <item h="1" x="567"/>
        <item h="1" x="495"/>
        <item h="1" x="817"/>
        <item h="1" x="764"/>
        <item h="1" x="464"/>
        <item h="1" x="824"/>
        <item h="1" x="613"/>
        <item h="1" x="795"/>
        <item h="1" x="729"/>
        <item h="1" x="506"/>
        <item h="1" x="711"/>
        <item h="1" x="466"/>
        <item h="1" x="565"/>
        <item h="1" x="834"/>
        <item h="1" x="766"/>
        <item h="1" x="835"/>
        <item h="1" x="755"/>
        <item h="1" x="819"/>
        <item h="1" x="827"/>
        <item h="1" x="642"/>
        <item h="1" x="671"/>
        <item h="1" x="715"/>
        <item h="1" x="790"/>
        <item h="1" x="773"/>
        <item h="1" x="815"/>
        <item h="1" x="390"/>
        <item h="1" x="784"/>
        <item h="1" x="669"/>
        <item h="1" x="721"/>
        <item h="1" x="716"/>
        <item h="1" x="778"/>
        <item h="1" x="816"/>
        <item h="1" x="774"/>
        <item h="1" x="690"/>
        <item h="1" x="832"/>
        <item h="1" x="757"/>
        <item h="1" x="785"/>
        <item h="1" x="849"/>
        <item h="1" x="839"/>
        <item h="1" x="825"/>
        <item h="1" x="821"/>
        <item h="1" x="481"/>
        <item h="1" x="848"/>
        <item h="1" x="596"/>
        <item h="1" x="450"/>
        <item h="1" x="837"/>
        <item h="1" x="830"/>
        <item h="1" x="793"/>
        <item h="1" x="836"/>
        <item h="1" x="842"/>
        <item h="1" x="653"/>
        <item h="1" x="668"/>
        <item h="1" x="726"/>
        <item h="1" x="637"/>
        <item h="1" x="627"/>
        <item h="1" x="737"/>
        <item h="1" x="805"/>
        <item h="1" x="676"/>
        <item h="1" x="865"/>
        <item h="1" x="862"/>
        <item h="1" x="853"/>
        <item h="1" x="788"/>
        <item h="1" x="844"/>
        <item h="1" x="769"/>
        <item h="1" x="851"/>
        <item h="1" x="656"/>
        <item h="1" x="791"/>
        <item h="1" x="575"/>
        <item h="1" x="616"/>
        <item h="1" x="351"/>
        <item h="1" x="740"/>
        <item h="1" x="854"/>
        <item h="1" x="686"/>
        <item h="1" x="870"/>
        <item h="1" x="856"/>
        <item h="1" x="822"/>
        <item h="1" x="625"/>
        <item h="1" x="657"/>
        <item h="1" x="129"/>
        <item h="1" x="810"/>
        <item h="1" x="626"/>
        <item h="1" x="886"/>
        <item h="1" x="252"/>
        <item h="1" x="771"/>
        <item h="1" x="587"/>
        <item h="1" x="734"/>
        <item h="1" x="818"/>
        <item h="1" x="622"/>
        <item h="1" x="876"/>
        <item h="1" x="869"/>
        <item h="1" x="861"/>
        <item h="1" x="701"/>
        <item h="1" x="658"/>
        <item h="1" x="614"/>
        <item h="1" x="702"/>
        <item h="1" x="797"/>
        <item h="1" x="319"/>
        <item h="1" x="763"/>
        <item h="1" x="699"/>
        <item h="1" x="883"/>
        <item h="1" x="779"/>
        <item h="1" x="882"/>
        <item h="1" x="743"/>
        <item h="1" x="847"/>
        <item h="1" x="843"/>
        <item h="1" x="872"/>
        <item h="1" x="840"/>
        <item h="1" x="887"/>
        <item h="1" x="878"/>
        <item h="1" x="857"/>
        <item h="1" x="537"/>
        <item h="1" x="858"/>
        <item h="1" x="859"/>
        <item h="1" x="873"/>
        <item h="1" x="720"/>
        <item h="1" x="807"/>
        <item h="1" x="811"/>
        <item h="1" x="689"/>
        <item h="1" x="801"/>
        <item h="1" x="831"/>
        <item h="1" x="823"/>
        <item h="1" x="889"/>
        <item h="1" x="880"/>
        <item h="1" x="885"/>
        <item h="1" x="852"/>
        <item h="1" x="597"/>
        <item h="1" x="897"/>
        <item h="1" x="841"/>
        <item h="1" x="875"/>
        <item h="1" x="615"/>
        <item h="1" x="866"/>
        <item h="1" x="762"/>
        <item h="1" x="850"/>
        <item h="1" x="860"/>
        <item h="1" x="644"/>
        <item h="1" x="864"/>
        <item h="1" x="891"/>
        <item h="1" x="900"/>
        <item h="1" x="736"/>
        <item h="1" x="536"/>
        <item h="1" x="550"/>
        <item h="1" x="894"/>
        <item h="1" x="800"/>
        <item x="20"/>
        <item h="1" m="1" x="906"/>
        <item h="1" x="610"/>
        <item h="1" x="648"/>
        <item h="1" x="767"/>
        <item h="1" x="775"/>
        <item h="1" x="787"/>
        <item h="1" x="794"/>
        <item h="1" x="808"/>
        <item h="1" x="833"/>
        <item h="1" x="838"/>
        <item h="1" x="863"/>
        <item h="1" x="867"/>
        <item h="1" x="868"/>
        <item h="1" x="879"/>
        <item h="1" x="884"/>
        <item h="1" x="888"/>
        <item h="1" x="893"/>
        <item h="1" x="895"/>
        <item h="1" x="898"/>
        <item h="1" x="901"/>
        <item h="1" x="902"/>
        <item h="1" m="1" x="907"/>
        <item h="1" x="760"/>
        <item h="1" x="799"/>
        <item h="1" x="855"/>
        <item h="1" x="890"/>
        <item h="1" x="899"/>
        <item h="1" x="0"/>
        <item h="1" x="526"/>
        <item h="1" x="781"/>
        <item h="1" x="820"/>
        <item h="1" x="828"/>
        <item h="1" x="829"/>
        <item h="1" x="845"/>
        <item h="1" x="871"/>
        <item h="1" x="874"/>
        <item h="1" x="877"/>
        <item h="1" x="881"/>
        <item h="1" x="892"/>
        <item h="1" x="896"/>
        <item h="1" x="903"/>
        <item h="1" x="904"/>
        <item h="1" x="905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09"/>
    </i>
    <i>
      <x v="910"/>
    </i>
    <i>
      <x v="1560"/>
    </i>
    <i>
      <x v="1583"/>
    </i>
    <i>
      <x v="1584"/>
    </i>
    <i>
      <x v="1585"/>
    </i>
    <i>
      <x v="1588"/>
    </i>
    <i>
      <x v="1590"/>
    </i>
    <i>
      <x v="1591"/>
    </i>
    <i>
      <x v="1592"/>
    </i>
    <i>
      <x v="1593"/>
    </i>
    <i>
      <x v="1594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2"/>
    </i>
    <i>
      <x v="1633"/>
    </i>
    <i>
      <x v="1634"/>
    </i>
    <i>
      <x v="1635"/>
    </i>
    <i>
      <x v="1636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827"/>
    </i>
    <i>
      <x v="1828"/>
    </i>
    <i>
      <x v="1829"/>
    </i>
    <i>
      <x v="1863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118" headerRowBorderDxfId="117" tableBorderDxfId="116" totalsRowBorderDxfId="115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114"/>
    <tableColumn id="1" xr3:uid="{3066F4BA-0FAE-49D3-945E-FC1F0BEB80F5}" name="name" dataDxfId="113"/>
    <tableColumn id="6" xr3:uid="{6524558B-CC79-4CDC-B820-14719B0DA126}" name="percent" dataDxfId="112"/>
    <tableColumn id="11" xr3:uid="{51E10E9D-D5CC-4DD3-9DA0-89CDD22864E6}" name="accountManager" dataDxfId="111"/>
    <tableColumn id="10" xr3:uid="{D971DD3C-D61A-4270-ADC7-BAA241461A77}" name="__v" dataDxfId="110"/>
    <tableColumn id="14" xr3:uid="{B18D46C1-9CB1-4139-8249-B9727C232591}" name="createdAt" dataDxfId="109"/>
    <tableColumn id="13" xr3:uid="{DCFE0F41-0F42-4112-9519-F71C86EE1710}" name="updatedAt" dataDxfId="108"/>
    <tableColumn id="2" xr3:uid="{FD097C46-95F7-49C8-9DE3-5BAF8BB942CB}" name="phone" dataDxfId="107"/>
    <tableColumn id="3" xr3:uid="{3A6B893A-7F5F-4060-9E9C-D84873D25630}" name="address" dataDxfId="106"/>
    <tableColumn id="12" xr3:uid="{B48E6630-B6A9-49F2-ACFF-AA8683E47CE1}" name="gps" dataDxfId="105"/>
    <tableColumn id="7" xr3:uid="{8AEDAF55-BD6D-4ACA-9B5A-F5D6A18332A6}" name="contactPerson" dataDxfId="104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103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424" Type="http://schemas.openxmlformats.org/officeDocument/2006/relationships/hyperlink" Target="https://www.iherb.com/tr/cb?pcodes=NOW-02644qty2sid0_NOW-01662qty2sid0_NCS-67142qty1sid0_CGN-01033qty2sid0_NOW-01289qty1sid0_NOW-02313qty1sid0_NOW-00372qty1sid0&amp;rcode=DFD1605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hyperlink" Target="https://www.iherb.com/tr/cb?pcodes=PAR-77871qty2sid0_PAR-77872qty2sid0_LEX-23151qty2sid0_CGN-01065qty1sid0_LKN-01663qty1sid0_SWV-11877qty2sid0_CAL-51610qty1sid0&amp;rcode=DFD1605" TargetMode="Externa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426" Type="http://schemas.openxmlformats.org/officeDocument/2006/relationships/hyperlink" Target="https://www.iherb.com/tr/cb?pcodes=NOW-01482qty1sid0_LEX-33510qty1sid0_LEX-30210qty1sid0_CLF-06419qty1sid0_SOR-04802qty2sid0_SOR-45931qty1sid0_LKN-01663qty1sid0_BLB-00654qty1sid0_NAP-03764qty1sid0_MTG-03072qty1sid0&amp;rcode=CYG0792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417" Type="http://schemas.openxmlformats.org/officeDocument/2006/relationships/hyperlink" Target="https://www.iherb.com/tr/cb?pcodes=EGM-93026qty1sid0_CGN-02272qty1sid0_FOA-66104qty1sid0_CGN-01258qty1sid0_NCS-67068qty1sid0_WNW-58500qty1sid0_LAG-35602qty1sid0_LAG-35603qty1sid0_NCS-67842qty1sid0_PIF-48549qty1sid0_MBY-05089qty1sid0&amp;rcode=DLE7202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428" Type="http://schemas.openxmlformats.org/officeDocument/2006/relationships/printerSettings" Target="../printerSettings/printerSettings7.bin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76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43" Type="http://schemas.openxmlformats.org/officeDocument/2006/relationships/hyperlink" Target="https://boxberrypost.kz/" TargetMode="External"/><Relationship Id="rId285" Type="http://schemas.openxmlformats.org/officeDocument/2006/relationships/hyperlink" Target="https://trace.emex.kz/ru/site/Checkcourierexe/?number=720000399194" TargetMode="External"/><Relationship Id="rId38" Type="http://schemas.openxmlformats.org/officeDocument/2006/relationships/hyperlink" Target="https://trace.emex.kz/ru/site/Checkcourierexe/?number=710000646999" TargetMode="External"/><Relationship Id="rId103" Type="http://schemas.openxmlformats.org/officeDocument/2006/relationships/hyperlink" Target="https://trace.emex.kz/ru/site/Checkcourierexe/?number=710000910338" TargetMode="External"/><Relationship Id="rId310" Type="http://schemas.openxmlformats.org/officeDocument/2006/relationships/hyperlink" Target="https://trace.emex.kz/ru/site/Checkcourierexe/?number=72000049768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87" Type="http://schemas.openxmlformats.org/officeDocument/2006/relationships/hyperlink" Target="https://trace.emex.kz/ru/site/Checkcourierexe/?number=720000111573" TargetMode="External"/><Relationship Id="rId352" Type="http://schemas.openxmlformats.org/officeDocument/2006/relationships/hyperlink" Target="https://trace.emex.kz/ru/site/Checkcourierexe/?number=722500437916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419" Type="http://schemas.openxmlformats.org/officeDocument/2006/relationships/hyperlink" Target="https://www.iherb.com/tr/cb?pcodes=NCS-67322qty1sid0_SOR-00448qty1sid0_NOW-01492qty1sid0_VMC-47137qty1sid0_QNL-00177qty2sid0_PAR-77872qty2sid0_NOW-00670qty1sid0&amp;rcode=CYG0792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430" Type="http://schemas.openxmlformats.org/officeDocument/2006/relationships/comments" Target="../comments1.xm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420" Type="http://schemas.openxmlformats.org/officeDocument/2006/relationships/hyperlink" Target="https://www.iherb.com/tr/cb?pcodes=FDI-05091qty1sid0_SWV-02375qty1sid0_RMS-06809qty1sid0_CAR-02653qty1sid0_NCS-67314qty1sid0_DLM-92341qty1sid0_DLM-92348qty1sid0_THR-10403qty1sid0_PAR-77891qty1sid0_NCS-57239qty1sid0_LOE-67294qty1sid0_CGN-02168qty1sid0&amp;rcode=CZN6870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421" Type="http://schemas.openxmlformats.org/officeDocument/2006/relationships/hyperlink" Target="https://www.iherb.com/tr/cb?pcodes=FBS-02503qty1sid0_AMN-02923qty1sid0_SOL-59205qty2sid0_CGN-01033qty3sid0_FPI-28123qty1sid0_FBS-50080qty1sid0&amp;rcode=CZN6870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422" Type="http://schemas.openxmlformats.org/officeDocument/2006/relationships/hyperlink" Target="https://www.iherb.com/tr/cb?pcodes=PTF-10560qty1sid0_CEN-22338qty1sid0_ECN-00012qty1sid0_NRT-00526qty1sid0_NCS-67405qty1sid0_DFH-00281qty1sid0&amp;rcode=CZN6870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423" Type="http://schemas.openxmlformats.org/officeDocument/2006/relationships/hyperlink" Target="https://www.iherb.com/tr/cb?pcodes=NOW-04739qty1sid0_NOW-00367qty3sid0_NOW-01662qty1sid0_NOW-00372qty1sid0_NOW-02313qty2sid0_NFS-35493qty1sid0_BTZ-75102qty1sid0_GIL-09772qty1sid0_MII-02364qty1sid0&amp;rcode=CYG0792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hyperlink" Target="https://www.iherb.com/tr/cb?pcodes=NCS-67592qty2sid0_BTZ-43042qty1sid0_NAP-03764qty2sid0_NWY-14008qty1sid0_MRM-71301qty2sid0_NOW-02313qty2sid0&amp;rcode=DFD1605" TargetMode="External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425" Type="http://schemas.openxmlformats.org/officeDocument/2006/relationships/hyperlink" Target="https://www.iherb.com/tr/cb?pcodes=NOW-01292qty1sid0_NOW-02644qty1sid0_NFS-04956qty1sid0_CGN-01266qty1sid0_SWV-01058qty1sid0_NOW-01290qty1sid0_NTW-00765qty1sid0&amp;rcode=DLE720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hyperlink" Target="https://www.iherb.com/tr/cb?pcodes=JRW-18001qty1sid0_JRW-18018qty1sid0_CLF-06419qty1sid0_SOL-03501qty1sid0_BLB-00612qty1sid0_DRB-00294qty1sid0_CAR-01545qty1sid0_MII-02397qty1sid0_CGN-01266qty1sid0&amp;rcode=DLE7202" TargetMode="Externa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427" Type="http://schemas.openxmlformats.org/officeDocument/2006/relationships/hyperlink" Target="https://www.iherb.com/tr/cb?pcodes=SOL-01945qty2sid0_NOW-00196qty1sid0_WEH-08917qty1sid0_CLF-06416qty1sid0_NOW-01418qty1sid0_NOW-02313qty2sid0&amp;rcode=CZN6870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Relationship Id="rId155" Type="http://schemas.openxmlformats.org/officeDocument/2006/relationships/hyperlink" Target="https://trace.emex.kz/ru/site/Checkcourierexe/?number=700000994608" TargetMode="External"/><Relationship Id="rId197" Type="http://schemas.openxmlformats.org/officeDocument/2006/relationships/hyperlink" Target="https://boxberrypost.kz/" TargetMode="External"/><Relationship Id="rId362" Type="http://schemas.openxmlformats.org/officeDocument/2006/relationships/hyperlink" Target="https://www.emex.kz/otslezhivanie-po-kazahstanu?trace=720000677133" TargetMode="External"/><Relationship Id="rId418" Type="http://schemas.openxmlformats.org/officeDocument/2006/relationships/hyperlink" Target="https://www.iherb.com/tr/cb?pcodes=NOW-00839qty2sid0_SOR-01660qty1sid0_MAV-14757qty2sid0_MII-16792qty1sid0_FPI-30696qty1sid0_MCL-21045qty1sid0_JAS-10029qty1sid0&amp;rcode=CYG0792" TargetMode="External"/><Relationship Id="rId222" Type="http://schemas.openxmlformats.org/officeDocument/2006/relationships/hyperlink" Target="https://trace.emex.kz/ru/site/Checkcourierexe/?number=720000209360" TargetMode="External"/><Relationship Id="rId264" Type="http://schemas.openxmlformats.org/officeDocument/2006/relationships/hyperlink" Target="https://trace.emex.kz/ru/site/Checkcourierexe/?number=722500245507" TargetMode="External"/><Relationship Id="rId17" Type="http://schemas.openxmlformats.org/officeDocument/2006/relationships/hyperlink" Target="https://www.cdek.ru/ru/tracking?order_id=1378820167" TargetMode="External"/><Relationship Id="rId59" Type="http://schemas.openxmlformats.org/officeDocument/2006/relationships/hyperlink" Target="https://trace.emex.kz/ru/site/Checkcourierexe/?number=710000699962" TargetMode="External"/><Relationship Id="rId124" Type="http://schemas.openxmlformats.org/officeDocument/2006/relationships/hyperlink" Target="https://trace.emex.kz/ru/site/Checkcourierexe/?number=710002013499" TargetMode="External"/><Relationship Id="rId70" Type="http://schemas.openxmlformats.org/officeDocument/2006/relationships/hyperlink" Target="https://trace.emex.kz/ru/site/Checkcourierexe/?number=710000760111" TargetMode="External"/><Relationship Id="rId166" Type="http://schemas.openxmlformats.org/officeDocument/2006/relationships/hyperlink" Target="https://trace.emex.kz/ru/site/Checkcourierexe/?number=720000024990" TargetMode="External"/><Relationship Id="rId331" Type="http://schemas.openxmlformats.org/officeDocument/2006/relationships/hyperlink" Target="https://boxberrypost.kz/" TargetMode="External"/><Relationship Id="rId373" Type="http://schemas.openxmlformats.org/officeDocument/2006/relationships/hyperlink" Target="https://www.emex.kz/otslezhivanie-po-kazahstanu?trace=720000719857" TargetMode="External"/><Relationship Id="rId429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50" activePane="bottomLeft" state="frozen"/>
      <selection activeCell="E1" sqref="E1"/>
      <selection pane="bottomLeft" activeCell="B50" sqref="B50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101" priority="2">
      <formula>COUNTIF($B:$B,A2)&gt;1</formula>
    </cfRule>
  </conditionalFormatting>
  <conditionalFormatting sqref="H2:H298 F236:G236 I236:K236">
    <cfRule type="expression" dxfId="100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7" t="s">
        <v>2416</v>
      </c>
      <c r="B1" s="207"/>
      <c r="C1" s="207"/>
      <c r="D1" s="207"/>
      <c r="G1" s="203" t="s">
        <v>1651</v>
      </c>
      <c r="H1" s="204"/>
      <c r="I1" s="204"/>
      <c r="J1" s="204"/>
      <c r="K1" s="148"/>
    </row>
    <row r="2" spans="1:17" x14ac:dyDescent="0.25">
      <c r="A2" s="207" t="s">
        <v>2417</v>
      </c>
      <c r="B2" s="207"/>
      <c r="C2" s="208" t="s">
        <v>2418</v>
      </c>
      <c r="D2" s="208"/>
      <c r="G2" s="205"/>
      <c r="H2" s="206"/>
      <c r="I2" s="206"/>
      <c r="J2" s="206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6"/>
  <sheetViews>
    <sheetView topLeftCell="F40" zoomScaleNormal="100" workbookViewId="0">
      <selection activeCell="A37" sqref="A37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7" t="s">
        <v>1651</v>
      </c>
      <c r="B2" s="207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-516394.74211354594</v>
      </c>
      <c r="C3" s="129">
        <f>SUMIFS(Journal!$U:$U,Journal!$T:$T,"",Journal!$G:$G,$A3,Journal!$D:$D,"&lt;&gt;Доставлен")</f>
        <v>-134446.03072695126</v>
      </c>
      <c r="D3"/>
    </row>
    <row r="4" spans="1:9" x14ac:dyDescent="0.25">
      <c r="A4" s="155" t="s">
        <v>6</v>
      </c>
      <c r="B4" s="120">
        <f>SUMIFS(Journal!$U:$U,Journal!$T:$T,"",Journal!$G:$G,A4)</f>
        <v>-29374.863082074949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-133413.39140414612</v>
      </c>
      <c r="C5" s="129">
        <f>SUMIFS(Journal!$U:$U,Journal!$T:$T,"",Journal!$G:$G,$A5,Journal!$D:$D,"&lt;&gt;Доставлен")</f>
        <v>-5313.409123582881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-773577.20659132698</v>
      </c>
      <c r="C7" s="122">
        <f>SUM(C3:C6)</f>
        <v>-139759.43985053414</v>
      </c>
    </row>
    <row r="8" spans="1:9" x14ac:dyDescent="0.25">
      <c r="B8" s="1"/>
    </row>
    <row r="9" spans="1:9" x14ac:dyDescent="0.25">
      <c r="B9" s="63"/>
      <c r="C9" s="64"/>
      <c r="D9" s="210" t="s">
        <v>0</v>
      </c>
      <c r="E9" s="210"/>
      <c r="F9" s="210"/>
      <c r="G9" s="115"/>
      <c r="H9" s="209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9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21400</v>
      </c>
      <c r="D12" s="53">
        <f>SUMIFS(Journal!$U:$U,Journal!$T:$T,$A12,Journal!$G:$G,$D$10)</f>
        <v>8820.1843614437512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0.77843037550907968</v>
      </c>
      <c r="I12" s="53">
        <f>SUM(D12:G12)</f>
        <v>9366.9171789341472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53127.22</v>
      </c>
      <c r="D14" s="53">
        <f>SUMIFS(Journal!$U:$U,Journal!$T:$T,$A14,Journal!$G:$G,$D$10)</f>
        <v>27582.365506384442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1.2071575502129386</v>
      </c>
      <c r="I14" s="53">
        <f t="shared" si="1"/>
        <v>29056.795124859356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142353.65406172335</v>
      </c>
      <c r="C53" s="53">
        <f>SUMIF(Journal!$T:$T,A53,Journal!$Q:$Q)</f>
        <v>215850</v>
      </c>
      <c r="D53" s="53">
        <f>SUMIFS(Journal!$U:$U,Journal!$T:$T,$A53,Journal!$G:$G,$D$10)</f>
        <v>90754.157512423364</v>
      </c>
      <c r="E53" s="53">
        <f>SUMIFS(Journal!$U:$U,Journal!$T:$T,$A53,Journal!$G:$G,$E$10)</f>
        <v>1736.2922532854338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0.76753025691531951</v>
      </c>
      <c r="I53" s="53">
        <f t="shared" ref="I53" si="51">SUM(D53:G53)</f>
        <v>93730.449765708792</v>
      </c>
    </row>
    <row r="54" spans="1:9" x14ac:dyDescent="0.25">
      <c r="A54" s="52" t="s">
        <v>5506</v>
      </c>
      <c r="B54" s="53">
        <v>155395.22999999998</v>
      </c>
      <c r="C54" s="53">
        <f>SUMIF(Journal!$T:$T,A54,Journal!$Q:$Q)</f>
        <v>271400</v>
      </c>
      <c r="D54" s="53">
        <f>SUMIFS(Journal!$U:$U,Journal!$T:$T,$A54,Journal!$G:$G,$D$10)</f>
        <v>96985.886861833584</v>
      </c>
      <c r="E54" s="53">
        <f>SUMIFS(Journal!$U:$U,Journal!$T:$T,$A54,Journal!$G:$G,$E$10)</f>
        <v>8512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" si="52">I54/(C54-I54)</f>
        <v>0.64722335026383793</v>
      </c>
      <c r="I54" s="53">
        <f t="shared" ref="I54" si="53">SUM(D54:G54)</f>
        <v>106637.88686183358</v>
      </c>
    </row>
    <row r="55" spans="1:9" x14ac:dyDescent="0.25">
      <c r="A55" s="52" t="s">
        <v>5536</v>
      </c>
      <c r="B55" s="53">
        <v>131903.03</v>
      </c>
      <c r="C55" s="53">
        <f>SUMIF(Journal!$T:$T,A55,Journal!$Q:$Q)</f>
        <v>265900</v>
      </c>
      <c r="D55" s="53">
        <f>SUMIFS(Journal!$U:$U,Journal!$T:$T,$A55,Journal!$G:$G,$D$10)</f>
        <v>97362.026680525669</v>
      </c>
      <c r="E55" s="53">
        <f>SUMIFS(Journal!$U:$U,Journal!$T:$T,$A55,Journal!$G:$G,$E$10)</f>
        <v>6554.0304288574034</v>
      </c>
      <c r="F55" s="53">
        <f>SUMIFS(Journal!$U:$U,Journal!$T:$T,$A55,Journal!$G:$G,$F$10)</f>
        <v>457</v>
      </c>
      <c r="G55" s="53">
        <f>SUMIFS(Journal!$U:$U,Journal!$T:$T,$A55,Journal!$G:$G,$G$10)</f>
        <v>0</v>
      </c>
      <c r="H55" s="106">
        <f t="shared" ref="H55:H56" si="54">I55/(C55-I55)</f>
        <v>0.64616500034958602</v>
      </c>
      <c r="I55" s="53">
        <f t="shared" ref="I55" si="55">SUM(D55:G55)</f>
        <v>104373.05710938307</v>
      </c>
    </row>
    <row r="56" spans="1:9" x14ac:dyDescent="0.25">
      <c r="A56" s="52" t="s">
        <v>10</v>
      </c>
      <c r="B56" s="53">
        <v>7702315.7980716461</v>
      </c>
      <c r="C56" s="54">
        <f>SUM(C$11:C55)</f>
        <v>11143478.217234202</v>
      </c>
      <c r="D56" s="54">
        <f>SUM(D$11:D55)</f>
        <v>3646953.2101254696</v>
      </c>
      <c r="E56" s="54">
        <f>SUM(E$11:E55)</f>
        <v>467983.36502734578</v>
      </c>
      <c r="F56" s="54">
        <f>SUM(F$11:F55)</f>
        <v>105048.23338366084</v>
      </c>
      <c r="G56" s="54">
        <f>SUM(G$11:G55)</f>
        <v>56879.019290876793</v>
      </c>
      <c r="H56" s="111">
        <f t="shared" si="54"/>
        <v>0.62284898864064464</v>
      </c>
      <c r="I56" s="54">
        <f>SUM(I$11:I55)</f>
        <v>4276863.827827353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J15" sqref="J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908"/>
  <sheetViews>
    <sheetView zoomScaleNormal="100" workbookViewId="0">
      <pane ySplit="2" topLeftCell="A5757" activePane="bottomLeft" state="frozen"/>
      <selection activeCell="H4889" sqref="H4889:L4899"/>
      <selection pane="bottomLeft" activeCell="E5776" sqref="E5776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SUBTOTAL(3,K$3:K$5902)</f>
        <v>5781</v>
      </c>
      <c r="L2" s="90">
        <f t="shared" ref="L2:Q2" si="0">SUBTOTAL(9,L$3:L$5902)</f>
        <v>-105042.19601555215</v>
      </c>
      <c r="M2" s="90">
        <f t="shared" si="0"/>
        <v>-38923.037000000077</v>
      </c>
      <c r="N2" s="90">
        <f t="shared" si="0"/>
        <v>-1012.3829844478864</v>
      </c>
      <c r="O2" s="90">
        <f t="shared" si="0"/>
        <v>139196.23913030277</v>
      </c>
      <c r="P2" s="90">
        <f t="shared" si="0"/>
        <v>7815566.4280716404</v>
      </c>
      <c r="Q2" s="90">
        <f t="shared" si="0"/>
        <v>11384030.547234209</v>
      </c>
      <c r="R2" s="104">
        <f>SUBTOTAL(3,R$3:R$5902)</f>
        <v>5039</v>
      </c>
      <c r="S2" s="104"/>
      <c r="T2" s="104">
        <f>SUBTOTAL(2,T$3:T$5902)</f>
        <v>0</v>
      </c>
      <c r="U2" s="91">
        <f>SUBTOTAL(9,U$3:U$5902)</f>
        <v>3568464.1191625595</v>
      </c>
      <c r="V2" s="92">
        <f>SUBTOTAL(1,V$3:V$5902)</f>
        <v>0.81903531337284963</v>
      </c>
      <c r="X2" s="43"/>
      <c r="Y2" s="91" t="s">
        <v>5</v>
      </c>
      <c r="Z2" s="91">
        <f>SUMIFS($U:$U,$T:$T,"",$G:$G,Y2)</f>
        <v>-516394.74211354594</v>
      </c>
      <c r="AA2" s="91" t="s">
        <v>6</v>
      </c>
      <c r="AB2" s="91">
        <f>SUMIFS($U:$U,$T:$T,"",$G:$G,AA2)</f>
        <v>-29374.863082074949</v>
      </c>
      <c r="AC2" s="91" t="s">
        <v>7</v>
      </c>
      <c r="AD2" s="91">
        <f>SUMIFS($U:$U,$T:$T,"",$G:$G,AC2)</f>
        <v>-133413.39140414612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44804</v>
      </c>
      <c r="S5" s="31" t="s">
        <v>3121</v>
      </c>
      <c r="T5" s="95" t="str">
        <f t="shared" si="4"/>
        <v>2022 08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>
        <v>3000</v>
      </c>
      <c r="R2612" s="31">
        <v>46094</v>
      </c>
      <c r="S2612" s="31"/>
      <c r="T2612" s="95" t="str">
        <f t="shared" si="205"/>
        <v>2026 03</v>
      </c>
      <c r="U2612" s="32">
        <f t="shared" si="202"/>
        <v>745.7083262490969</v>
      </c>
      <c r="V2612" s="22">
        <f t="shared" si="203"/>
        <v>0.3307949609769516</v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>
        <v>2500</v>
      </c>
      <c r="R2641" s="31">
        <v>46034</v>
      </c>
      <c r="S2641" s="31"/>
      <c r="T2641" s="95" t="str">
        <f t="shared" si="210"/>
        <v>2026 01</v>
      </c>
      <c r="U2641" s="32">
        <f t="shared" si="207"/>
        <v>743.29225328543384</v>
      </c>
      <c r="V2641" s="22">
        <f t="shared" si="208"/>
        <v>0.42311662521871124</v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1600</v>
      </c>
      <c r="R2642" s="31">
        <v>46094</v>
      </c>
      <c r="S2642" s="31"/>
      <c r="T2642" s="95" t="str">
        <f t="shared" si="210"/>
        <v>2026 03</v>
      </c>
      <c r="U2642" s="32">
        <f t="shared" si="207"/>
        <v>478.54408913657585</v>
      </c>
      <c r="V2642" s="22">
        <f t="shared" si="208"/>
        <v>0.42671681026509395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>
        <v>2500</v>
      </c>
      <c r="R2655" s="31">
        <v>46094</v>
      </c>
      <c r="S2655" s="31"/>
      <c r="T2655" s="95" t="str">
        <f t="shared" si="210"/>
        <v>2026 03</v>
      </c>
      <c r="U2655" s="32">
        <f t="shared" si="207"/>
        <v>1330.7780134717304</v>
      </c>
      <c r="V2655" s="22">
        <f t="shared" si="208"/>
        <v>1.1381739556772821</v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2"/>
        <v/>
      </c>
      <c r="U2781" s="32">
        <f t="shared" si="218"/>
        <v>-874.05306978525721</v>
      </c>
      <c r="V2781" s="22" t="str">
        <f t="shared" si="219"/>
        <v/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tr">
        <f>RIGHT(Journal!$J2782,9)</f>
        <v>000001750</v>
      </c>
      <c r="I2782" s="97" t="str">
        <f t="shared" ref="I2782:I2801" si="223">IFERROR(LEFT(J2782,FIND(",",J2782)-1),"")</f>
        <v>NSP</v>
      </c>
      <c r="J2782" s="97" t="s">
        <v>906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si="223"/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si="263"/>
        <v/>
      </c>
      <c r="U3277" s="32">
        <f t="shared" si="260"/>
        <v>-837.15822162107986</v>
      </c>
      <c r="V3277" s="22" t="str">
        <f t="shared" si="261"/>
        <v/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3"/>
        <v/>
      </c>
      <c r="U3452" s="32">
        <f t="shared" si="270"/>
        <v>-1017.0950757575764</v>
      </c>
      <c r="V3452" s="22" t="str">
        <f t="shared" si="271"/>
        <v/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5544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5544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5544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5634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7"/>
        <v/>
      </c>
      <c r="U3849" s="32">
        <f t="shared" si="304"/>
        <v>-1605.29576150663</v>
      </c>
      <c r="V3849" s="22" t="str">
        <f t="shared" si="305"/>
        <v/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si="320"/>
        <v>637.40127499063317</v>
      </c>
      <c r="V4148" s="22">
        <f t="shared" si="321"/>
        <v>0.66216717146018533</v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>
        <v>5900</v>
      </c>
      <c r="R4175" s="31">
        <v>46117</v>
      </c>
      <c r="S4175" s="31" t="s">
        <v>4610</v>
      </c>
      <c r="T4175" s="95" t="str">
        <f t="shared" si="327"/>
        <v>2026 04</v>
      </c>
      <c r="U4175" s="32">
        <f t="shared" si="324"/>
        <v>1635.0081440092781</v>
      </c>
      <c r="V4175" s="22">
        <f t="shared" si="325"/>
        <v>0.38335551373039595</v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>
        <v>3200</v>
      </c>
      <c r="R4296" s="31">
        <v>46092</v>
      </c>
      <c r="S4296" s="31"/>
      <c r="T4296" s="95" t="str">
        <f t="shared" si="335"/>
        <v>2026 03</v>
      </c>
      <c r="U4296" s="32">
        <f t="shared" si="332"/>
        <v>655.98941507960672</v>
      </c>
      <c r="V4296" s="22">
        <f t="shared" si="333"/>
        <v>0.25785640160775269</v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si="342"/>
        <v>837.98878380758254</v>
      </c>
      <c r="V4434" s="22">
        <f t="shared" si="343"/>
        <v>0.87108005572356184</v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si="346"/>
        <v>1309.3237855907778</v>
      </c>
      <c r="V4542" s="22">
        <f t="shared" si="347"/>
        <v>1.4700334020475005</v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49"/>
        <v/>
      </c>
      <c r="U4547" s="32">
        <f t="shared" ref="U4547:U4610" si="350">Q4547-P4547</f>
        <v>-2455.4655676900888</v>
      </c>
      <c r="V4547" s="22" t="str">
        <f t="shared" ref="V4547:V4610" si="351">IF(Q4547&lt;&gt;0,IFERROR(U4547/P4547,""),"")</f>
        <v/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>
        <v>1600</v>
      </c>
      <c r="R4549" s="31">
        <v>46089</v>
      </c>
      <c r="S4549" s="31" t="s">
        <v>4992</v>
      </c>
      <c r="T4549" s="95" t="str">
        <f t="shared" si="353"/>
        <v>2026 03</v>
      </c>
      <c r="U4549" s="32">
        <f t="shared" si="350"/>
        <v>698.12411291984336</v>
      </c>
      <c r="V4549" s="22">
        <f t="shared" si="351"/>
        <v>0.77408002910470952</v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>
        <v>2300</v>
      </c>
      <c r="R4604" s="31">
        <v>46086</v>
      </c>
      <c r="S4604" s="31"/>
      <c r="T4604" s="95" t="str">
        <f t="shared" si="353"/>
        <v>2026 03</v>
      </c>
      <c r="U4604" s="32">
        <f t="shared" si="350"/>
        <v>1067.5086974326666</v>
      </c>
      <c r="V4604" s="22">
        <f t="shared" si="351"/>
        <v>0.86613892950725024</v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5902" si="354">Q4611-P4611</f>
        <v>878.74490196078432</v>
      </c>
      <c r="V4611" s="22">
        <f t="shared" ref="V4611:V5902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>
        <v>2500</v>
      </c>
      <c r="R4622" s="202">
        <v>0.29375000000000001</v>
      </c>
      <c r="S4622" s="31" t="s">
        <v>4622</v>
      </c>
      <c r="T4622" s="95" t="str">
        <f t="shared" si="357"/>
        <v>1900 01</v>
      </c>
      <c r="U4622" s="32">
        <f t="shared" si="354"/>
        <v>772.01198658610883</v>
      </c>
      <c r="V4622" s="22">
        <f t="shared" si="355"/>
        <v>0.44676929503746216</v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1"/>
        <v/>
      </c>
      <c r="U4684" s="32">
        <f t="shared" si="358"/>
        <v>-2018.2096322842006</v>
      </c>
      <c r="V4684" s="22" t="str">
        <f t="shared" si="359"/>
        <v/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1"/>
        <v/>
      </c>
      <c r="U4719" s="32">
        <f t="shared" si="358"/>
        <v>-2022.6229629230629</v>
      </c>
      <c r="V4719" s="22" t="str">
        <f t="shared" si="359"/>
        <v/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1"/>
        <v/>
      </c>
      <c r="U4739" s="32">
        <f t="shared" si="358"/>
        <v>-586.52506132133067</v>
      </c>
      <c r="V4739" s="22" t="str">
        <f t="shared" si="359"/>
        <v/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>
        <v>1400</v>
      </c>
      <c r="R4743" s="31">
        <v>46106</v>
      </c>
      <c r="S4743" s="31" t="s">
        <v>3226</v>
      </c>
      <c r="T4743" s="95" t="str">
        <f t="shared" si="363"/>
        <v>2026 03</v>
      </c>
      <c r="U4743" s="32">
        <f t="shared" si="358"/>
        <v>877.57214405475554</v>
      </c>
      <c r="V4743" s="22">
        <f t="shared" si="359"/>
        <v>1.679795849451668</v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si="358"/>
        <v>1958.3565836607354</v>
      </c>
      <c r="V4810" s="22">
        <f t="shared" si="359"/>
        <v>1.358419538053002</v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5"/>
        <v/>
      </c>
      <c r="U4841" s="32">
        <f t="shared" si="358"/>
        <v>-693.86906149572417</v>
      </c>
      <c r="V4841" s="22" t="str">
        <f t="shared" si="359"/>
        <v/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si="358"/>
        <v>1551.6796810748956</v>
      </c>
      <c r="V4893" s="22">
        <f t="shared" si="359"/>
        <v>0.8395079928447029</v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>
        <v>2400</v>
      </c>
      <c r="R4993" s="31">
        <v>46088</v>
      </c>
      <c r="S4993" s="31" t="s">
        <v>4622</v>
      </c>
      <c r="T4993" s="95" t="str">
        <f t="shared" si="372"/>
        <v>2026 03</v>
      </c>
      <c r="U4993" s="32">
        <f t="shared" si="373"/>
        <v>1264.7271785922048</v>
      </c>
      <c r="V4993" s="22">
        <f t="shared" si="374"/>
        <v>1.1140292929975015</v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si="373"/>
        <v>1848.5626697603011</v>
      </c>
      <c r="V5000" s="22">
        <f t="shared" si="374"/>
        <v>0.94728262143741937</v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>
        <v>3700</v>
      </c>
      <c r="R5001" s="31">
        <v>46117</v>
      </c>
      <c r="S5001" s="31" t="s">
        <v>4610</v>
      </c>
      <c r="T5001" s="95" t="str">
        <f t="shared" si="376"/>
        <v>2026 04</v>
      </c>
      <c r="U5001" s="32">
        <f t="shared" si="373"/>
        <v>1748.5626697603011</v>
      </c>
      <c r="V5001" s="22">
        <f t="shared" si="374"/>
        <v>0.89603834192590837</v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6"/>
        <v/>
      </c>
      <c r="U5018" s="32">
        <f t="shared" si="373"/>
        <v>-397.46390128657652</v>
      </c>
      <c r="V5018" s="22" t="str">
        <f t="shared" si="374"/>
        <v/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si="373"/>
        <v>536.26266164405365</v>
      </c>
      <c r="V5025" s="22">
        <f t="shared" si="374"/>
        <v>0.95126333694337439</v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si="373"/>
        <v>636.26266164405365</v>
      </c>
      <c r="V5026" s="22">
        <f t="shared" si="374"/>
        <v>1.1286509130291358</v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>
        <v>1000</v>
      </c>
      <c r="R5028" s="31">
        <v>46093</v>
      </c>
      <c r="S5028" s="31" t="s">
        <v>3384</v>
      </c>
      <c r="T5028" s="95" t="str">
        <f t="shared" si="376"/>
        <v>2026 03</v>
      </c>
      <c r="U5028" s="32">
        <f t="shared" si="373"/>
        <v>610.67609122519934</v>
      </c>
      <c r="V5028" s="22">
        <f t="shared" si="374"/>
        <v>1.5685553274829496</v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6"/>
        <v/>
      </c>
      <c r="U5053" s="32">
        <f t="shared" si="377"/>
        <v>-561.54728707739412</v>
      </c>
      <c r="V5053" s="22" t="str">
        <f t="shared" si="378"/>
        <v/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>
        <v>2400</v>
      </c>
      <c r="R5067" s="31">
        <v>46113</v>
      </c>
      <c r="S5067" s="31" t="s">
        <v>3457</v>
      </c>
      <c r="T5067" s="95" t="str">
        <f t="shared" si="380"/>
        <v>2026 04</v>
      </c>
      <c r="U5067" s="32">
        <f t="shared" si="377"/>
        <v>1463.299630357845</v>
      </c>
      <c r="V5067" s="22">
        <f t="shared" si="378"/>
        <v>1.5621853879665546</v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>
        <v>2300</v>
      </c>
      <c r="R5073" s="31">
        <v>46090</v>
      </c>
      <c r="S5073" s="31"/>
      <c r="T5073" s="95" t="str">
        <f t="shared" si="380"/>
        <v>2026 03</v>
      </c>
      <c r="U5073" s="32">
        <f t="shared" si="377"/>
        <v>1173.3576054987213</v>
      </c>
      <c r="V5073" s="22">
        <f t="shared" si="378"/>
        <v>1.0414640983025689</v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>
        <v>2000</v>
      </c>
      <c r="R5074" s="31">
        <v>46119</v>
      </c>
      <c r="S5074" s="31"/>
      <c r="T5074" s="95" t="str">
        <f t="shared" si="380"/>
        <v>2026 04</v>
      </c>
      <c r="U5074" s="32">
        <f t="shared" si="377"/>
        <v>1074.2176758312021</v>
      </c>
      <c r="V5074" s="22">
        <f t="shared" si="378"/>
        <v>1.1603350461413002</v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>
        <v>3000</v>
      </c>
      <c r="R5094" s="31">
        <v>46098</v>
      </c>
      <c r="S5094" s="31"/>
      <c r="T5094" s="95" t="str">
        <f t="shared" si="380"/>
        <v>2026 03</v>
      </c>
      <c r="U5094" s="32">
        <f t="shared" si="377"/>
        <v>1201.6851371599032</v>
      </c>
      <c r="V5094" s="22">
        <f t="shared" si="378"/>
        <v>0.66822844096504308</v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>
        <v>3000</v>
      </c>
      <c r="R5098" s="31">
        <v>46090</v>
      </c>
      <c r="S5098" s="31" t="s">
        <v>3206</v>
      </c>
      <c r="T5098" s="95" t="str">
        <f t="shared" si="380"/>
        <v>2026 03</v>
      </c>
      <c r="U5098" s="32">
        <f t="shared" si="377"/>
        <v>1378.485755697553</v>
      </c>
      <c r="V5098" s="22">
        <f t="shared" si="378"/>
        <v>0.85012250773693243</v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80"/>
        <v/>
      </c>
      <c r="U5100" s="32">
        <f t="shared" si="377"/>
        <v>-970.95801164489706</v>
      </c>
      <c r="V5100" s="22" t="str">
        <f t="shared" si="378"/>
        <v/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>
        <v>3600</v>
      </c>
      <c r="R5118" s="31">
        <v>46108</v>
      </c>
      <c r="S5118" s="31" t="s">
        <v>3475</v>
      </c>
      <c r="T5118" s="95" t="str">
        <f t="shared" si="380"/>
        <v>2026 03</v>
      </c>
      <c r="U5118" s="32">
        <f t="shared" si="354"/>
        <v>1547.8454771304828</v>
      </c>
      <c r="V5118" s="22">
        <f t="shared" si="355"/>
        <v>0.75425386338166112</v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>
        <v>2000</v>
      </c>
      <c r="R5182" s="31">
        <v>46098</v>
      </c>
      <c r="S5182" s="31"/>
      <c r="T5182" s="95" t="str">
        <f t="shared" si="382"/>
        <v>2026 03</v>
      </c>
      <c r="U5182" s="32">
        <f t="shared" si="387"/>
        <v>889.77539177029598</v>
      </c>
      <c r="V5182" s="22">
        <f t="shared" si="388"/>
        <v>0.801437281406577</v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2"/>
        <v/>
      </c>
      <c r="U5184" s="32">
        <f t="shared" si="387"/>
        <v>-909.79304418157949</v>
      </c>
      <c r="V5184" s="22" t="str">
        <f t="shared" si="388"/>
        <v/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>
        <v>1050</v>
      </c>
      <c r="R5205" s="31">
        <v>46113</v>
      </c>
      <c r="S5205" s="31" t="s">
        <v>3252</v>
      </c>
      <c r="T5205" s="95" t="str">
        <f t="shared" si="390"/>
        <v>2026 04</v>
      </c>
      <c r="U5205" s="32">
        <f t="shared" si="387"/>
        <v>641.23934633342481</v>
      </c>
      <c r="V5205" s="22">
        <f t="shared" si="388"/>
        <v>1.5687403877587538</v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si="387"/>
        <v>1228.0305310674455</v>
      </c>
      <c r="V5235" s="22">
        <f t="shared" si="388"/>
        <v>0.73448143275694167</v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>
        <v>3000</v>
      </c>
      <c r="R5236" s="31">
        <v>46088</v>
      </c>
      <c r="S5236" s="31" t="s">
        <v>3226</v>
      </c>
      <c r="T5236" s="95" t="str">
        <f t="shared" si="390"/>
        <v>2026 03</v>
      </c>
      <c r="U5236" s="32">
        <f t="shared" si="387"/>
        <v>1328.0305310674455</v>
      </c>
      <c r="V5236" s="22">
        <f t="shared" si="388"/>
        <v>0.79429113733476731</v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>
        <v>3000</v>
      </c>
      <c r="R5237" s="31">
        <v>46093</v>
      </c>
      <c r="S5237" s="31" t="s">
        <v>3235</v>
      </c>
      <c r="T5237" s="95" t="str">
        <f t="shared" si="390"/>
        <v>2026 03</v>
      </c>
      <c r="U5237" s="32">
        <f t="shared" si="387"/>
        <v>1328.0305310674455</v>
      </c>
      <c r="V5237" s="22">
        <f t="shared" si="388"/>
        <v>0.79429113733476731</v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si="387"/>
        <v>1627.5918299834598</v>
      </c>
      <c r="V5258" s="22">
        <f t="shared" si="388"/>
        <v>0.97320251070488539</v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>
        <v>2300</v>
      </c>
      <c r="R5261" s="31">
        <v>46090</v>
      </c>
      <c r="S5261" s="31"/>
      <c r="T5261" s="95" t="str">
        <f t="shared" si="392"/>
        <v>2026 03</v>
      </c>
      <c r="U5261" s="32">
        <f t="shared" si="354"/>
        <v>1039.0992030474661</v>
      </c>
      <c r="V5261" s="22">
        <f t="shared" si="355"/>
        <v>0.82409274826287737</v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>
        <v>3400</v>
      </c>
      <c r="R5262" s="31">
        <v>46113</v>
      </c>
      <c r="S5262" s="31" t="s">
        <v>3252</v>
      </c>
      <c r="T5262" s="95" t="str">
        <f t="shared" si="392"/>
        <v>2026 04</v>
      </c>
      <c r="U5262" s="32">
        <f t="shared" si="354"/>
        <v>1548.2168212119695</v>
      </c>
      <c r="V5262" s="22">
        <f t="shared" si="355"/>
        <v>0.836068087747324</v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>
        <v>3200</v>
      </c>
      <c r="R5274" s="31">
        <v>46093</v>
      </c>
      <c r="S5274" s="31"/>
      <c r="T5274" s="95" t="str">
        <f t="shared" si="392"/>
        <v>2026 03</v>
      </c>
      <c r="U5274" s="32">
        <f t="shared" si="354"/>
        <v>1574.028305424855</v>
      </c>
      <c r="V5274" s="22">
        <f t="shared" si="355"/>
        <v>0.96805394010019197</v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>
        <v>2400</v>
      </c>
      <c r="R5298" s="31">
        <v>46087</v>
      </c>
      <c r="S5298" s="31" t="s">
        <v>3252</v>
      </c>
      <c r="T5298" s="95" t="str">
        <f t="shared" si="392"/>
        <v>2026 03</v>
      </c>
      <c r="U5298" s="32">
        <f t="shared" si="393"/>
        <v>1071.5695302066777</v>
      </c>
      <c r="V5298" s="22">
        <f t="shared" si="394"/>
        <v>0.80664329415252933</v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>
        <v>2400</v>
      </c>
      <c r="R5299" s="31">
        <v>46087</v>
      </c>
      <c r="S5299" s="31" t="s">
        <v>3252</v>
      </c>
      <c r="T5299" s="95" t="str">
        <f t="shared" si="392"/>
        <v>2026 03</v>
      </c>
      <c r="U5299" s="32">
        <f t="shared" si="393"/>
        <v>1071.5695302066777</v>
      </c>
      <c r="V5299" s="22">
        <f t="shared" si="394"/>
        <v>0.80664329415252933</v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>
        <v>2400</v>
      </c>
      <c r="R5300" s="31">
        <v>46087</v>
      </c>
      <c r="S5300" s="31" t="s">
        <v>3252</v>
      </c>
      <c r="T5300" s="95" t="str">
        <f t="shared" si="392"/>
        <v>2026 03</v>
      </c>
      <c r="U5300" s="32">
        <f t="shared" si="393"/>
        <v>1071.5695302066777</v>
      </c>
      <c r="V5300" s="22">
        <f t="shared" si="394"/>
        <v>0.80664329415252933</v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>
        <v>2400</v>
      </c>
      <c r="R5301" s="31">
        <v>46087</v>
      </c>
      <c r="S5301" s="31" t="s">
        <v>3475</v>
      </c>
      <c r="T5301" s="95" t="str">
        <f t="shared" si="392"/>
        <v>2026 03</v>
      </c>
      <c r="U5301" s="32">
        <f t="shared" ref="U5301:U5320" si="395">Q5301-P5301</f>
        <v>1071.5695302066777</v>
      </c>
      <c r="V5301" s="22">
        <f t="shared" ref="V5301:V5320" si="396">IF(Q5301&lt;&gt;0,IFERROR(U5301/P5301,""),"")</f>
        <v>0.80664329415252933</v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>
        <v>2500</v>
      </c>
      <c r="R5302" s="31">
        <v>46088</v>
      </c>
      <c r="S5302" s="31" t="s">
        <v>3211</v>
      </c>
      <c r="T5302" s="95" t="str">
        <f t="shared" si="392"/>
        <v>2026 03</v>
      </c>
      <c r="U5302" s="32">
        <f t="shared" si="395"/>
        <v>1171.5695302066777</v>
      </c>
      <c r="V5302" s="22">
        <f t="shared" si="396"/>
        <v>0.88192009807555138</v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>
        <v>2400</v>
      </c>
      <c r="R5303" s="31">
        <v>46088</v>
      </c>
      <c r="S5303" s="31"/>
      <c r="T5303" s="95" t="str">
        <f t="shared" si="392"/>
        <v>2026 03</v>
      </c>
      <c r="U5303" s="32">
        <f t="shared" si="395"/>
        <v>1071.5695302066777</v>
      </c>
      <c r="V5303" s="22">
        <f t="shared" si="396"/>
        <v>0.80664329415252933</v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>
        <v>2500</v>
      </c>
      <c r="R5304" s="31">
        <v>46093</v>
      </c>
      <c r="S5304" s="31"/>
      <c r="T5304" s="95" t="str">
        <f t="shared" si="392"/>
        <v>2026 03</v>
      </c>
      <c r="U5304" s="32">
        <f t="shared" si="395"/>
        <v>1171.5695302066777</v>
      </c>
      <c r="V5304" s="22">
        <f t="shared" si="396"/>
        <v>0.88192009807555138</v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>
        <v>2500</v>
      </c>
      <c r="R5305" s="31">
        <v>46108</v>
      </c>
      <c r="S5305" s="31" t="s">
        <v>4630</v>
      </c>
      <c r="T5305" s="95" t="str">
        <f t="shared" si="392"/>
        <v>2026 03</v>
      </c>
      <c r="U5305" s="32">
        <f t="shared" si="395"/>
        <v>1171.5695302066777</v>
      </c>
      <c r="V5305" s="22">
        <f t="shared" si="396"/>
        <v>0.88192009807555138</v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 t="s">
        <v>5091</v>
      </c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>
        <v>2200</v>
      </c>
      <c r="R5329" s="31">
        <v>46088</v>
      </c>
      <c r="S5329" s="31"/>
      <c r="T5329" s="95" t="str">
        <f t="shared" si="398"/>
        <v>2026 03</v>
      </c>
      <c r="U5329" s="32">
        <f t="shared" si="399"/>
        <v>1250.4540935005703</v>
      </c>
      <c r="V5329" s="22">
        <f t="shared" si="400"/>
        <v>1.3168969345678718</v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si="403"/>
        <v>1680.4391284453645</v>
      </c>
      <c r="V5358" s="22">
        <f t="shared" si="404"/>
        <v>0.61790826086004924</v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/>
      <c r="R5359" s="31"/>
      <c r="S5359" s="31"/>
      <c r="T5359" s="95" t="str">
        <f t="shared" si="398"/>
        <v/>
      </c>
      <c r="U5359" s="32">
        <f t="shared" si="403"/>
        <v>-1375.8363830482622</v>
      </c>
      <c r="V5359" s="22" t="str">
        <f t="shared" si="404"/>
        <v/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>
        <v>2450</v>
      </c>
      <c r="R5360" s="31">
        <v>46113</v>
      </c>
      <c r="S5360" s="31" t="s">
        <v>3252</v>
      </c>
      <c r="T5360" s="95" t="str">
        <f t="shared" si="398"/>
        <v>2026 04</v>
      </c>
      <c r="U5360" s="32">
        <f t="shared" si="403"/>
        <v>983.25529578385499</v>
      </c>
      <c r="V5360" s="22">
        <f t="shared" si="404"/>
        <v>0.67036566960664401</v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>
        <v>2450</v>
      </c>
      <c r="R5361" s="31">
        <v>46113</v>
      </c>
      <c r="S5361" s="31" t="s">
        <v>3252</v>
      </c>
      <c r="T5361" s="95" t="str">
        <f t="shared" si="398"/>
        <v>2026 04</v>
      </c>
      <c r="U5361" s="32">
        <f t="shared" si="403"/>
        <v>983.25529578385499</v>
      </c>
      <c r="V5361" s="22">
        <f t="shared" si="404"/>
        <v>0.67036566960664401</v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>
        <v>4400</v>
      </c>
      <c r="R5364" s="31">
        <v>46119</v>
      </c>
      <c r="S5364" s="31" t="s">
        <v>4610</v>
      </c>
      <c r="T5364" s="95" t="str">
        <f t="shared" si="398"/>
        <v>2026 04</v>
      </c>
      <c r="U5364" s="32">
        <f t="shared" si="403"/>
        <v>1777.0552441515983</v>
      </c>
      <c r="V5364" s="22">
        <f t="shared" si="404"/>
        <v>0.67750387810848234</v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>
        <v>5100</v>
      </c>
      <c r="R5367" s="31">
        <v>46117</v>
      </c>
      <c r="S5367" s="31" t="s">
        <v>4610</v>
      </c>
      <c r="T5367" s="95" t="str">
        <f t="shared" si="398"/>
        <v>2026 04</v>
      </c>
      <c r="U5367" s="32">
        <f t="shared" si="403"/>
        <v>2298.237926243743</v>
      </c>
      <c r="V5367" s="22">
        <f t="shared" si="404"/>
        <v>0.820283045363145</v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si="403"/>
        <v>1578.1842527326594</v>
      </c>
      <c r="V5368" s="22">
        <f t="shared" si="404"/>
        <v>1.1099780374256307</v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>
        <v>2200</v>
      </c>
      <c r="R5369" s="31">
        <v>46102</v>
      </c>
      <c r="S5369" s="31"/>
      <c r="T5369" s="95" t="str">
        <f t="shared" si="398"/>
        <v>2026 03</v>
      </c>
      <c r="U5369" s="32">
        <f t="shared" si="403"/>
        <v>903.79251506793344</v>
      </c>
      <c r="V5369" s="22">
        <f t="shared" si="404"/>
        <v>0.69725913912254611</v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/>
      <c r="R5384" s="31"/>
      <c r="S5384" s="31"/>
      <c r="T5384" s="95" t="str">
        <f t="shared" si="406"/>
        <v/>
      </c>
      <c r="U5384" s="32">
        <f t="shared" si="403"/>
        <v>-3227.4934529332932</v>
      </c>
      <c r="V5384" s="22" t="str">
        <f t="shared" si="404"/>
        <v/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>
        <v>2450</v>
      </c>
      <c r="R5395" s="31">
        <v>46113</v>
      </c>
      <c r="S5395" s="31" t="s">
        <v>3252</v>
      </c>
      <c r="T5395" s="95" t="str">
        <f t="shared" si="406"/>
        <v>2026 04</v>
      </c>
      <c r="U5395" s="32">
        <f t="shared" si="403"/>
        <v>1116.5279162679424</v>
      </c>
      <c r="V5395" s="22">
        <f t="shared" si="404"/>
        <v>0.83730880450309664</v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/>
      <c r="R5396" s="31"/>
      <c r="S5396" s="31"/>
      <c r="T5396" s="95" t="str">
        <f t="shared" si="406"/>
        <v/>
      </c>
      <c r="U5396" s="32">
        <f t="shared" si="403"/>
        <v>-1333.4720837320576</v>
      </c>
      <c r="V5396" s="22" t="str">
        <f t="shared" si="404"/>
        <v/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si="403"/>
        <v>962.96888885818487</v>
      </c>
      <c r="V5404" s="22">
        <f t="shared" si="404"/>
        <v>1.3065512083558386</v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/>
      <c r="R5405" s="31"/>
      <c r="S5405" s="31"/>
      <c r="T5405" s="95" t="str">
        <f t="shared" si="406"/>
        <v/>
      </c>
      <c r="U5405" s="32">
        <f t="shared" si="403"/>
        <v>-737.03111114181513</v>
      </c>
      <c r="V5405" s="22" t="str">
        <f t="shared" si="404"/>
        <v/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>
        <v>2900</v>
      </c>
      <c r="R5413" s="31">
        <v>46119</v>
      </c>
      <c r="S5413" s="31" t="s">
        <v>3252</v>
      </c>
      <c r="T5413" s="95" t="str">
        <f t="shared" si="406"/>
        <v>2026 04</v>
      </c>
      <c r="U5413" s="32">
        <f t="shared" si="403"/>
        <v>847</v>
      </c>
      <c r="V5413" s="22">
        <f t="shared" si="404"/>
        <v>0.41256697515830493</v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>
        <v>6900</v>
      </c>
      <c r="R5414" s="31">
        <v>46113</v>
      </c>
      <c r="S5414" s="31" t="s">
        <v>3457</v>
      </c>
      <c r="T5414" s="95" t="str">
        <f t="shared" si="406"/>
        <v>2026 04</v>
      </c>
      <c r="U5414" s="32">
        <f t="shared" si="403"/>
        <v>2191.4207243155888</v>
      </c>
      <c r="V5414" s="22">
        <f t="shared" si="404"/>
        <v>0.46541017916642319</v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si="403"/>
        <v>1035.5077613900398</v>
      </c>
      <c r="V5415" s="22">
        <f t="shared" si="404"/>
        <v>1.0736299577510631</v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/>
      <c r="R5416" s="31"/>
      <c r="S5416" s="31"/>
      <c r="T5416" s="95" t="str">
        <f t="shared" si="406"/>
        <v/>
      </c>
      <c r="U5416" s="32">
        <f t="shared" si="403"/>
        <v>-1950.0088311950692</v>
      </c>
      <c r="V5416" s="22" t="str">
        <f t="shared" si="404"/>
        <v/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si="403"/>
        <v>695.2811859783817</v>
      </c>
      <c r="V5421" s="22">
        <f t="shared" si="404"/>
        <v>1.7179364089094282</v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>
        <v>1300</v>
      </c>
      <c r="R5422" s="31">
        <v>46113</v>
      </c>
      <c r="S5422" s="31" t="s">
        <v>3457</v>
      </c>
      <c r="T5422" s="95" t="str">
        <f t="shared" si="406"/>
        <v>2026 04</v>
      </c>
      <c r="U5422" s="32">
        <f t="shared" si="403"/>
        <v>828.7040650570766</v>
      </c>
      <c r="V5422" s="22">
        <f t="shared" si="404"/>
        <v>1.7583518201943273</v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>
        <v>5500</v>
      </c>
      <c r="R5426" s="31">
        <v>46102</v>
      </c>
      <c r="S5426" s="31" t="s">
        <v>3475</v>
      </c>
      <c r="T5426" s="95" t="str">
        <f t="shared" si="406"/>
        <v>2026 03</v>
      </c>
      <c r="U5426" s="32">
        <f t="shared" si="403"/>
        <v>1585.2360682428794</v>
      </c>
      <c r="V5426" s="22">
        <f t="shared" si="404"/>
        <v>0.40493784449765141</v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/>
      <c r="R5429" s="31"/>
      <c r="S5429" s="31"/>
      <c r="T5429" s="95" t="str">
        <f t="shared" si="406"/>
        <v/>
      </c>
      <c r="U5429" s="32">
        <f t="shared" si="403"/>
        <v>-1012.122490059108</v>
      </c>
      <c r="V5429" s="22" t="str">
        <f t="shared" si="404"/>
        <v/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si="403"/>
        <v>1200.2159353360489</v>
      </c>
      <c r="V5434" s="22">
        <f t="shared" si="404"/>
        <v>1.0003599569996113</v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>
        <v>1300</v>
      </c>
      <c r="R5437" s="31">
        <v>46108</v>
      </c>
      <c r="S5437" s="31" t="s">
        <v>4630</v>
      </c>
      <c r="T5437" s="95" t="str">
        <f t="shared" si="406"/>
        <v>2026 03</v>
      </c>
      <c r="U5437" s="32">
        <f t="shared" si="403"/>
        <v>738.82471232179228</v>
      </c>
      <c r="V5437" s="22">
        <f t="shared" si="404"/>
        <v>1.3165667279801054</v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>
        <v>1300</v>
      </c>
      <c r="R5438" s="31">
        <v>46119</v>
      </c>
      <c r="S5438" s="31"/>
      <c r="T5438" s="95" t="str">
        <f t="shared" si="406"/>
        <v>2026 04</v>
      </c>
      <c r="U5438" s="32">
        <f t="shared" si="403"/>
        <v>738.82471232179228</v>
      </c>
      <c r="V5438" s="22">
        <f t="shared" si="404"/>
        <v>1.3165667279801054</v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>
        <v>2700</v>
      </c>
      <c r="R5440" s="31">
        <v>46093</v>
      </c>
      <c r="S5440" s="31" t="s">
        <v>3384</v>
      </c>
      <c r="T5440" s="95" t="str">
        <f t="shared" si="406"/>
        <v>2026 03</v>
      </c>
      <c r="U5440" s="32">
        <f t="shared" si="403"/>
        <v>999.94339205702613</v>
      </c>
      <c r="V5440" s="22">
        <f t="shared" si="404"/>
        <v>0.58818240956513368</v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/>
      <c r="R5441" s="31"/>
      <c r="S5441" s="31"/>
      <c r="T5441" s="95" t="str">
        <f t="shared" si="406"/>
        <v/>
      </c>
      <c r="U5441" s="32">
        <f t="shared" si="403"/>
        <v>-756.06406975560083</v>
      </c>
      <c r="V5441" s="22" t="str">
        <f t="shared" si="404"/>
        <v/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/>
      <c r="R5447" s="31"/>
      <c r="S5447" s="31"/>
      <c r="T5447" s="95" t="str">
        <f t="shared" si="408"/>
        <v/>
      </c>
      <c r="U5447" s="32">
        <f t="shared" si="403"/>
        <v>-1574.2909677096375</v>
      </c>
      <c r="V5447" s="22" t="str">
        <f t="shared" si="404"/>
        <v/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si="403"/>
        <v>637.47162524761393</v>
      </c>
      <c r="V5453" s="22">
        <f t="shared" si="404"/>
        <v>0.9621801111323921</v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/>
      <c r="R5455" s="31"/>
      <c r="S5455" s="31"/>
      <c r="T5455" s="95" t="str">
        <f t="shared" si="408"/>
        <v/>
      </c>
      <c r="U5455" s="32">
        <f t="shared" si="403"/>
        <v>-1993.5847343778137</v>
      </c>
      <c r="V5455" s="22" t="str">
        <f t="shared" si="404"/>
        <v/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si="403"/>
        <v>982.63754096884588</v>
      </c>
      <c r="V5456" s="22">
        <f t="shared" si="404"/>
        <v>0.96586770255374155</v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>
        <v>3000</v>
      </c>
      <c r="R5458" s="31">
        <v>46088</v>
      </c>
      <c r="S5458" s="31"/>
      <c r="T5458" s="95" t="str">
        <f t="shared" si="408"/>
        <v>2026 03</v>
      </c>
      <c r="U5458" s="32">
        <f t="shared" si="403"/>
        <v>707.29184674950511</v>
      </c>
      <c r="V5458" s="22">
        <f t="shared" si="404"/>
        <v>0.3084962408960511</v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/>
      <c r="R5468" s="31"/>
      <c r="S5468" s="31"/>
      <c r="T5468" s="95" t="str">
        <f t="shared" si="408"/>
        <v/>
      </c>
      <c r="U5468" s="32">
        <f t="shared" si="403"/>
        <v>-1886.1308089134714</v>
      </c>
      <c r="V5468" s="22" t="str">
        <f t="shared" si="404"/>
        <v/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/>
      <c r="R5469" s="31"/>
      <c r="S5469" s="31"/>
      <c r="T5469" s="95" t="str">
        <f t="shared" si="408"/>
        <v/>
      </c>
      <c r="U5469" s="32">
        <f t="shared" si="403"/>
        <v>-1459.361118970377</v>
      </c>
      <c r="V5469" s="22" t="str">
        <f t="shared" si="404"/>
        <v/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/>
      <c r="R5470" s="31"/>
      <c r="S5470" s="31"/>
      <c r="T5470" s="95" t="str">
        <f t="shared" si="408"/>
        <v/>
      </c>
      <c r="U5470" s="32">
        <f t="shared" si="403"/>
        <v>-391.13311705578906</v>
      </c>
      <c r="V5470" s="22" t="str">
        <f t="shared" si="404"/>
        <v/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>
        <v>1600</v>
      </c>
      <c r="R5478" s="31">
        <v>46118</v>
      </c>
      <c r="S5478" s="31" t="s">
        <v>4457</v>
      </c>
      <c r="T5478" s="95" t="str">
        <f t="shared" si="408"/>
        <v>2026 04</v>
      </c>
      <c r="U5478" s="32">
        <f t="shared" si="403"/>
        <v>823.02042339118123</v>
      </c>
      <c r="V5478" s="22">
        <f t="shared" si="404"/>
        <v>1.0592561866082901</v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/>
      <c r="R5484" s="31"/>
      <c r="S5484" s="31"/>
      <c r="T5484" s="95" t="str">
        <f t="shared" si="408"/>
        <v/>
      </c>
      <c r="U5484" s="32">
        <f t="shared" si="403"/>
        <v>-1112.2129509395747</v>
      </c>
      <c r="V5484" s="22" t="str">
        <f t="shared" si="404"/>
        <v/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/>
      <c r="R5485" s="31"/>
      <c r="S5485" s="31"/>
      <c r="T5485" s="95" t="str">
        <f t="shared" si="408"/>
        <v/>
      </c>
      <c r="U5485" s="32">
        <f t="shared" si="403"/>
        <v>-1974.6142399009793</v>
      </c>
      <c r="V5485" s="22" t="str">
        <f t="shared" si="404"/>
        <v/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30">
        <f>IFERROR(SUM(K5501:O5501)*VLOOKUP($A5501,HeadJournal!$A$1:$L$890,COLUMN(HeadJournal!H$1),0),0)</f>
        <v>1813.5290344547209</v>
      </c>
      <c r="Q5501" s="29">
        <v>2700</v>
      </c>
      <c r="R5501" s="31">
        <v>46088</v>
      </c>
      <c r="S5501" s="31" t="s">
        <v>3505</v>
      </c>
      <c r="T5501" s="95" t="str">
        <f t="shared" si="408"/>
        <v>2026 03</v>
      </c>
      <c r="U5501" s="32">
        <f t="shared" si="401"/>
        <v>886.47096554527911</v>
      </c>
      <c r="V5501" s="22">
        <f t="shared" si="402"/>
        <v>0.4888099107891134</v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30">
        <f>IFERROR(SUM(K5502:O5502)*VLOOKUP($A5502,HeadJournal!$A$1:$L$890,COLUMN(HeadJournal!H$1),0),0)</f>
        <v>1813.5290344547209</v>
      </c>
      <c r="Q5502" s="29">
        <v>2700</v>
      </c>
      <c r="R5502" s="31">
        <v>46088</v>
      </c>
      <c r="S5502" s="31" t="s">
        <v>3505</v>
      </c>
      <c r="T5502" s="95" t="str">
        <f t="shared" si="408"/>
        <v>2026 03</v>
      </c>
      <c r="U5502" s="32">
        <f t="shared" si="401"/>
        <v>886.47096554527911</v>
      </c>
      <c r="V5502" s="22">
        <f t="shared" si="402"/>
        <v>0.4888099107891134</v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30">
        <f>IFERROR(SUM(K5503:O5503)*VLOOKUP($A5503,HeadJournal!$A$1:$L$890,COLUMN(HeadJournal!H$1),0),0)</f>
        <v>1021.3164437442828</v>
      </c>
      <c r="Q5503" s="29">
        <v>2000</v>
      </c>
      <c r="R5503" s="31">
        <v>46088</v>
      </c>
      <c r="S5503" s="31" t="s">
        <v>3235</v>
      </c>
      <c r="T5503" s="95" t="str">
        <f t="shared" si="408"/>
        <v>2026 03</v>
      </c>
      <c r="U5503" s="32">
        <f t="shared" si="401"/>
        <v>978.68355625571724</v>
      </c>
      <c r="V5503" s="22">
        <f t="shared" si="402"/>
        <v>0.95825692639171889</v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30">
        <f>IFERROR(SUM(K5504:O5504)*VLOOKUP($A5504,HeadJournal!$A$1:$L$890,COLUMN(HeadJournal!H$1),0),0)</f>
        <v>1889.8969854660024</v>
      </c>
      <c r="Q5504" s="29">
        <v>2900</v>
      </c>
      <c r="R5504" s="31">
        <v>46088</v>
      </c>
      <c r="S5504" s="31" t="s">
        <v>3226</v>
      </c>
      <c r="T5504" s="95" t="str">
        <f t="shared" si="408"/>
        <v>2026 03</v>
      </c>
      <c r="U5504" s="32">
        <f t="shared" si="401"/>
        <v>1010.1030145339976</v>
      </c>
      <c r="V5504" s="22">
        <f t="shared" si="402"/>
        <v>0.53447517102892828</v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30">
        <f>IFERROR(SUM(K5505:O5505)*VLOOKUP($A5505,HeadJournal!$A$1:$L$890,COLUMN(HeadJournal!H$1),0),0)</f>
        <v>4517.4580252058131</v>
      </c>
      <c r="Q5505" s="29">
        <v>5800</v>
      </c>
      <c r="R5505" s="31">
        <v>46089</v>
      </c>
      <c r="S5505" s="31" t="s">
        <v>4992</v>
      </c>
      <c r="T5505" s="95" t="str">
        <f t="shared" si="408"/>
        <v>2026 03</v>
      </c>
      <c r="U5505" s="32">
        <f t="shared" si="401"/>
        <v>1282.5419747941869</v>
      </c>
      <c r="V5505" s="22">
        <f t="shared" si="402"/>
        <v>0.28390788971099623</v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30">
        <f>IFERROR(SUM(K5506:O5506)*VLOOKUP($A5506,HeadJournal!$A$1:$L$890,COLUMN(HeadJournal!H$1),0),0)</f>
        <v>3130.2467832096754</v>
      </c>
      <c r="Q5506" s="29">
        <v>4200</v>
      </c>
      <c r="R5506" s="31">
        <v>46089</v>
      </c>
      <c r="S5506" s="31" t="s">
        <v>4992</v>
      </c>
      <c r="T5506" s="95" t="str">
        <f t="shared" si="408"/>
        <v>2026 03</v>
      </c>
      <c r="U5506" s="32">
        <f t="shared" si="401"/>
        <v>1069.7532167903246</v>
      </c>
      <c r="V5506" s="22">
        <f t="shared" si="402"/>
        <v>0.34174724578533927</v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30">
        <f>IFERROR(SUM(K5507:O5507)*VLOOKUP($A5507,HeadJournal!$A$1:$L$890,COLUMN(HeadJournal!H$1),0),0)</f>
        <v>688.98997560727707</v>
      </c>
      <c r="Q5507" s="29"/>
      <c r="R5507" s="31"/>
      <c r="S5507" s="31"/>
      <c r="T5507" s="95" t="str">
        <f t="shared" si="408"/>
        <v/>
      </c>
      <c r="U5507" s="32">
        <f t="shared" si="401"/>
        <v>-688.98997560727707</v>
      </c>
      <c r="V5507" s="22" t="str">
        <f t="shared" si="402"/>
        <v/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30">
        <f>IFERROR(SUM(K5508:O5508)*VLOOKUP($A5508,HeadJournal!$A$1:$L$890,COLUMN(HeadJournal!H$1),0),0)</f>
        <v>688.98997560727707</v>
      </c>
      <c r="Q5508" s="29"/>
      <c r="R5508" s="31"/>
      <c r="S5508" s="31"/>
      <c r="T5508" s="95" t="str">
        <f t="shared" ref="T5508:T5571" si="410">IF(R5508="","",TEXT(R5508,"ГГГГ ММ"))</f>
        <v/>
      </c>
      <c r="U5508" s="32">
        <f t="shared" si="401"/>
        <v>-688.98997560727707</v>
      </c>
      <c r="V5508" s="22" t="str">
        <f t="shared" si="402"/>
        <v/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30">
        <f>IFERROR(SUM(K5509:O5509)*VLOOKUP($A5509,HeadJournal!$A$1:$L$890,COLUMN(HeadJournal!H$1),0),0)</f>
        <v>949.98374225022872</v>
      </c>
      <c r="Q5509" s="29"/>
      <c r="R5509" s="31"/>
      <c r="S5509" s="31"/>
      <c r="T5509" s="95" t="str">
        <f t="shared" si="410"/>
        <v/>
      </c>
      <c r="U5509" s="32">
        <f t="shared" si="401"/>
        <v>-949.98374225022872</v>
      </c>
      <c r="V5509" s="22" t="str">
        <f t="shared" si="402"/>
        <v/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>
        <v>2200</v>
      </c>
      <c r="R5516" s="31">
        <v>46088</v>
      </c>
      <c r="S5516" s="31" t="s">
        <v>4996</v>
      </c>
      <c r="T5516" s="95" t="str">
        <f t="shared" si="410"/>
        <v>2026 03</v>
      </c>
      <c r="U5516" s="32">
        <f t="shared" si="401"/>
        <v>786.00442390055355</v>
      </c>
      <c r="V5516" s="22">
        <f t="shared" si="402"/>
        <v>0.555874740477458</v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/>
      <c r="R5517" s="31"/>
      <c r="S5517" s="31"/>
      <c r="T5517" s="95" t="str">
        <f t="shared" si="410"/>
        <v/>
      </c>
      <c r="U5517" s="32">
        <f t="shared" si="401"/>
        <v>-1047.7619393084717</v>
      </c>
      <c r="V5517" s="22" t="str">
        <f t="shared" si="402"/>
        <v/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30">
        <f>IFERROR(SUM(K5524:O5524)*VLOOKUP($A5524,HeadJournal!$A$1:$L$890,COLUMN(HeadJournal!H$1),0),0)</f>
        <v>692.630010589481</v>
      </c>
      <c r="Q5524" s="29">
        <v>1500</v>
      </c>
      <c r="R5524" s="31">
        <v>46088</v>
      </c>
      <c r="S5524" s="31" t="s">
        <v>4523</v>
      </c>
      <c r="T5524" s="95" t="str">
        <f t="shared" si="410"/>
        <v>2026 03</v>
      </c>
      <c r="U5524" s="32">
        <f t="shared" si="401"/>
        <v>807.369989410519</v>
      </c>
      <c r="V5524" s="22">
        <f t="shared" si="402"/>
        <v>1.1656583992417331</v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30">
        <f>IFERROR(SUM(K5525:O5525)*VLOOKUP($A5525,HeadJournal!$A$1:$L$890,COLUMN(HeadJournal!H$1),0),0)</f>
        <v>1614.180109424638</v>
      </c>
      <c r="Q5525" s="29"/>
      <c r="R5525" s="31"/>
      <c r="S5525" s="31"/>
      <c r="T5525" s="95" t="str">
        <f t="shared" si="410"/>
        <v/>
      </c>
      <c r="U5525" s="32">
        <f t="shared" si="401"/>
        <v>-1614.180109424638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30">
        <f>IFERROR(SUM(K5526:O5526)*VLOOKUP($A5526,HeadJournal!$A$1:$L$890,COLUMN(HeadJournal!H$1),0),0)</f>
        <v>909.81060713025056</v>
      </c>
      <c r="Q5526" s="29"/>
      <c r="R5526" s="31"/>
      <c r="S5526" s="31"/>
      <c r="T5526" s="95" t="str">
        <f t="shared" si="410"/>
        <v/>
      </c>
      <c r="U5526" s="32">
        <f t="shared" si="401"/>
        <v>-909.81060713025056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30">
        <f>IFERROR(SUM(K5527:O5527)*VLOOKUP($A5527,HeadJournal!$A$1:$L$890,COLUMN(HeadJournal!H$1),0),0)</f>
        <v>1009.5962866219554</v>
      </c>
      <c r="Q5527" s="29"/>
      <c r="R5527" s="31"/>
      <c r="S5527" s="31"/>
      <c r="T5527" s="95" t="str">
        <f t="shared" si="410"/>
        <v/>
      </c>
      <c r="U5527" s="32">
        <f t="shared" si="401"/>
        <v>-1009.5962866219554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30">
        <f>IFERROR(SUM(K5528:O5528)*VLOOKUP($A5528,HeadJournal!$A$1:$L$890,COLUMN(HeadJournal!H$1),0),0)</f>
        <v>1245.2246558418638</v>
      </c>
      <c r="Q5528" s="29">
        <v>2100</v>
      </c>
      <c r="R5528" s="31">
        <v>46113</v>
      </c>
      <c r="S5528" s="31" t="s">
        <v>3252</v>
      </c>
      <c r="T5528" s="95" t="str">
        <f t="shared" si="410"/>
        <v>2026 04</v>
      </c>
      <c r="U5528" s="32">
        <f t="shared" si="401"/>
        <v>854.77534415813625</v>
      </c>
      <c r="V5528" s="22">
        <f t="shared" si="402"/>
        <v>0.68644267534218162</v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30">
        <f>IFERROR(SUM(K5529:O5529)*VLOOKUP($A5529,HeadJournal!$A$1:$L$890,COLUMN(HeadJournal!H$1),0),0)</f>
        <v>905.61793152135533</v>
      </c>
      <c r="Q5529" s="29"/>
      <c r="R5529" s="31"/>
      <c r="S5529" s="31"/>
      <c r="T5529" s="95" t="str">
        <f t="shared" si="410"/>
        <v/>
      </c>
      <c r="U5529" s="32">
        <f t="shared" si="401"/>
        <v>-905.61793152135533</v>
      </c>
      <c r="V5529" s="22" t="str">
        <f t="shared" si="402"/>
        <v/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30">
        <f>IFERROR(SUM(K5530:O5530)*VLOOKUP($A5530,HeadJournal!$A$1:$L$890,COLUMN(HeadJournal!H$1),0),0)</f>
        <v>2534.8916731380159</v>
      </c>
      <c r="Q5530" s="29">
        <v>3900</v>
      </c>
      <c r="R5530" s="31">
        <v>46098</v>
      </c>
      <c r="S5530" s="31"/>
      <c r="T5530" s="95" t="str">
        <f t="shared" si="410"/>
        <v>2026 03</v>
      </c>
      <c r="U5530" s="32">
        <f t="shared" si="401"/>
        <v>1365.1083268619841</v>
      </c>
      <c r="V5530" s="22">
        <f t="shared" si="402"/>
        <v>0.53852728356319735</v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30">
        <f>IFERROR(SUM(K5531:O5531)*VLOOKUP($A5531,HeadJournal!$A$1:$L$890,COLUMN(HeadJournal!H$1),0),0)</f>
        <v>2534.8916731380159</v>
      </c>
      <c r="Q5531" s="29">
        <v>4100</v>
      </c>
      <c r="R5531" s="31">
        <v>46117</v>
      </c>
      <c r="S5531" s="31" t="s">
        <v>4610</v>
      </c>
      <c r="T5531" s="95" t="str">
        <f t="shared" si="410"/>
        <v>2026 04</v>
      </c>
      <c r="U5531" s="32">
        <f t="shared" si="401"/>
        <v>1565.1083268619841</v>
      </c>
      <c r="V5531" s="22">
        <f t="shared" si="402"/>
        <v>0.61742611861772034</v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30">
        <f>IFERROR(SUM(K5532:O5532)*VLOOKUP($A5532,HeadJournal!$A$1:$L$890,COLUMN(HeadJournal!H$1),0),0)</f>
        <v>418.4290257677373</v>
      </c>
      <c r="Q5532" s="29"/>
      <c r="R5532" s="31"/>
      <c r="S5532" s="31"/>
      <c r="T5532" s="95" t="str">
        <f t="shared" si="410"/>
        <v/>
      </c>
      <c r="U5532" s="32">
        <f t="shared" si="401"/>
        <v>-418.4290257677373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30">
        <f>IFERROR(SUM(K5533:O5533)*VLOOKUP($A5533,HeadJournal!$A$1:$L$890,COLUMN(HeadJournal!H$1),0),0)</f>
        <v>810.02492763854559</v>
      </c>
      <c r="Q5533" s="29">
        <v>1600</v>
      </c>
      <c r="R5533" s="31">
        <v>46088</v>
      </c>
      <c r="S5533" s="31"/>
      <c r="T5533" s="95" t="str">
        <f t="shared" si="410"/>
        <v>2026 03</v>
      </c>
      <c r="U5533" s="32">
        <f t="shared" si="401"/>
        <v>789.97507236145441</v>
      </c>
      <c r="V5533" s="22">
        <f t="shared" si="402"/>
        <v>0.97524785399439218</v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30">
        <f>IFERROR(SUM(K5534:O5534)*VLOOKUP($A5534,HeadJournal!$A$1:$L$890,COLUMN(HeadJournal!H$1),0),0)</f>
        <v>1514.3944299329332</v>
      </c>
      <c r="Q5534" s="29">
        <v>2600</v>
      </c>
      <c r="R5534" s="31">
        <v>46090</v>
      </c>
      <c r="S5534" s="31" t="s">
        <v>3497</v>
      </c>
      <c r="T5534" s="95" t="str">
        <f t="shared" si="410"/>
        <v>2026 03</v>
      </c>
      <c r="U5534" s="32">
        <f t="shared" si="401"/>
        <v>1085.6055700670668</v>
      </c>
      <c r="V5534" s="22">
        <f t="shared" si="402"/>
        <v>0.71685787309396276</v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30">
        <f>IFERROR(SUM(K5535:O5535)*VLOOKUP($A5535,HeadJournal!$A$1:$L$890,COLUMN(HeadJournal!H$1),0),0)</f>
        <v>781.51473349805838</v>
      </c>
      <c r="Q5535" s="29"/>
      <c r="R5535" s="31"/>
      <c r="S5535" s="31"/>
      <c r="T5535" s="95" t="str">
        <f t="shared" si="410"/>
        <v/>
      </c>
      <c r="U5535" s="32">
        <f t="shared" si="401"/>
        <v>-781.51473349805838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30">
        <f>IFERROR(SUM(K5536:O5536)*VLOOKUP($A5536,HeadJournal!$A$1:$L$890,COLUMN(HeadJournal!H$1),0),0)</f>
        <v>907.29500176491331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-907.29500176491331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30">
        <f>IFERROR(SUM(K5537:O5537)*VLOOKUP($A5537,HeadJournal!$A$1:$L$890,COLUMN(HeadJournal!H$1),0),0)</f>
        <v>750.48893399223414</v>
      </c>
      <c r="Q5537" s="29"/>
      <c r="R5537" s="31"/>
      <c r="S5537" s="31"/>
      <c r="T5537" s="95" t="str">
        <f t="shared" si="410"/>
        <v/>
      </c>
      <c r="U5537" s="32">
        <f t="shared" si="411"/>
        <v>-750.48893399223414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>
        <v>4200</v>
      </c>
      <c r="R5538" s="31">
        <v>46102</v>
      </c>
      <c r="S5538" s="31"/>
      <c r="T5538" s="95" t="str">
        <f t="shared" si="410"/>
        <v>2026 03</v>
      </c>
      <c r="U5538" s="32">
        <f t="shared" si="411"/>
        <v>1801</v>
      </c>
      <c r="V5538" s="22">
        <f t="shared" si="412"/>
        <v>0.7507294706127553</v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30">
        <f>IFERROR(SUM(K5545:O5545)*VLOOKUP($A5545,HeadJournal!$A$1:$L$890,COLUMN(HeadJournal!H$1),0),0)</f>
        <v>1453.5292750533051</v>
      </c>
      <c r="Q5545" s="29"/>
      <c r="R5545" s="31"/>
      <c r="S5545" s="31"/>
      <c r="T5545" s="95" t="str">
        <f t="shared" si="410"/>
        <v/>
      </c>
      <c r="U5545" s="32">
        <f t="shared" si="411"/>
        <v>-1453.5292750533051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30">
        <f>IFERROR(SUM(K5546:O5546)*VLOOKUP($A5546,HeadJournal!$A$1:$L$890,COLUMN(HeadJournal!H$1),0),0)</f>
        <v>911.07150573662295</v>
      </c>
      <c r="Q5546" s="29"/>
      <c r="R5546" s="31"/>
      <c r="S5546" s="31"/>
      <c r="T5546" s="95" t="str">
        <f t="shared" si="410"/>
        <v/>
      </c>
      <c r="U5546" s="32">
        <f t="shared" si="411"/>
        <v>-911.07150573662295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30">
        <f>IFERROR(SUM(K5547:O5547)*VLOOKUP($A5547,HeadJournal!$A$1:$L$890,COLUMN(HeadJournal!H$1),0),0)</f>
        <v>2134.0159871560563</v>
      </c>
      <c r="Q5547" s="29">
        <v>3100</v>
      </c>
      <c r="R5547" s="31">
        <v>46088</v>
      </c>
      <c r="S5547" s="31" t="s">
        <v>3344</v>
      </c>
      <c r="T5547" s="95" t="str">
        <f t="shared" si="410"/>
        <v>2026 03</v>
      </c>
      <c r="U5547" s="32">
        <f t="shared" si="411"/>
        <v>965.98401284394367</v>
      </c>
      <c r="V5547" s="22">
        <f t="shared" si="412"/>
        <v>0.45266015749548516</v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30">
        <f>IFERROR(SUM(K5548:O5548)*VLOOKUP($A5548,HeadJournal!$A$1:$L$890,COLUMN(HeadJournal!H$1),0),0)</f>
        <v>2134.0159871560563</v>
      </c>
      <c r="Q5548" s="29">
        <v>3100</v>
      </c>
      <c r="R5548" s="31">
        <v>46088</v>
      </c>
      <c r="S5548" s="31" t="s">
        <v>3344</v>
      </c>
      <c r="T5548" s="95" t="str">
        <f t="shared" si="410"/>
        <v>2026 03</v>
      </c>
      <c r="U5548" s="32">
        <f t="shared" si="411"/>
        <v>965.98401284394367</v>
      </c>
      <c r="V5548" s="22">
        <f t="shared" si="412"/>
        <v>0.45266015749548516</v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30">
        <f>IFERROR(SUM(K5549:O5549)*VLOOKUP($A5549,HeadJournal!$A$1:$L$890,COLUMN(HeadJournal!H$1),0),0)</f>
        <v>1585.5219666971268</v>
      </c>
      <c r="Q5549" s="29">
        <v>3400</v>
      </c>
      <c r="R5549" s="31">
        <v>46106</v>
      </c>
      <c r="S5549" s="31" t="s">
        <v>4992</v>
      </c>
      <c r="T5549" s="95" t="str">
        <f t="shared" si="410"/>
        <v>2026 03</v>
      </c>
      <c r="U5549" s="32">
        <f t="shared" si="411"/>
        <v>1814.4780333028732</v>
      </c>
      <c r="V5549" s="22">
        <f t="shared" si="412"/>
        <v>1.1444042223411734</v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30">
        <f>IFERROR(SUM(K5550:O5550)*VLOOKUP($A5550,HeadJournal!$A$1:$L$890,COLUMN(HeadJournal!H$1),0),0)</f>
        <v>1593.5703015534571</v>
      </c>
      <c r="Q5550" s="29">
        <v>2600</v>
      </c>
      <c r="R5550" s="31">
        <v>46088</v>
      </c>
      <c r="S5550" s="31"/>
      <c r="T5550" s="95" t="str">
        <f t="shared" si="410"/>
        <v>2026 03</v>
      </c>
      <c r="U5550" s="32">
        <f t="shared" si="411"/>
        <v>1006.4296984465429</v>
      </c>
      <c r="V5550" s="22">
        <f t="shared" si="412"/>
        <v>0.63155651022452353</v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30">
        <f>IFERROR(SUM(K5551:O5551)*VLOOKUP($A5551,HeadJournal!$A$1:$L$890,COLUMN(HeadJournal!H$1),0),0)</f>
        <v>1593.5703015534571</v>
      </c>
      <c r="Q5551" s="29">
        <v>2600</v>
      </c>
      <c r="R5551" s="31">
        <v>46088</v>
      </c>
      <c r="S5551" s="31"/>
      <c r="T5551" s="95" t="str">
        <f t="shared" si="410"/>
        <v>2026 03</v>
      </c>
      <c r="U5551" s="32">
        <f t="shared" si="411"/>
        <v>1006.4296984465429</v>
      </c>
      <c r="V5551" s="22">
        <f t="shared" si="412"/>
        <v>0.63155651022452353</v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30">
        <f>IFERROR(SUM(K5552:O5552)*VLOOKUP($A5552,HeadJournal!$A$1:$L$890,COLUMN(HeadJournal!H$1),0),0)</f>
        <v>960.16634836023945</v>
      </c>
      <c r="Q5552" s="29">
        <v>2000</v>
      </c>
      <c r="R5552" s="31">
        <v>46087</v>
      </c>
      <c r="S5552" s="31" t="s">
        <v>3252</v>
      </c>
      <c r="T5552" s="95" t="str">
        <f t="shared" si="410"/>
        <v>2026 03</v>
      </c>
      <c r="U5552" s="32">
        <f t="shared" si="411"/>
        <v>1039.8336516397605</v>
      </c>
      <c r="V5552" s="22">
        <f t="shared" si="412"/>
        <v>1.0829723968305867</v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30">
        <f>IFERROR(SUM(K5553:O5553)*VLOOKUP($A5553,HeadJournal!$A$1:$L$890,COLUMN(HeadJournal!H$1),0),0)</f>
        <v>1196.787393136359</v>
      </c>
      <c r="Q5553" s="29">
        <v>1900</v>
      </c>
      <c r="R5553" s="31">
        <v>46088</v>
      </c>
      <c r="S5553" s="31"/>
      <c r="T5553" s="95" t="str">
        <f t="shared" si="410"/>
        <v>2026 03</v>
      </c>
      <c r="U5553" s="32">
        <f t="shared" si="411"/>
        <v>703.21260686364099</v>
      </c>
      <c r="V5553" s="22">
        <f t="shared" si="412"/>
        <v>0.58758356822323132</v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30">
        <f>IFERROR(SUM(K5554:O5554)*VLOOKUP($A5554,HeadJournal!$A$1:$L$890,COLUMN(HeadJournal!H$1),0),0)</f>
        <v>445.0729175550818</v>
      </c>
      <c r="Q5554" s="29"/>
      <c r="R5554" s="31"/>
      <c r="S5554" s="31"/>
      <c r="T5554" s="95" t="str">
        <f t="shared" si="410"/>
        <v/>
      </c>
      <c r="U5554" s="32">
        <f t="shared" si="411"/>
        <v>-445.0729175550818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30">
        <f>IFERROR(SUM(K5555:O5555)*VLOOKUP($A5555,HeadJournal!$A$1:$L$890,COLUMN(HeadJournal!H$1),0),0)</f>
        <v>814.491487460656</v>
      </c>
      <c r="Q5555" s="29">
        <v>1700</v>
      </c>
      <c r="R5555" s="31">
        <v>46088</v>
      </c>
      <c r="S5555" s="31"/>
      <c r="T5555" s="95" t="str">
        <f t="shared" si="410"/>
        <v>2026 03</v>
      </c>
      <c r="U5555" s="32">
        <f t="shared" si="411"/>
        <v>885.508512539344</v>
      </c>
      <c r="V5555" s="22">
        <f t="shared" si="412"/>
        <v>1.0871918567253516</v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30">
        <f>IFERROR(SUM(K5556:O5556)*VLOOKUP($A5556,HeadJournal!$A$1:$L$890,COLUMN(HeadJournal!H$1),0),0)</f>
        <v>1031.7965285815819</v>
      </c>
      <c r="Q5556" s="29"/>
      <c r="R5556" s="31"/>
      <c r="S5556" s="31"/>
      <c r="T5556" s="95" t="str">
        <f t="shared" si="410"/>
        <v/>
      </c>
      <c r="U5556" s="32">
        <f t="shared" si="411"/>
        <v>-1031.7965285815819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30">
        <f>IFERROR(SUM(K5557:O5557)*VLOOKUP($A5557,HeadJournal!$A$1:$L$890,COLUMN(HeadJournal!H$1),0),0)</f>
        <v>830.78053226151053</v>
      </c>
      <c r="Q5557" s="29">
        <v>1700</v>
      </c>
      <c r="R5557" s="31">
        <v>46088</v>
      </c>
      <c r="S5557" s="31" t="s">
        <v>3321</v>
      </c>
      <c r="T5557" s="95" t="str">
        <f t="shared" si="410"/>
        <v>2026 03</v>
      </c>
      <c r="U5557" s="32">
        <f t="shared" si="411"/>
        <v>869.21946773848947</v>
      </c>
      <c r="V5557" s="22">
        <f t="shared" si="412"/>
        <v>1.0462684595802243</v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30">
        <f>IFERROR(SUM(K5558:O5558)*VLOOKUP($A5558,HeadJournal!$A$1:$L$890,COLUMN(HeadJournal!H$1),0),0)</f>
        <v>830.78053226151053</v>
      </c>
      <c r="Q5558" s="29">
        <v>1700</v>
      </c>
      <c r="R5558" s="31">
        <v>46088</v>
      </c>
      <c r="S5558" s="31" t="s">
        <v>3321</v>
      </c>
      <c r="T5558" s="95" t="str">
        <f t="shared" si="410"/>
        <v>2026 03</v>
      </c>
      <c r="U5558" s="32">
        <f t="shared" si="411"/>
        <v>869.21946773848947</v>
      </c>
      <c r="V5558" s="22">
        <f t="shared" si="412"/>
        <v>1.0462684595802243</v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30">
        <f>IFERROR(SUM(K5559:O5559)*VLOOKUP($A5559,HeadJournal!$A$1:$L$890,COLUMN(HeadJournal!H$1),0),0)</f>
        <v>928.83314816793086</v>
      </c>
      <c r="Q5559" s="29"/>
      <c r="R5559" s="31"/>
      <c r="S5559" s="31"/>
      <c r="T5559" s="95" t="str">
        <f t="shared" si="410"/>
        <v/>
      </c>
      <c r="U5559" s="32">
        <f t="shared" si="411"/>
        <v>-928.83314816793086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30">
        <f>IFERROR(SUM(K5560:O5560)*VLOOKUP($A5560,HeadJournal!$A$1:$L$890,COLUMN(HeadJournal!H$1),0),0)</f>
        <v>1481.866312359791</v>
      </c>
      <c r="Q5560" s="29"/>
      <c r="R5560" s="31"/>
      <c r="S5560" s="31"/>
      <c r="T5560" s="95" t="str">
        <f t="shared" si="410"/>
        <v/>
      </c>
      <c r="U5560" s="32">
        <f t="shared" si="411"/>
        <v>-1481.866312359791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30">
        <f>IFERROR(SUM(K5561:O5561)*VLOOKUP($A5561,HeadJournal!$A$1:$L$890,COLUMN(HeadJournal!H$1),0),0)</f>
        <v>1440.8401132357658</v>
      </c>
      <c r="Q5561" s="29">
        <v>2500</v>
      </c>
      <c r="R5561" s="31">
        <v>46087</v>
      </c>
      <c r="S5561" s="31" t="s">
        <v>3252</v>
      </c>
      <c r="T5561" s="95" t="str">
        <f t="shared" si="410"/>
        <v>2026 03</v>
      </c>
      <c r="U5561" s="32">
        <f t="shared" si="411"/>
        <v>1059.1598867642342</v>
      </c>
      <c r="V5561" s="22">
        <f t="shared" si="412"/>
        <v>0.73509883368365314</v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30">
        <f>IFERROR(SUM(K5562:O5562)*VLOOKUP($A5562,HeadJournal!$A$1:$L$890,COLUMN(HeadJournal!H$1),0),0)</f>
        <v>1440.8401132357658</v>
      </c>
      <c r="Q5562" s="29"/>
      <c r="R5562" s="31"/>
      <c r="S5562" s="31"/>
      <c r="T5562" s="95" t="str">
        <f t="shared" si="410"/>
        <v/>
      </c>
      <c r="U5562" s="32">
        <f t="shared" si="411"/>
        <v>-1440.8401132357658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30">
        <f>IFERROR(SUM(K5563:O5563)*VLOOKUP($A5563,HeadJournal!$A$1:$L$890,COLUMN(HeadJournal!H$1),0),0)</f>
        <v>873.03751735925653</v>
      </c>
      <c r="Q5563" s="29">
        <v>1800</v>
      </c>
      <c r="R5563" s="31">
        <v>46088</v>
      </c>
      <c r="S5563" s="31" t="s">
        <v>3235</v>
      </c>
      <c r="T5563" s="95" t="str">
        <f t="shared" si="410"/>
        <v>2026 03</v>
      </c>
      <c r="U5563" s="32">
        <f t="shared" si="411"/>
        <v>926.96248264074347</v>
      </c>
      <c r="V5563" s="22">
        <f t="shared" si="412"/>
        <v>1.0617670652283053</v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30">
        <f>IFERROR(SUM(K5564:O5564)*VLOOKUP($A5564,HeadJournal!$A$1:$L$890,COLUMN(HeadJournal!H$1),0),0)</f>
        <v>1305.4536561264824</v>
      </c>
      <c r="Q5564" s="29">
        <v>2200</v>
      </c>
      <c r="R5564" s="31">
        <v>46117</v>
      </c>
      <c r="S5564" s="31" t="s">
        <v>4610</v>
      </c>
      <c r="T5564" s="95" t="str">
        <f t="shared" si="410"/>
        <v>2026 04</v>
      </c>
      <c r="U5564" s="32">
        <f t="shared" si="411"/>
        <v>894.54634387351757</v>
      </c>
      <c r="V5564" s="22">
        <f t="shared" si="412"/>
        <v>0.68523791685397606</v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30">
        <f>IFERROR(SUM(K5565:O5565)*VLOOKUP($A5565,HeadJournal!$A$1:$L$890,COLUMN(HeadJournal!H$1),0),0)</f>
        <v>1605.7654337143467</v>
      </c>
      <c r="Q5565" s="29">
        <v>2400</v>
      </c>
      <c r="R5565" s="31">
        <v>46088</v>
      </c>
      <c r="S5565" s="31" t="s">
        <v>5091</v>
      </c>
      <c r="T5565" s="95" t="str">
        <f t="shared" si="410"/>
        <v>2026 03</v>
      </c>
      <c r="U5565" s="32">
        <f t="shared" si="411"/>
        <v>794.23456628565327</v>
      </c>
      <c r="V5565" s="22">
        <f t="shared" si="412"/>
        <v>0.49461431265741235</v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30">
        <f>IFERROR(SUM(K5566:O5566)*VLOOKUP($A5566,HeadJournal!$A$1:$L$890,COLUMN(HeadJournal!H$1),0),0)</f>
        <v>1119.1947121034079</v>
      </c>
      <c r="Q5566" s="29"/>
      <c r="R5566" s="31"/>
      <c r="S5566" s="31"/>
      <c r="T5566" s="95" t="str">
        <f t="shared" si="410"/>
        <v/>
      </c>
      <c r="U5566" s="32">
        <f t="shared" si="411"/>
        <v>-1119.1947121034079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30">
        <f>IFERROR(SUM(K5567:O5567)*VLOOKUP($A5567,HeadJournal!$A$1:$L$890,COLUMN(HeadJournal!H$1),0),0)</f>
        <v>2194.0811291528685</v>
      </c>
      <c r="Q5567" s="29"/>
      <c r="R5567" s="31"/>
      <c r="S5567" s="31"/>
      <c r="T5567" s="95" t="str">
        <f t="shared" si="410"/>
        <v/>
      </c>
      <c r="U5567" s="32">
        <f t="shared" si="411"/>
        <v>-2194.0811291528685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30">
        <f>IFERROR(SUM(K5568:O5568)*VLOOKUP($A5568,HeadJournal!$A$1:$L$890,COLUMN(HeadJournal!H$1),0),0)</f>
        <v>1310.3768000213652</v>
      </c>
      <c r="Q5568" s="29"/>
      <c r="R5568" s="31"/>
      <c r="S5568" s="31"/>
      <c r="T5568" s="95" t="str">
        <f t="shared" si="410"/>
        <v/>
      </c>
      <c r="U5568" s="32">
        <f t="shared" si="411"/>
        <v>-1310.3768000213652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30">
        <f>IFERROR(SUM(K5569:O5569)*VLOOKUP($A5569,HeadJournal!$A$1:$L$890,COLUMN(HeadJournal!H$1),0),0)</f>
        <v>1555.6531623625672</v>
      </c>
      <c r="Q5569" s="29">
        <v>2300</v>
      </c>
      <c r="R5569" s="31">
        <v>46088</v>
      </c>
      <c r="S5569" s="31" t="s">
        <v>4868</v>
      </c>
      <c r="T5569" s="95" t="str">
        <f t="shared" si="410"/>
        <v>2026 03</v>
      </c>
      <c r="U5569" s="32">
        <f t="shared" si="411"/>
        <v>744.34683763743283</v>
      </c>
      <c r="V5569" s="22">
        <f t="shared" si="412"/>
        <v>0.47847865812646495</v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30">
        <f>IFERROR(SUM(K5570:O5570)*VLOOKUP($A5570,HeadJournal!$A$1:$L$890,COLUMN(HeadJournal!H$1),0),0)</f>
        <v>957.19516338532344</v>
      </c>
      <c r="Q5570" s="29">
        <v>1700</v>
      </c>
      <c r="R5570" s="31">
        <v>46088</v>
      </c>
      <c r="S5570" s="31" t="s">
        <v>4868</v>
      </c>
      <c r="T5570" s="95" t="str">
        <f t="shared" si="410"/>
        <v>2026 03</v>
      </c>
      <c r="U5570" s="32">
        <f t="shared" si="411"/>
        <v>742.80483661467656</v>
      </c>
      <c r="V5570" s="22">
        <f t="shared" si="412"/>
        <v>0.77602234635995226</v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30">
        <f>IFERROR(SUM(K5571:O5571)*VLOOKUP($A5571,HeadJournal!$A$1:$L$890,COLUMN(HeadJournal!H$1),0),0)</f>
        <v>2329.6813500383532</v>
      </c>
      <c r="Q5571" s="29">
        <v>3200</v>
      </c>
      <c r="R5571" s="31">
        <v>46088</v>
      </c>
      <c r="S5571" s="31"/>
      <c r="T5571" s="95" t="str">
        <f t="shared" si="410"/>
        <v>2026 03</v>
      </c>
      <c r="U5571" s="32">
        <f t="shared" si="411"/>
        <v>870.31864996164677</v>
      </c>
      <c r="V5571" s="22">
        <f t="shared" si="412"/>
        <v>0.37357840802877135</v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30">
        <f>IFERROR(SUM(K5572:O5572)*VLOOKUP($A5572,HeadJournal!$A$1:$L$890,COLUMN(HeadJournal!H$1),0),0)</f>
        <v>1629.9328575811815</v>
      </c>
      <c r="Q5572" s="29">
        <v>2700</v>
      </c>
      <c r="R5572" s="31">
        <v>46088</v>
      </c>
      <c r="S5572" s="31" t="s">
        <v>3235</v>
      </c>
      <c r="T5572" s="95" t="str">
        <f t="shared" ref="T5572:T5635" si="414">IF(R5572="","",TEXT(R5572,"ГГГГ ММ"))</f>
        <v>2026 03</v>
      </c>
      <c r="U5572" s="32">
        <f t="shared" si="411"/>
        <v>1070.0671424188185</v>
      </c>
      <c r="V5572" s="22">
        <f t="shared" si="412"/>
        <v>0.65650995219937891</v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30">
        <f>IFERROR(SUM(K5573:O5573)*VLOOKUP($A5573,HeadJournal!$A$1:$L$890,COLUMN(HeadJournal!H$1),0),0)</f>
        <v>1025.5662464842751</v>
      </c>
      <c r="Q5573" s="29">
        <v>2300</v>
      </c>
      <c r="R5573" s="31">
        <v>46089</v>
      </c>
      <c r="S5573" s="31" t="s">
        <v>4992</v>
      </c>
      <c r="T5573" s="95" t="str">
        <f t="shared" si="414"/>
        <v>2026 03</v>
      </c>
      <c r="U5573" s="32">
        <f t="shared" si="411"/>
        <v>1274.4337535157249</v>
      </c>
      <c r="V5573" s="22">
        <f t="shared" si="412"/>
        <v>1.2426635118741358</v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30">
        <f>IFERROR(SUM(K5574:O5574)*VLOOKUP($A5574,HeadJournal!$A$1:$L$890,COLUMN(HeadJournal!H$1),0),0)</f>
        <v>854.63853873689584</v>
      </c>
      <c r="Q5574" s="29">
        <v>1700</v>
      </c>
      <c r="R5574" s="31">
        <v>46088</v>
      </c>
      <c r="S5574" s="31"/>
      <c r="T5574" s="95" t="str">
        <f t="shared" si="414"/>
        <v>2026 03</v>
      </c>
      <c r="U5574" s="32">
        <f t="shared" si="411"/>
        <v>845.36146126310416</v>
      </c>
      <c r="V5574" s="22">
        <f t="shared" si="412"/>
        <v>0.98914502792314674</v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30">
        <f>IFERROR(SUM(K5575:O5575)*VLOOKUP($A5575,HeadJournal!$A$1:$L$890,COLUMN(HeadJournal!H$1),0),0)</f>
        <v>854.63853873689584</v>
      </c>
      <c r="Q5575" s="29">
        <v>1700</v>
      </c>
      <c r="R5575" s="31">
        <v>46088</v>
      </c>
      <c r="S5575" s="31"/>
      <c r="T5575" s="95" t="str">
        <f t="shared" si="414"/>
        <v>2026 03</v>
      </c>
      <c r="U5575" s="32">
        <f t="shared" si="411"/>
        <v>845.36146126310416</v>
      </c>
      <c r="V5575" s="22">
        <f t="shared" si="412"/>
        <v>0.98914502792314674</v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30">
        <f>IFERROR(SUM(K5576:O5576)*VLOOKUP($A5576,HeadJournal!$A$1:$L$890,COLUMN(HeadJournal!H$1),0),0)</f>
        <v>1710.1211649194581</v>
      </c>
      <c r="Q5576" s="29">
        <v>2400</v>
      </c>
      <c r="R5576" s="31">
        <v>46090</v>
      </c>
      <c r="S5576" s="31" t="s">
        <v>3497</v>
      </c>
      <c r="T5576" s="95" t="str">
        <f t="shared" si="414"/>
        <v>2026 03</v>
      </c>
      <c r="U5576" s="32">
        <f t="shared" ref="U5576:U5615" si="415">Q5576-P5576</f>
        <v>689.87883508054188</v>
      </c>
      <c r="V5576" s="22">
        <f t="shared" ref="V5576:V5615" si="416">IF(Q5576&lt;&gt;0,IFERROR(U5576/P5576,""),"")</f>
        <v>0.40340933100669113</v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30">
        <f>IFERROR(SUM(K5577:O5577)*VLOOKUP($A5577,HeadJournal!$A$1:$L$890,COLUMN(HeadJournal!H$1),0),0)</f>
        <v>1102.3782040398876</v>
      </c>
      <c r="Q5577" s="29"/>
      <c r="R5577" s="31"/>
      <c r="S5577" s="31"/>
      <c r="T5577" s="95" t="str">
        <f t="shared" si="414"/>
        <v/>
      </c>
      <c r="U5577" s="32">
        <f t="shared" si="415"/>
        <v>-1102.3782040398876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30">
        <f>IFERROR(SUM(K5578:O5578)*VLOOKUP($A5578,HeadJournal!$A$1:$L$890,COLUMN(HeadJournal!H$1),0),0)</f>
        <v>1211.2654845308105</v>
      </c>
      <c r="Q5578" s="29">
        <v>2000</v>
      </c>
      <c r="R5578" s="31">
        <v>46119</v>
      </c>
      <c r="S5578" s="31" t="s">
        <v>3437</v>
      </c>
      <c r="T5578" s="95" t="str">
        <f t="shared" si="414"/>
        <v>2026 04</v>
      </c>
      <c r="U5578" s="32">
        <f t="shared" si="415"/>
        <v>788.73451546918955</v>
      </c>
      <c r="V5578" s="22">
        <f t="shared" si="416"/>
        <v>0.65116568212517811</v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30">
        <f>IFERROR(SUM(K5579:O5579)*VLOOKUP($A5579,HeadJournal!$A$1:$L$890,COLUMN(HeadJournal!H$1),0),0)</f>
        <v>1943.0892999232933</v>
      </c>
      <c r="Q5579" s="29"/>
      <c r="R5579" s="31"/>
      <c r="S5579" s="31"/>
      <c r="T5579" s="95" t="str">
        <f t="shared" si="414"/>
        <v/>
      </c>
      <c r="U5579" s="32">
        <f t="shared" si="415"/>
        <v>-1943.0892999232933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30">
        <f>IFERROR(SUM(K5580:O5580)*VLOOKUP($A5580,HeadJournal!$A$1:$L$890,COLUMN(HeadJournal!H$1),0),0)</f>
        <v>1331.9699892610586</v>
      </c>
      <c r="Q5580" s="29">
        <v>2200</v>
      </c>
      <c r="R5580" s="31">
        <v>46088</v>
      </c>
      <c r="S5580" s="31" t="s">
        <v>3321</v>
      </c>
      <c r="T5580" s="95" t="str">
        <f t="shared" si="414"/>
        <v>2026 03</v>
      </c>
      <c r="U5580" s="32">
        <f t="shared" si="415"/>
        <v>868.03001073894143</v>
      </c>
      <c r="V5580" s="22">
        <f t="shared" si="416"/>
        <v>0.65168886516767643</v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si="415"/>
        <v>999</v>
      </c>
      <c r="V5583" s="22">
        <f t="shared" si="416"/>
        <v>0.99800199800199796</v>
      </c>
      <c r="X5583" s="33"/>
      <c r="Y5583" s="33"/>
    </row>
    <row r="5584" spans="1:25" x14ac:dyDescent="0.2">
      <c r="A5584" s="93" t="s">
        <v>5492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Доставлен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0.22571485658774038</v>
      </c>
      <c r="P5584" s="30">
        <f>IFERROR(SUM(K5584:O5584)*VLOOKUP($A5584,HeadJournal!$A$1:$L$890,COLUMN(HeadJournal!H$1),0),0)</f>
        <v>730.78346578594267</v>
      </c>
      <c r="Q5584" s="29">
        <v>1500</v>
      </c>
      <c r="R5584" s="31">
        <v>46106</v>
      </c>
      <c r="S5584" s="31" t="s">
        <v>4483</v>
      </c>
      <c r="T5584" s="95" t="str">
        <f t="shared" si="414"/>
        <v>2026 03</v>
      </c>
      <c r="U5584" s="32">
        <f t="shared" si="415"/>
        <v>769.21653421405733</v>
      </c>
      <c r="V5584" s="22">
        <f t="shared" si="416"/>
        <v>1.0525915954964591</v>
      </c>
      <c r="X5584" s="33"/>
      <c r="Y5584" s="33"/>
    </row>
    <row r="5585" spans="1:25" x14ac:dyDescent="0.2">
      <c r="A5585" s="93" t="s">
        <v>5492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Доставлен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0.90912928347839872</v>
      </c>
      <c r="P5585" s="30">
        <f>IFERROR(SUM(K5585:O5585)*VLOOKUP($A5585,HeadJournal!$A$1:$L$890,COLUMN(HeadJournal!H$1),0),0)</f>
        <v>2943.4334038600468</v>
      </c>
      <c r="Q5585" s="29">
        <v>4400</v>
      </c>
      <c r="R5585" s="31">
        <v>46108</v>
      </c>
      <c r="S5585" s="31"/>
      <c r="T5585" s="95" t="str">
        <f t="shared" si="414"/>
        <v>2026 03</v>
      </c>
      <c r="U5585" s="32">
        <f t="shared" si="415"/>
        <v>1456.5665961399532</v>
      </c>
      <c r="V5585" s="22">
        <f t="shared" si="416"/>
        <v>0.494852913685697</v>
      </c>
      <c r="X5585" s="33"/>
      <c r="Y5585" s="33"/>
    </row>
    <row r="5586" spans="1:25" x14ac:dyDescent="0.2">
      <c r="A5586" s="93" t="s">
        <v>5492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Доставлен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0.35437232484275238</v>
      </c>
      <c r="P5586" s="30">
        <f>IFERROR(SUM(K5586:O5586)*VLOOKUP($A5586,HeadJournal!$A$1:$L$890,COLUMN(HeadJournal!H$1),0),0)</f>
        <v>1147.3300412839301</v>
      </c>
      <c r="Q5586" s="29">
        <v>2300</v>
      </c>
      <c r="R5586" s="31">
        <v>46108</v>
      </c>
      <c r="S5586" s="31" t="s">
        <v>4622</v>
      </c>
      <c r="T5586" s="95" t="str">
        <f t="shared" si="414"/>
        <v>2026 03</v>
      </c>
      <c r="U5586" s="32">
        <f t="shared" si="415"/>
        <v>1152.6699587160699</v>
      </c>
      <c r="V5586" s="22">
        <f t="shared" si="416"/>
        <v>1.0046542121621467</v>
      </c>
      <c r="X5586" s="33"/>
      <c r="Y5586" s="33"/>
    </row>
    <row r="5587" spans="1:25" x14ac:dyDescent="0.2">
      <c r="A5587" s="93" t="s">
        <v>5492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Доставлен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0.50209015876517349</v>
      </c>
      <c r="P5587" s="30">
        <f>IFERROR(SUM(K5587:O5587)*VLOOKUP($A5587,HeadJournal!$A$1:$L$890,COLUMN(HeadJournal!H$1),0),0)</f>
        <v>1625.5872205593971</v>
      </c>
      <c r="Q5587" s="29">
        <v>2900</v>
      </c>
      <c r="R5587" s="31">
        <v>46106</v>
      </c>
      <c r="S5587" s="31" t="s">
        <v>3235</v>
      </c>
      <c r="T5587" s="95" t="str">
        <f t="shared" si="414"/>
        <v>2026 03</v>
      </c>
      <c r="U5587" s="32">
        <f t="shared" si="415"/>
        <v>1274.4127794406029</v>
      </c>
      <c r="V5587" s="22">
        <f t="shared" si="416"/>
        <v>0.78397071736455448</v>
      </c>
      <c r="X5587" s="33"/>
      <c r="Y5587" s="33"/>
    </row>
    <row r="5588" spans="1:25" x14ac:dyDescent="0.2">
      <c r="A5588" s="93" t="s">
        <v>5492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Доставлен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0.27135941647548345</v>
      </c>
      <c r="P5588" s="30">
        <f>IFERROR(SUM(K5588:O5588)*VLOOKUP($A5588,HeadJournal!$A$1:$L$890,COLUMN(HeadJournal!H$1),0),0)</f>
        <v>878.5641222004333</v>
      </c>
      <c r="Q5588" s="29">
        <v>2000</v>
      </c>
      <c r="R5588" s="31">
        <v>46106</v>
      </c>
      <c r="S5588" s="31" t="s">
        <v>3235</v>
      </c>
      <c r="T5588" s="95" t="str">
        <f t="shared" si="414"/>
        <v>2026 03</v>
      </c>
      <c r="U5588" s="32">
        <f t="shared" si="415"/>
        <v>1121.4358777995667</v>
      </c>
      <c r="V5588" s="22">
        <f t="shared" si="416"/>
        <v>1.2764416955598437</v>
      </c>
      <c r="X5588" s="33"/>
      <c r="Y5588" s="33"/>
    </row>
    <row r="5589" spans="1:25" x14ac:dyDescent="0.2">
      <c r="A5589" s="93" t="s">
        <v>5492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Доставлен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0.19536874809094415</v>
      </c>
      <c r="P5589" s="30">
        <f>IFERROR(SUM(K5589:O5589)*VLOOKUP($A5589,HeadJournal!$A$1:$L$890,COLUMN(HeadJournal!H$1),0),0)</f>
        <v>632.53368871916598</v>
      </c>
      <c r="Q5589" s="29">
        <v>1500</v>
      </c>
      <c r="R5589" s="31">
        <v>46119</v>
      </c>
      <c r="S5589" s="31" t="s">
        <v>3437</v>
      </c>
      <c r="T5589" s="95" t="str">
        <f t="shared" si="414"/>
        <v>2026 04</v>
      </c>
      <c r="U5589" s="32">
        <f t="shared" si="415"/>
        <v>867.46631128083402</v>
      </c>
      <c r="V5589" s="22">
        <f t="shared" si="416"/>
        <v>1.3714151937699781</v>
      </c>
      <c r="X5589" s="33"/>
      <c r="Y5589" s="33"/>
    </row>
    <row r="5590" spans="1:25" x14ac:dyDescent="0.2">
      <c r="A5590" s="93" t="s">
        <v>5492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Доставлен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0.47525517025974229</v>
      </c>
      <c r="P5590" s="30">
        <f>IFERROR(SUM(K5590:O5590)*VLOOKUP($A5590,HeadJournal!$A$1:$L$890,COLUMN(HeadJournal!H$1),0),0)</f>
        <v>1538.7051862937349</v>
      </c>
      <c r="Q5590" s="29"/>
      <c r="R5590" s="31"/>
      <c r="S5590" s="31"/>
      <c r="T5590" s="95" t="str">
        <f t="shared" si="414"/>
        <v/>
      </c>
      <c r="U5590" s="32">
        <f t="shared" si="415"/>
        <v>-1538.7051862937349</v>
      </c>
      <c r="V5590" s="22" t="str">
        <f t="shared" si="416"/>
        <v/>
      </c>
      <c r="X5590" s="33"/>
      <c r="Y5590" s="33"/>
    </row>
    <row r="5591" spans="1:25" x14ac:dyDescent="0.2">
      <c r="A5591" s="93" t="s">
        <v>5492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Доставлен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0.40804230185361506</v>
      </c>
      <c r="P5591" s="30">
        <f>IFERROR(SUM(K5591:O5591)*VLOOKUP($A5591,HeadJournal!$A$1:$L$890,COLUMN(HeadJournal!H$1),0),0)</f>
        <v>1321.0941098152541</v>
      </c>
      <c r="Q5591" s="29">
        <v>2400</v>
      </c>
      <c r="R5591" s="31">
        <v>46106</v>
      </c>
      <c r="S5591" s="31" t="s">
        <v>3226</v>
      </c>
      <c r="T5591" s="95" t="str">
        <f t="shared" si="414"/>
        <v>2026 03</v>
      </c>
      <c r="U5591" s="32">
        <f t="shared" si="415"/>
        <v>1078.9058901847459</v>
      </c>
      <c r="V5591" s="22">
        <f t="shared" si="416"/>
        <v>0.81667602797473937</v>
      </c>
      <c r="X5591" s="33"/>
      <c r="Y5591" s="33"/>
    </row>
    <row r="5592" spans="1:25" x14ac:dyDescent="0.2">
      <c r="A5592" s="93" t="s">
        <v>5492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Доставлен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0.31349285637186164</v>
      </c>
      <c r="P5592" s="30">
        <f>IFERROR(SUM(K5592:O5592)*VLOOKUP($A5592,HeadJournal!$A$1:$L$890,COLUMN(HeadJournal!H$1),0),0)</f>
        <v>1014.9770358138095</v>
      </c>
      <c r="Q5592" s="29">
        <v>2000</v>
      </c>
      <c r="R5592" s="31">
        <v>46106</v>
      </c>
      <c r="S5592" s="31" t="s">
        <v>3226</v>
      </c>
      <c r="T5592" s="95" t="str">
        <f t="shared" si="414"/>
        <v>2026 03</v>
      </c>
      <c r="U5592" s="32">
        <f t="shared" si="415"/>
        <v>985.02296418619051</v>
      </c>
      <c r="V5592" s="22">
        <f t="shared" si="416"/>
        <v>0.97048793167660019</v>
      </c>
      <c r="X5592" s="33"/>
      <c r="Y5592" s="33"/>
    </row>
    <row r="5593" spans="1:25" x14ac:dyDescent="0.2">
      <c r="A5593" s="93" t="s">
        <v>5492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Доставлен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0.53820453581921202</v>
      </c>
      <c r="P5593" s="30">
        <f>IFERROR(SUM(K5593:O5593)*VLOOKUP($A5593,HeadJournal!$A$1:$L$890,COLUMN(HeadJournal!H$1),0),0)</f>
        <v>1742.5125750851475</v>
      </c>
      <c r="Q5593" s="29">
        <v>3000</v>
      </c>
      <c r="R5593" s="31">
        <v>46106</v>
      </c>
      <c r="S5593" s="31" t="s">
        <v>3231</v>
      </c>
      <c r="T5593" s="95" t="str">
        <f t="shared" si="414"/>
        <v>2026 03</v>
      </c>
      <c r="U5593" s="32">
        <f t="shared" si="415"/>
        <v>1257.4874249148525</v>
      </c>
      <c r="V5593" s="22">
        <f t="shared" si="416"/>
        <v>0.72165185083579986</v>
      </c>
      <c r="X5593" s="33"/>
      <c r="Y5593" s="33"/>
    </row>
    <row r="5594" spans="1:25" x14ac:dyDescent="0.2">
      <c r="A5594" s="93" t="s">
        <v>5492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Доставлен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0.12966064539540198</v>
      </c>
      <c r="P5594" s="30">
        <f>IFERROR(SUM(K5594:O5594)*VLOOKUP($A5594,HeadJournal!$A$1:$L$890,COLUMN(HeadJournal!H$1),0),0)</f>
        <v>419.79450201259158</v>
      </c>
      <c r="Q5594" s="29"/>
      <c r="R5594" s="31"/>
      <c r="S5594" s="31"/>
      <c r="T5594" s="95" t="str">
        <f t="shared" si="414"/>
        <v/>
      </c>
      <c r="U5594" s="32">
        <f t="shared" si="415"/>
        <v>-419.79450201259158</v>
      </c>
      <c r="V5594" s="22" t="str">
        <f t="shared" si="416"/>
        <v/>
      </c>
      <c r="X5594" s="33"/>
      <c r="Y5594" s="33"/>
    </row>
    <row r="5595" spans="1:25" x14ac:dyDescent="0.2">
      <c r="A5595" s="93" t="s">
        <v>5492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Доставлен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0.53720135867882202</v>
      </c>
      <c r="P5595" s="30">
        <f>IFERROR(SUM(K5595:O5595)*VLOOKUP($A5595,HeadJournal!$A$1:$L$890,COLUMN(HeadJournal!H$1),0),0)</f>
        <v>1739.2646485705436</v>
      </c>
      <c r="Q5595" s="29"/>
      <c r="R5595" s="31"/>
      <c r="S5595" s="31"/>
      <c r="T5595" s="95" t="str">
        <f t="shared" si="414"/>
        <v/>
      </c>
      <c r="U5595" s="32">
        <f t="shared" si="415"/>
        <v>-1739.2646485705436</v>
      </c>
      <c r="V5595" s="22" t="str">
        <f t="shared" si="416"/>
        <v/>
      </c>
      <c r="X5595" s="33"/>
      <c r="Y5595" s="33"/>
    </row>
    <row r="5596" spans="1:25" x14ac:dyDescent="0.2">
      <c r="A5596" s="93" t="s">
        <v>5499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1.076700036454239</v>
      </c>
      <c r="P5596" s="30">
        <f>IFERROR(SUM(K5596:O5596)*VLOOKUP($A5596,HeadJournal!$A$1:$L$890,COLUMN(HeadJournal!H$1),0),0)</f>
        <v>3549.1205039001561</v>
      </c>
      <c r="Q5596" s="29">
        <v>4600</v>
      </c>
      <c r="R5596" s="31">
        <v>46106</v>
      </c>
      <c r="S5596" s="31" t="s">
        <v>3475</v>
      </c>
      <c r="T5596" s="95" t="str">
        <f t="shared" si="414"/>
        <v>2026 03</v>
      </c>
      <c r="U5596" s="32">
        <f t="shared" si="415"/>
        <v>1050.8794960998439</v>
      </c>
      <c r="V5596" s="22">
        <f t="shared" si="416"/>
        <v>0.29609574962163843</v>
      </c>
      <c r="X5596" s="33"/>
      <c r="Y5596" s="33"/>
    </row>
    <row r="5597" spans="1:25" x14ac:dyDescent="0.2">
      <c r="A5597" s="93" t="s">
        <v>5499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1.0401931362306907</v>
      </c>
      <c r="P5597" s="30">
        <f>IFERROR(SUM(K5597:O5597)*VLOOKUP($A5597,HeadJournal!$A$1:$L$890,COLUMN(HeadJournal!H$1),0),0)</f>
        <v>3428.7830062402495</v>
      </c>
      <c r="Q5597" s="29">
        <v>4400</v>
      </c>
      <c r="R5597" s="31">
        <v>46106</v>
      </c>
      <c r="S5597" s="31" t="s">
        <v>3475</v>
      </c>
      <c r="T5597" s="95" t="str">
        <f t="shared" si="414"/>
        <v>2026 03</v>
      </c>
      <c r="U5597" s="32">
        <f t="shared" si="415"/>
        <v>971.21699375975049</v>
      </c>
      <c r="V5597" s="22">
        <f t="shared" si="416"/>
        <v>0.28325414352327749</v>
      </c>
      <c r="X5597" s="33"/>
      <c r="Y5597" s="33"/>
    </row>
    <row r="5598" spans="1:25" x14ac:dyDescent="0.2">
      <c r="A5598" s="93" t="s">
        <v>5499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0.47382914248480629</v>
      </c>
      <c r="P5598" s="30">
        <f>IFERROR(SUM(K5598:O5598)*VLOOKUP($A5598,HeadJournal!$A$1:$L$890,COLUMN(HeadJournal!H$1),0),0)</f>
        <v>1561.8804383775348</v>
      </c>
      <c r="Q5598" s="29">
        <v>2300</v>
      </c>
      <c r="R5598" s="31">
        <v>46106</v>
      </c>
      <c r="S5598" s="31" t="s">
        <v>3231</v>
      </c>
      <c r="T5598" s="95" t="str">
        <f t="shared" si="414"/>
        <v>2026 03</v>
      </c>
      <c r="U5598" s="32">
        <f t="shared" si="415"/>
        <v>738.1195616224652</v>
      </c>
      <c r="V5598" s="22">
        <f t="shared" si="416"/>
        <v>0.47258390814422141</v>
      </c>
      <c r="X5598" s="33"/>
      <c r="Y5598" s="33"/>
    </row>
    <row r="5599" spans="1:25" x14ac:dyDescent="0.2">
      <c r="A5599" s="93" t="s">
        <v>5499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0.61706802183414589</v>
      </c>
      <c r="P5599" s="30">
        <f>IFERROR(SUM(K5599:O5599)*VLOOKUP($A5599,HeadJournal!$A$1:$L$890,COLUMN(HeadJournal!H$1),0),0)</f>
        <v>2034.0379812792512</v>
      </c>
      <c r="Q5599" s="29">
        <v>3000</v>
      </c>
      <c r="R5599" s="31">
        <v>46106</v>
      </c>
      <c r="S5599" s="31"/>
      <c r="T5599" s="95" t="str">
        <f t="shared" si="414"/>
        <v>2026 03</v>
      </c>
      <c r="U5599" s="32">
        <f t="shared" si="415"/>
        <v>965.9620187207488</v>
      </c>
      <c r="V5599" s="22">
        <f t="shared" si="416"/>
        <v>0.47489871261559929</v>
      </c>
      <c r="X5599" s="33"/>
      <c r="Y5599" s="33"/>
    </row>
    <row r="5600" spans="1:25" x14ac:dyDescent="0.2">
      <c r="A5600" s="93" t="s">
        <v>5499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0.49613891484364153</v>
      </c>
      <c r="P5600" s="30">
        <f>IFERROR(SUM(K5600:O5600)*VLOOKUP($A5600,HeadJournal!$A$1:$L$890,COLUMN(HeadJournal!H$1),0),0)</f>
        <v>1635.4200202808111</v>
      </c>
      <c r="Q5600" s="29"/>
      <c r="R5600" s="31"/>
      <c r="S5600" s="31"/>
      <c r="T5600" s="95" t="str">
        <f t="shared" si="414"/>
        <v/>
      </c>
      <c r="U5600" s="32">
        <f t="shared" si="415"/>
        <v>-1635.4200202808111</v>
      </c>
      <c r="V5600" s="22" t="str">
        <f t="shared" si="416"/>
        <v/>
      </c>
      <c r="X5600" s="33"/>
      <c r="Y5600" s="33"/>
    </row>
    <row r="5601" spans="1:25" x14ac:dyDescent="0.2">
      <c r="A5601" s="93" t="s">
        <v>5499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0.76639138455407696</v>
      </c>
      <c r="P5601" s="30">
        <f>IFERROR(SUM(K5601:O5601)*VLOOKUP($A5601,HeadJournal!$A$1:$L$890,COLUMN(HeadJournal!H$1),0),0)</f>
        <v>2526.251773790952</v>
      </c>
      <c r="Q5601" s="29"/>
      <c r="R5601" s="31"/>
      <c r="S5601" s="31"/>
      <c r="T5601" s="95" t="str">
        <f t="shared" si="414"/>
        <v/>
      </c>
      <c r="U5601" s="32">
        <f t="shared" si="415"/>
        <v>-2526.251773790952</v>
      </c>
      <c r="V5601" s="22" t="str">
        <f t="shared" si="416"/>
        <v/>
      </c>
      <c r="X5601" s="33"/>
      <c r="Y5601" s="33"/>
    </row>
    <row r="5602" spans="1:25" x14ac:dyDescent="0.2">
      <c r="A5602" s="93" t="s">
        <v>5499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0.1310699126081567</v>
      </c>
      <c r="P5602" s="30">
        <f>IFERROR(SUM(K5602:O5602)*VLOOKUP($A5602,HeadJournal!$A$1:$L$890,COLUMN(HeadJournal!H$1),0),0)</f>
        <v>432.04504368174725</v>
      </c>
      <c r="Q5602" s="29"/>
      <c r="R5602" s="31"/>
      <c r="S5602" s="31"/>
      <c r="T5602" s="95" t="str">
        <f t="shared" si="414"/>
        <v/>
      </c>
      <c r="U5602" s="32">
        <f t="shared" si="415"/>
        <v>-432.04504368174725</v>
      </c>
      <c r="V5602" s="22" t="str">
        <f t="shared" si="416"/>
        <v/>
      </c>
      <c r="X5602" s="33"/>
      <c r="Y5602" s="33"/>
    </row>
    <row r="5603" spans="1:25" x14ac:dyDescent="0.2">
      <c r="A5603" s="93" t="s">
        <v>5499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0.27380175167661364</v>
      </c>
      <c r="P5603" s="30">
        <f>IFERROR(SUM(K5603:O5603)*VLOOKUP($A5603,HeadJournal!$A$1:$L$890,COLUMN(HeadJournal!H$1),0),0)</f>
        <v>902.53123244929793</v>
      </c>
      <c r="Q5603" s="29">
        <v>1600</v>
      </c>
      <c r="R5603" s="31">
        <v>46106</v>
      </c>
      <c r="S5603" s="31"/>
      <c r="T5603" s="95" t="str">
        <f t="shared" si="414"/>
        <v>2026 03</v>
      </c>
      <c r="U5603" s="32">
        <f t="shared" si="415"/>
        <v>697.46876755070207</v>
      </c>
      <c r="V5603" s="22">
        <f t="shared" si="416"/>
        <v>0.77279183531178708</v>
      </c>
      <c r="X5603" s="33"/>
      <c r="Y5603" s="33"/>
    </row>
    <row r="5604" spans="1:25" x14ac:dyDescent="0.2">
      <c r="A5604" s="93" t="s">
        <v>5505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Доставлен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0.47841890859315311</v>
      </c>
      <c r="P5604" s="30">
        <f>IFERROR(SUM(K5604:O5604)*VLOOKUP($A5604,HeadJournal!$A$1:$L$890,COLUMN(HeadJournal!H$1),0),0)</f>
        <v>1428.2840160447306</v>
      </c>
      <c r="Q5604" s="29"/>
      <c r="R5604" s="31"/>
      <c r="S5604" s="31"/>
      <c r="T5604" s="95" t="str">
        <f t="shared" si="414"/>
        <v/>
      </c>
      <c r="U5604" s="32">
        <f t="shared" si="415"/>
        <v>-1428.2840160447306</v>
      </c>
      <c r="V5604" s="22" t="str">
        <f t="shared" si="416"/>
        <v/>
      </c>
      <c r="X5604" s="33"/>
      <c r="Y5604" s="33"/>
    </row>
    <row r="5605" spans="1:25" x14ac:dyDescent="0.2">
      <c r="A5605" s="93" t="s">
        <v>5505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Доставлен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0.47841890859315311</v>
      </c>
      <c r="P5605" s="30">
        <f>IFERROR(SUM(K5605:O5605)*VLOOKUP($A5605,HeadJournal!$A$1:$L$890,COLUMN(HeadJournal!H$1),0),0)</f>
        <v>1428.2840160447306</v>
      </c>
      <c r="Q5605" s="29"/>
      <c r="R5605" s="31"/>
      <c r="S5605" s="31"/>
      <c r="T5605" s="95" t="str">
        <f t="shared" si="414"/>
        <v/>
      </c>
      <c r="U5605" s="32">
        <f t="shared" si="415"/>
        <v>-1428.2840160447306</v>
      </c>
      <c r="V5605" s="22" t="str">
        <f t="shared" si="416"/>
        <v/>
      </c>
      <c r="X5605" s="33"/>
      <c r="Y5605" s="33"/>
    </row>
    <row r="5606" spans="1:25" x14ac:dyDescent="0.2">
      <c r="A5606" s="93" t="s">
        <v>5505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Доставлен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0.47841890859315311</v>
      </c>
      <c r="P5606" s="30">
        <f>IFERROR(SUM(K5606:O5606)*VLOOKUP($A5606,HeadJournal!$A$1:$L$890,COLUMN(HeadJournal!H$1),0),0)</f>
        <v>1428.2840160447306</v>
      </c>
      <c r="Q5606" s="29"/>
      <c r="R5606" s="31"/>
      <c r="S5606" s="31"/>
      <c r="T5606" s="95" t="str">
        <f t="shared" si="414"/>
        <v/>
      </c>
      <c r="U5606" s="32">
        <f t="shared" si="415"/>
        <v>-1428.2840160447306</v>
      </c>
      <c r="V5606" s="22" t="str">
        <f t="shared" si="416"/>
        <v/>
      </c>
      <c r="X5606" s="33"/>
      <c r="Y5606" s="33"/>
    </row>
    <row r="5607" spans="1:25" x14ac:dyDescent="0.2">
      <c r="A5607" s="93" t="s">
        <v>5505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Доставлен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0.3958335091247463</v>
      </c>
      <c r="P5607" s="30">
        <f>IFERROR(SUM(K5607:O5607)*VLOOKUP($A5607,HeadJournal!$A$1:$L$890,COLUMN(HeadJournal!H$1),0),0)</f>
        <v>1181.7314573963777</v>
      </c>
      <c r="Q5607" s="29"/>
      <c r="R5607" s="31"/>
      <c r="S5607" s="31"/>
      <c r="T5607" s="95" t="str">
        <f t="shared" si="414"/>
        <v/>
      </c>
      <c r="U5607" s="32">
        <f t="shared" si="415"/>
        <v>-1181.7314573963777</v>
      </c>
      <c r="V5607" s="22" t="str">
        <f t="shared" si="416"/>
        <v/>
      </c>
      <c r="X5607" s="33"/>
      <c r="Y5607" s="33"/>
    </row>
    <row r="5608" spans="1:25" x14ac:dyDescent="0.2">
      <c r="A5608" s="93" t="s">
        <v>5505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Доставлен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0.3958335091247463</v>
      </c>
      <c r="P5608" s="30">
        <f>IFERROR(SUM(K5608:O5608)*VLOOKUP($A5608,HeadJournal!$A$1:$L$890,COLUMN(HeadJournal!H$1),0),0)</f>
        <v>1181.7314573963777</v>
      </c>
      <c r="Q5608" s="29"/>
      <c r="R5608" s="31"/>
      <c r="S5608" s="31"/>
      <c r="T5608" s="95" t="str">
        <f t="shared" si="414"/>
        <v/>
      </c>
      <c r="U5608" s="32">
        <f t="shared" si="415"/>
        <v>-1181.7314573963777</v>
      </c>
      <c r="V5608" s="22" t="str">
        <f t="shared" si="416"/>
        <v/>
      </c>
      <c r="X5608" s="33"/>
      <c r="Y5608" s="33"/>
    </row>
    <row r="5609" spans="1:25" x14ac:dyDescent="0.2">
      <c r="A5609" s="93" t="s">
        <v>5505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Доставлен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0.3958335091247463</v>
      </c>
      <c r="P5609" s="30">
        <f>IFERROR(SUM(K5609:O5609)*VLOOKUP($A5609,HeadJournal!$A$1:$L$890,COLUMN(HeadJournal!H$1),0),0)</f>
        <v>1181.7314573963777</v>
      </c>
      <c r="Q5609" s="29"/>
      <c r="R5609" s="31"/>
      <c r="S5609" s="31"/>
      <c r="T5609" s="95" t="str">
        <f t="shared" si="414"/>
        <v/>
      </c>
      <c r="U5609" s="32">
        <f t="shared" si="415"/>
        <v>-1181.7314573963777</v>
      </c>
      <c r="V5609" s="22" t="str">
        <f t="shared" si="416"/>
        <v/>
      </c>
      <c r="X5609" s="33"/>
      <c r="Y5609" s="33"/>
    </row>
    <row r="5610" spans="1:25" x14ac:dyDescent="0.2">
      <c r="A5610" s="93" t="s">
        <v>5505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Доставлен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0.91171895875230291</v>
      </c>
      <c r="P5610" s="30">
        <f>IFERROR(SUM(K5610:O5610)*VLOOKUP($A5610,HeadJournal!$A$1:$L$890,COLUMN(HeadJournal!H$1),0),0)</f>
        <v>2721.8690409626838</v>
      </c>
      <c r="Q5610" s="29">
        <v>4000</v>
      </c>
      <c r="R5610" s="31">
        <v>46118</v>
      </c>
      <c r="S5610" s="31"/>
      <c r="T5610" s="95" t="str">
        <f t="shared" si="414"/>
        <v>2026 04</v>
      </c>
      <c r="U5610" s="32">
        <f t="shared" si="415"/>
        <v>1278.1309590373162</v>
      </c>
      <c r="V5610" s="22">
        <f t="shared" si="416"/>
        <v>0.46957841828615704</v>
      </c>
      <c r="X5610" s="33"/>
      <c r="Y5610" s="33"/>
    </row>
    <row r="5611" spans="1:25" x14ac:dyDescent="0.2">
      <c r="A5611" s="93" t="s">
        <v>5505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Доставлен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0.64100580814828356</v>
      </c>
      <c r="P5611" s="30">
        <f>IFERROR(SUM(K5611:O5611)*VLOOKUP($A5611,HeadJournal!$A$1:$L$890,COLUMN(HeadJournal!H$1),0),0)</f>
        <v>1913.6750942020176</v>
      </c>
      <c r="Q5611" s="29"/>
      <c r="R5611" s="31"/>
      <c r="S5611" s="31"/>
      <c r="T5611" s="95" t="str">
        <f t="shared" si="414"/>
        <v/>
      </c>
      <c r="U5611" s="32">
        <f t="shared" si="415"/>
        <v>-1913.6750942020176</v>
      </c>
      <c r="V5611" s="22" t="str">
        <f t="shared" si="416"/>
        <v/>
      </c>
      <c r="X5611" s="33"/>
      <c r="Y5611" s="33"/>
    </row>
    <row r="5612" spans="1:25" x14ac:dyDescent="0.2">
      <c r="A5612" s="93" t="s">
        <v>5505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Доставлен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0.2394082157874752</v>
      </c>
      <c r="P5612" s="30">
        <f>IFERROR(SUM(K5612:O5612)*VLOOKUP($A5612,HeadJournal!$A$1:$L$890,COLUMN(HeadJournal!H$1),0),0)</f>
        <v>714.73539564847454</v>
      </c>
      <c r="Q5612" s="29"/>
      <c r="R5612" s="31"/>
      <c r="S5612" s="31"/>
      <c r="T5612" s="95" t="str">
        <f t="shared" si="414"/>
        <v/>
      </c>
      <c r="U5612" s="32">
        <f t="shared" si="415"/>
        <v>-714.73539564847454</v>
      </c>
      <c r="V5612" s="22" t="str">
        <f t="shared" si="416"/>
        <v/>
      </c>
      <c r="X5612" s="33"/>
      <c r="Y5612" s="33"/>
    </row>
    <row r="5613" spans="1:25" x14ac:dyDescent="0.2">
      <c r="A5613" s="93" t="s">
        <v>5505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Доставлен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0.49074212102887199</v>
      </c>
      <c r="P5613" s="30">
        <f>IFERROR(SUM(K5613:O5613)*VLOOKUP($A5613,HeadJournal!$A$1:$L$890,COLUMN(HeadJournal!H$1),0),0)</f>
        <v>1465.0740488634983</v>
      </c>
      <c r="Q5613" s="29"/>
      <c r="R5613" s="31"/>
      <c r="S5613" s="31"/>
      <c r="T5613" s="95" t="str">
        <f t="shared" si="414"/>
        <v/>
      </c>
      <c r="U5613" s="32">
        <f t="shared" si="415"/>
        <v>-1465.0740488634983</v>
      </c>
      <c r="V5613" s="22" t="str">
        <f t="shared" si="416"/>
        <v/>
      </c>
      <c r="X5613" s="33"/>
      <c r="Y5613" s="33"/>
    </row>
    <row r="5614" spans="1:25" x14ac:dyDescent="0.2">
      <c r="A5614" s="93" t="s">
        <v>5507</v>
      </c>
      <c r="B5614" s="94">
        <f>IFERROR(VLOOKUP($A5614,HeadJournal!$A$1:$NTR$890,COLUMN(HeadJournal!B$1),0),"")</f>
        <v>0</v>
      </c>
      <c r="C5614" s="94" t="str">
        <f>IFERROR(VLOOKUP($A5614,HeadJournal!$A$1:$NTR$890,COLUMN(HeadJournal!C$1),0),"")</f>
        <v>OZON_OA</v>
      </c>
      <c r="D5614" s="125" t="str">
        <f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si="415"/>
        <v>999</v>
      </c>
      <c r="V5614" s="22">
        <f t="shared" si="416"/>
        <v>0.99800199800199796</v>
      </c>
      <c r="X5614" s="33"/>
      <c r="Y5614" s="33"/>
    </row>
    <row r="5615" spans="1:25" x14ac:dyDescent="0.2">
      <c r="A5615" s="93" t="s">
        <v>5510</v>
      </c>
      <c r="B5615" s="94">
        <f>IFERROR(VLOOKUP($A5615,HeadJournal!$A$1:$NTR$890,COLUMN(HeadJournal!B$1),0),"")</f>
        <v>0</v>
      </c>
      <c r="C5615" s="94" t="str">
        <f>IFERROR(VLOOKUP($A5615,HeadJournal!$A$1:$NTR$890,COLUMN(HeadJournal!C$1),0),"")</f>
        <v>iHerb_VP DFD1605</v>
      </c>
      <c r="D5615" s="125" t="str">
        <f>IFERROR(VLOOKUP($A5615,HeadJournal!$A$1:$NTR$890,COLUMN(HeadJournal!D$1),0),"")</f>
        <v>Доставлен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0.59900322762154357</v>
      </c>
      <c r="P5615" s="30">
        <f>IFERROR(SUM(K5615:O5615)*VLOOKUP($A5615,HeadJournal!$A$1:$L$890,COLUMN(HeadJournal!H$1),0),0)</f>
        <v>1933.0204654934071</v>
      </c>
      <c r="Q5615" s="29">
        <v>3000</v>
      </c>
      <c r="R5615" s="31">
        <v>46106</v>
      </c>
      <c r="S5615" s="31" t="s">
        <v>3235</v>
      </c>
      <c r="T5615" s="95" t="str">
        <f t="shared" si="414"/>
        <v>2026 03</v>
      </c>
      <c r="U5615" s="32">
        <f t="shared" si="415"/>
        <v>1066.9795345065929</v>
      </c>
      <c r="V5615" s="22">
        <f t="shared" si="416"/>
        <v>0.55197529128810563</v>
      </c>
      <c r="X5615" s="33"/>
      <c r="Y5615" s="33"/>
    </row>
    <row r="5616" spans="1:25" x14ac:dyDescent="0.2">
      <c r="A5616" s="93" t="s">
        <v>5510</v>
      </c>
      <c r="B5616" s="94">
        <f>IFERROR(VLOOKUP($A5616,HeadJournal!$A$1:$NTR$890,COLUMN(HeadJournal!B$1),0),"")</f>
        <v>0</v>
      </c>
      <c r="C5616" s="94" t="str">
        <f>IFERROR(VLOOKUP($A5616,HeadJournal!$A$1:$NTR$890,COLUMN(HeadJournal!C$1),0),"")</f>
        <v>iHerb_VP DFD1605</v>
      </c>
      <c r="D5616" s="125" t="str">
        <f>IFERROR(VLOOKUP($A5616,HeadJournal!$A$1:$NTR$890,COLUMN(HeadJournal!D$1),0),"")</f>
        <v>Доставлен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0.59900322762154357</v>
      </c>
      <c r="P5616" s="30">
        <f>IFERROR(SUM(K5616:O5616)*VLOOKUP($A5616,HeadJournal!$A$1:$L$890,COLUMN(HeadJournal!H$1),0),0)</f>
        <v>1933.0204654934071</v>
      </c>
      <c r="Q5616" s="29">
        <v>3000</v>
      </c>
      <c r="R5616" s="31">
        <v>46106</v>
      </c>
      <c r="S5616" s="31" t="s">
        <v>3226</v>
      </c>
      <c r="T5616" s="95" t="str">
        <f t="shared" si="414"/>
        <v>2026 03</v>
      </c>
      <c r="U5616" s="32">
        <f t="shared" si="401"/>
        <v>1066.9795345065929</v>
      </c>
      <c r="V5616" s="22">
        <f t="shared" si="402"/>
        <v>0.55197529128810563</v>
      </c>
      <c r="X5616" s="33"/>
      <c r="Y5616" s="33"/>
    </row>
    <row r="5617" spans="1:25" x14ac:dyDescent="0.2">
      <c r="A5617" s="93" t="s">
        <v>5510</v>
      </c>
      <c r="B5617" s="94">
        <f>IFERROR(VLOOKUP($A5617,HeadJournal!$A$1:$NTR$890,COLUMN(HeadJournal!B$1),0),"")</f>
        <v>0</v>
      </c>
      <c r="C5617" s="94" t="str">
        <f>IFERROR(VLOOKUP($A5617,HeadJournal!$A$1:$NTR$890,COLUMN(HeadJournal!C$1),0),"")</f>
        <v>iHerb_VP DFD1605</v>
      </c>
      <c r="D5617" s="125" t="str">
        <f>IFERROR(VLOOKUP($A5617,HeadJournal!$A$1:$NTR$890,COLUMN(HeadJournal!D$1),0),"")</f>
        <v>Доставлен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1.1523779903820652</v>
      </c>
      <c r="P5617" s="30">
        <f>IFERROR(SUM(K5617:O5617)*VLOOKUP($A5617,HeadJournal!$A$1:$L$890,COLUMN(HeadJournal!H$1),0),0)</f>
        <v>3718.7950526371756</v>
      </c>
      <c r="Q5617" s="29">
        <v>4800</v>
      </c>
      <c r="R5617" s="31">
        <v>46106</v>
      </c>
      <c r="S5617" s="31" t="s">
        <v>3475</v>
      </c>
      <c r="T5617" s="95" t="str">
        <f t="shared" si="414"/>
        <v>2026 03</v>
      </c>
      <c r="U5617" s="32">
        <f t="shared" si="401"/>
        <v>1081.2049473628244</v>
      </c>
      <c r="V5617" s="22">
        <f t="shared" si="402"/>
        <v>0.29074066520447001</v>
      </c>
      <c r="X5617" s="33"/>
      <c r="Y5617" s="33"/>
    </row>
    <row r="5618" spans="1:25" x14ac:dyDescent="0.2">
      <c r="A5618" s="93" t="s">
        <v>5510</v>
      </c>
      <c r="B5618" s="94">
        <f>IFERROR(VLOOKUP($A5618,HeadJournal!$A$1:$NTR$890,COLUMN(HeadJournal!B$1),0),"")</f>
        <v>0</v>
      </c>
      <c r="C5618" s="94" t="str">
        <f>IFERROR(VLOOKUP($A5618,HeadJournal!$A$1:$NTR$890,COLUMN(HeadJournal!C$1),0),"")</f>
        <v>iHerb_VP DFD1605</v>
      </c>
      <c r="D5618" s="125" t="str">
        <f>IFERROR(VLOOKUP($A5618,HeadJournal!$A$1:$NTR$890,COLUMN(HeadJournal!D$1),0),"")</f>
        <v>Доставлен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1.1181566417362987</v>
      </c>
      <c r="P5618" s="30">
        <f>IFERROR(SUM(K5618:O5618)*VLOOKUP($A5618,HeadJournal!$A$1:$L$890,COLUMN(HeadJournal!H$1),0),0)</f>
        <v>3608.3606438749466</v>
      </c>
      <c r="Q5618" s="29"/>
      <c r="R5618" s="31"/>
      <c r="S5618" s="31"/>
      <c r="T5618" s="95" t="str">
        <f t="shared" si="414"/>
        <v/>
      </c>
      <c r="U5618" s="32">
        <f t="shared" si="401"/>
        <v>-3608.3606438749466</v>
      </c>
      <c r="V5618" s="22" t="str">
        <f t="shared" si="402"/>
        <v/>
      </c>
      <c r="X5618" s="33"/>
      <c r="Y5618" s="33"/>
    </row>
    <row r="5619" spans="1:25" x14ac:dyDescent="0.2">
      <c r="A5619" s="93" t="s">
        <v>5510</v>
      </c>
      <c r="B5619" s="94">
        <f>IFERROR(VLOOKUP($A5619,HeadJournal!$A$1:$NTR$890,COLUMN(HeadJournal!B$1),0),"")</f>
        <v>0</v>
      </c>
      <c r="C5619" s="94" t="str">
        <f>IFERROR(VLOOKUP($A5619,HeadJournal!$A$1:$NTR$890,COLUMN(HeadJournal!C$1),0),"")</f>
        <v>iHerb_VP DFD1605</v>
      </c>
      <c r="D5619" s="125" t="str">
        <f>IFERROR(VLOOKUP($A5619,HeadJournal!$A$1:$NTR$890,COLUMN(HeadJournal!D$1),0),"")</f>
        <v>Доставлен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0.64631683465072842</v>
      </c>
      <c r="P5619" s="30">
        <f>IFERROR(SUM(K5619:O5619)*VLOOKUP($A5619,HeadJournal!$A$1:$L$890,COLUMN(HeadJournal!H$1),0),0)</f>
        <v>2085.7044018502761</v>
      </c>
      <c r="Q5619" s="29"/>
      <c r="R5619" s="31"/>
      <c r="S5619" s="31"/>
      <c r="T5619" s="95" t="str">
        <f t="shared" si="414"/>
        <v/>
      </c>
      <c r="U5619" s="32">
        <f t="shared" si="401"/>
        <v>-2085.7044018502761</v>
      </c>
      <c r="V5619" s="22" t="str">
        <f t="shared" si="402"/>
        <v/>
      </c>
      <c r="X5619" s="33"/>
      <c r="Y5619" s="33"/>
    </row>
    <row r="5620" spans="1:25" x14ac:dyDescent="0.2">
      <c r="A5620" s="93" t="s">
        <v>5510</v>
      </c>
      <c r="B5620" s="94">
        <f>IFERROR(VLOOKUP($A5620,HeadJournal!$A$1:$NTR$890,COLUMN(HeadJournal!B$1),0),"")</f>
        <v>0</v>
      </c>
      <c r="C5620" s="94" t="str">
        <f>IFERROR(VLOOKUP($A5620,HeadJournal!$A$1:$NTR$890,COLUMN(HeadJournal!C$1),0),"")</f>
        <v>iHerb_VP DFD1605</v>
      </c>
      <c r="D5620" s="125" t="str">
        <f>IFERROR(VLOOKUP($A5620,HeadJournal!$A$1:$NTR$890,COLUMN(HeadJournal!D$1),0),"")</f>
        <v>Доставлен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0.76116575472705128</v>
      </c>
      <c r="P5620" s="30">
        <f>IFERROR(SUM(K5620:O5620)*VLOOKUP($A5620,HeadJournal!$A$1:$L$890,COLUMN(HeadJournal!H$1),0),0)</f>
        <v>2456.3289706507862</v>
      </c>
      <c r="Q5620" s="29">
        <v>3800</v>
      </c>
      <c r="R5620" s="31">
        <v>46118</v>
      </c>
      <c r="S5620" s="31"/>
      <c r="T5620" s="95" t="str">
        <f t="shared" si="414"/>
        <v>2026 04</v>
      </c>
      <c r="U5620" s="32">
        <f t="shared" si="401"/>
        <v>1343.6710293492138</v>
      </c>
      <c r="V5620" s="22">
        <f t="shared" si="402"/>
        <v>0.54702405313129454</v>
      </c>
      <c r="X5620" s="33"/>
      <c r="Y5620" s="33"/>
    </row>
    <row r="5621" spans="1:25" x14ac:dyDescent="0.2">
      <c r="A5621" s="93" t="s">
        <v>5514</v>
      </c>
      <c r="B5621" s="94">
        <f>IFERROR(VLOOKUP($A5621,HeadJournal!$A$1:$NTR$890,COLUMN(HeadJournal!B$1),0),"")</f>
        <v>0</v>
      </c>
      <c r="C5621" s="94" t="str">
        <f>IFERROR(VLOOKUP($A5621,HeadJournal!$A$1:$NTR$890,COLUMN(HeadJournal!C$1),0),"")</f>
        <v>iHerb_VP DFD1605</v>
      </c>
      <c r="D5621" s="125" t="str">
        <f>IFERROR(VLOOKUP($A5621,HeadJournal!$A$1:$NTR$890,COLUMN(HeadJournal!D$1),0),"")</f>
        <v>Доставлен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0.72881852300815053</v>
      </c>
      <c r="P5621" s="30">
        <f>IFERROR(SUM(K5621:O5621)*VLOOKUP($A5621,HeadJournal!$A$1:$L$890,COLUMN(HeadJournal!H$1),0),0)</f>
        <v>1143.0697026431719</v>
      </c>
      <c r="Q5621" s="29"/>
      <c r="R5621" s="31"/>
      <c r="S5621" s="31"/>
      <c r="T5621" s="95" t="str">
        <f t="shared" si="414"/>
        <v/>
      </c>
      <c r="U5621" s="32">
        <f t="shared" si="401"/>
        <v>-1143.0697026431719</v>
      </c>
      <c r="V5621" s="22" t="str">
        <f t="shared" si="402"/>
        <v/>
      </c>
      <c r="X5621" s="33"/>
      <c r="Y5621" s="33"/>
    </row>
    <row r="5622" spans="1:25" x14ac:dyDescent="0.2">
      <c r="A5622" s="93" t="s">
        <v>5514</v>
      </c>
      <c r="B5622" s="94">
        <f>IFERROR(VLOOKUP($A5622,HeadJournal!$A$1:$NTR$890,COLUMN(HeadJournal!B$1),0),"")</f>
        <v>0</v>
      </c>
      <c r="C5622" s="94" t="str">
        <f>IFERROR(VLOOKUP($A5622,HeadJournal!$A$1:$NTR$890,COLUMN(HeadJournal!C$1),0),"")</f>
        <v>iHerb_VP DFD1605</v>
      </c>
      <c r="D5622" s="125" t="str">
        <f>IFERROR(VLOOKUP($A5622,HeadJournal!$A$1:$NTR$890,COLUMN(HeadJournal!D$1),0),"")</f>
        <v>Доставлен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0.72881852300815053</v>
      </c>
      <c r="P5622" s="30">
        <f>IFERROR(SUM(K5622:O5622)*VLOOKUP($A5622,HeadJournal!$A$1:$L$890,COLUMN(HeadJournal!H$1),0),0)</f>
        <v>1143.0697026431719</v>
      </c>
      <c r="Q5622" s="29"/>
      <c r="R5622" s="31"/>
      <c r="S5622" s="31"/>
      <c r="T5622" s="95" t="str">
        <f t="shared" si="414"/>
        <v/>
      </c>
      <c r="U5622" s="32">
        <f t="shared" si="401"/>
        <v>-1143.0697026431719</v>
      </c>
      <c r="V5622" s="22" t="str">
        <f t="shared" si="402"/>
        <v/>
      </c>
      <c r="X5622" s="33"/>
      <c r="Y5622" s="33"/>
    </row>
    <row r="5623" spans="1:25" x14ac:dyDescent="0.2">
      <c r="A5623" s="93" t="s">
        <v>5514</v>
      </c>
      <c r="B5623" s="94">
        <f>IFERROR(VLOOKUP($A5623,HeadJournal!$A$1:$NTR$890,COLUMN(HeadJournal!B$1),0),"")</f>
        <v>0</v>
      </c>
      <c r="C5623" s="94" t="str">
        <f>IFERROR(VLOOKUP($A5623,HeadJournal!$A$1:$NTR$890,COLUMN(HeadJournal!C$1),0),"")</f>
        <v>iHerb_VP DFD1605</v>
      </c>
      <c r="D5623" s="125" t="str">
        <f>IFERROR(VLOOKUP($A5623,HeadJournal!$A$1:$NTR$890,COLUMN(HeadJournal!D$1),0),"")</f>
        <v>Доставлен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0.72881852300815053</v>
      </c>
      <c r="P5623" s="30">
        <f>IFERROR(SUM(K5623:O5623)*VLOOKUP($A5623,HeadJournal!$A$1:$L$890,COLUMN(HeadJournal!H$1),0),0)</f>
        <v>1143.0697026431719</v>
      </c>
      <c r="Q5623" s="29">
        <v>2000</v>
      </c>
      <c r="R5623" s="31">
        <v>46116</v>
      </c>
      <c r="S5623" s="31" t="s">
        <v>3226</v>
      </c>
      <c r="T5623" s="95" t="str">
        <f t="shared" si="414"/>
        <v>2026 04</v>
      </c>
      <c r="U5623" s="32">
        <f t="shared" si="401"/>
        <v>856.93029735682808</v>
      </c>
      <c r="V5623" s="22">
        <f t="shared" si="402"/>
        <v>0.7496745783527542</v>
      </c>
      <c r="X5623" s="33"/>
      <c r="Y5623" s="33"/>
    </row>
    <row r="5624" spans="1:25" x14ac:dyDescent="0.2">
      <c r="A5624" s="93" t="s">
        <v>5514</v>
      </c>
      <c r="B5624" s="94">
        <f>IFERROR(VLOOKUP($A5624,HeadJournal!$A$1:$NTR$890,COLUMN(HeadJournal!B$1),0),"")</f>
        <v>0</v>
      </c>
      <c r="C5624" s="94" t="str">
        <f>IFERROR(VLOOKUP($A5624,HeadJournal!$A$1:$NTR$890,COLUMN(HeadJournal!C$1),0),"")</f>
        <v>iHerb_VP DFD1605</v>
      </c>
      <c r="D5624" s="125" t="str">
        <f>IFERROR(VLOOKUP($A5624,HeadJournal!$A$1:$NTR$890,COLUMN(HeadJournal!D$1),0),"")</f>
        <v>Доставлен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0.72881852300815053</v>
      </c>
      <c r="P5624" s="30">
        <f>IFERROR(SUM(K5624:O5624)*VLOOKUP($A5624,HeadJournal!$A$1:$L$890,COLUMN(HeadJournal!H$1),0),0)</f>
        <v>1143.0697026431719</v>
      </c>
      <c r="Q5624" s="29"/>
      <c r="R5624" s="31"/>
      <c r="S5624" s="31"/>
      <c r="T5624" s="95" t="str">
        <f t="shared" si="414"/>
        <v/>
      </c>
      <c r="U5624" s="32">
        <f t="shared" si="401"/>
        <v>-1143.0697026431719</v>
      </c>
      <c r="V5624" s="22" t="str">
        <f t="shared" si="402"/>
        <v/>
      </c>
      <c r="X5624" s="33"/>
      <c r="Y5624" s="33"/>
    </row>
    <row r="5625" spans="1:25" x14ac:dyDescent="0.2">
      <c r="A5625" s="93" t="s">
        <v>5514</v>
      </c>
      <c r="B5625" s="94">
        <f>IFERROR(VLOOKUP($A5625,HeadJournal!$A$1:$NTR$890,COLUMN(HeadJournal!B$1),0),"")</f>
        <v>0</v>
      </c>
      <c r="C5625" s="94" t="str">
        <f>IFERROR(VLOOKUP($A5625,HeadJournal!$A$1:$NTR$890,COLUMN(HeadJournal!C$1),0),"")</f>
        <v>iHerb_VP DFD1605</v>
      </c>
      <c r="D5625" s="125" t="str">
        <f>IFERROR(VLOOKUP($A5625,HeadJournal!$A$1:$NTR$890,COLUMN(HeadJournal!D$1),0),"")</f>
        <v>Доставлен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0.93646909859110494</v>
      </c>
      <c r="P5625" s="30">
        <f>IFERROR(SUM(K5625:O5625)*VLOOKUP($A5625,HeadJournal!$A$1:$L$890,COLUMN(HeadJournal!H$1),0),0)</f>
        <v>1468.7462245647159</v>
      </c>
      <c r="Q5625" s="29">
        <v>2700</v>
      </c>
      <c r="R5625" s="31">
        <v>46093</v>
      </c>
      <c r="S5625" s="31"/>
      <c r="T5625" s="95" t="str">
        <f t="shared" si="414"/>
        <v>2026 03</v>
      </c>
      <c r="U5625" s="32">
        <f t="shared" si="401"/>
        <v>1231.2537754352841</v>
      </c>
      <c r="V5625" s="22">
        <f t="shared" si="402"/>
        <v>0.83830259771403592</v>
      </c>
      <c r="X5625" s="33"/>
      <c r="Y5625" s="33"/>
    </row>
    <row r="5626" spans="1:25" x14ac:dyDescent="0.2">
      <c r="A5626" s="93" t="s">
        <v>5514</v>
      </c>
      <c r="B5626" s="94">
        <f>IFERROR(VLOOKUP($A5626,HeadJournal!$A$1:$NTR$890,COLUMN(HeadJournal!B$1),0),"")</f>
        <v>0</v>
      </c>
      <c r="C5626" s="94" t="str">
        <f>IFERROR(VLOOKUP($A5626,HeadJournal!$A$1:$NTR$890,COLUMN(HeadJournal!C$1),0),"")</f>
        <v>iHerb_VP DFD1605</v>
      </c>
      <c r="D5626" s="125" t="str">
        <f>IFERROR(VLOOKUP($A5626,HeadJournal!$A$1:$NTR$890,COLUMN(HeadJournal!D$1),0),"")</f>
        <v>Доставлен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0.93646909859110494</v>
      </c>
      <c r="P5626" s="30">
        <f>IFERROR(SUM(K5626:O5626)*VLOOKUP($A5626,HeadJournal!$A$1:$L$890,COLUMN(HeadJournal!H$1),0),0)</f>
        <v>1468.7462245647159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-1468.7462245647159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 t="s">
        <v>5514</v>
      </c>
      <c r="B5627" s="94">
        <f>IFERROR(VLOOKUP($A5627,HeadJournal!$A$1:$NTR$890,COLUMN(HeadJournal!B$1),0),"")</f>
        <v>0</v>
      </c>
      <c r="C5627" s="94" t="str">
        <f>IFERROR(VLOOKUP($A5627,HeadJournal!$A$1:$NTR$890,COLUMN(HeadJournal!C$1),0),"")</f>
        <v>iHerb_VP DFD1605</v>
      </c>
      <c r="D5627" s="125" t="str">
        <f>IFERROR(VLOOKUP($A5627,HeadJournal!$A$1:$NTR$890,COLUMN(HeadJournal!D$1),0),"")</f>
        <v>Доставлен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0.29864352443391201</v>
      </c>
      <c r="P5627" s="30">
        <f>IFERROR(SUM(K5627:O5627)*VLOOKUP($A5627,HeadJournal!$A$1:$L$890,COLUMN(HeadJournal!H$1),0),0)</f>
        <v>468.38870568491723</v>
      </c>
      <c r="Q5627" s="29"/>
      <c r="R5627" s="31"/>
      <c r="S5627" s="31"/>
      <c r="T5627" s="95" t="str">
        <f t="shared" si="414"/>
        <v/>
      </c>
      <c r="U5627" s="32">
        <f t="shared" si="417"/>
        <v>-468.38870568491723</v>
      </c>
      <c r="V5627" s="22" t="str">
        <f t="shared" si="418"/>
        <v/>
      </c>
      <c r="X5627" s="33"/>
      <c r="Y5627" s="33"/>
    </row>
    <row r="5628" spans="1:25" x14ac:dyDescent="0.2">
      <c r="A5628" s="93" t="s">
        <v>5514</v>
      </c>
      <c r="B5628" s="94">
        <f>IFERROR(VLOOKUP($A5628,HeadJournal!$A$1:$NTR$890,COLUMN(HeadJournal!B$1),0),"")</f>
        <v>0</v>
      </c>
      <c r="C5628" s="94" t="str">
        <f>IFERROR(VLOOKUP($A5628,HeadJournal!$A$1:$NTR$890,COLUMN(HeadJournal!C$1),0),"")</f>
        <v>iHerb_VP DFD1605</v>
      </c>
      <c r="D5628" s="125" t="str">
        <f>IFERROR(VLOOKUP($A5628,HeadJournal!$A$1:$NTR$890,COLUMN(HeadJournal!D$1),0),"")</f>
        <v>Доставлен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1.8169425363508513</v>
      </c>
      <c r="P5628" s="30">
        <f>IFERROR(SUM(K5628:O5628)*VLOOKUP($A5628,HeadJournal!$A$1:$L$890,COLUMN(HeadJournal!H$1),0),0)</f>
        <v>2849.6695668135103</v>
      </c>
      <c r="Q5628" s="29">
        <v>4000</v>
      </c>
      <c r="R5628" s="31">
        <v>46119</v>
      </c>
      <c r="S5628" s="31" t="s">
        <v>4469</v>
      </c>
      <c r="T5628" s="95" t="str">
        <f t="shared" si="414"/>
        <v>2026 04</v>
      </c>
      <c r="U5628" s="32">
        <f t="shared" si="417"/>
        <v>1150.3304331864897</v>
      </c>
      <c r="V5628" s="22">
        <f t="shared" si="418"/>
        <v>0.40367151566726556</v>
      </c>
      <c r="X5628" s="33"/>
      <c r="Y5628" s="33"/>
    </row>
    <row r="5629" spans="1:25" x14ac:dyDescent="0.2">
      <c r="A5629" s="93" t="s">
        <v>5514</v>
      </c>
      <c r="B5629" s="94">
        <f>IFERROR(VLOOKUP($A5629,HeadJournal!$A$1:$NTR$890,COLUMN(HeadJournal!B$1),0),"")</f>
        <v>0</v>
      </c>
      <c r="C5629" s="94" t="str">
        <f>IFERROR(VLOOKUP($A5629,HeadJournal!$A$1:$NTR$890,COLUMN(HeadJournal!C$1),0),"")</f>
        <v>iHerb_VP DFD1605</v>
      </c>
      <c r="D5629" s="125" t="str">
        <f>IFERROR(VLOOKUP($A5629,HeadJournal!$A$1:$NTR$890,COLUMN(HeadJournal!D$1),0),"")</f>
        <v>Доставлен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0.64919969276356271</v>
      </c>
      <c r="P5629" s="30">
        <f>IFERROR(SUM(K5629:O5629)*VLOOKUP($A5629,HeadJournal!$A$1:$L$890,COLUMN(HeadJournal!H$1),0),0)</f>
        <v>1018.1965418502206</v>
      </c>
      <c r="Q5629" s="29">
        <v>2100</v>
      </c>
      <c r="R5629" s="31">
        <v>46119</v>
      </c>
      <c r="S5629" s="31" t="s">
        <v>4469</v>
      </c>
      <c r="T5629" s="95" t="str">
        <f t="shared" si="414"/>
        <v>2026 04</v>
      </c>
      <c r="U5629" s="32">
        <f t="shared" si="417"/>
        <v>1081.8034581497795</v>
      </c>
      <c r="V5629" s="22">
        <f t="shared" si="418"/>
        <v>1.0624701751431755</v>
      </c>
      <c r="X5629" s="33"/>
      <c r="Y5629" s="33"/>
    </row>
    <row r="5630" spans="1:25" x14ac:dyDescent="0.2">
      <c r="A5630" s="93" t="s">
        <v>5514</v>
      </c>
      <c r="B5630" s="94">
        <f>IFERROR(VLOOKUP($A5630,HeadJournal!$A$1:$NTR$890,COLUMN(HeadJournal!B$1),0),"")</f>
        <v>0</v>
      </c>
      <c r="C5630" s="94" t="str">
        <f>IFERROR(VLOOKUP($A5630,HeadJournal!$A$1:$NTR$890,COLUMN(HeadJournal!C$1),0),"")</f>
        <v>iHerb_VP DFD1605</v>
      </c>
      <c r="D5630" s="125" t="str">
        <f>IFERROR(VLOOKUP($A5630,HeadJournal!$A$1:$NTR$890,COLUMN(HeadJournal!D$1),0),"")</f>
        <v>Доставлен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0.64919969276356271</v>
      </c>
      <c r="P5630" s="30">
        <f>IFERROR(SUM(K5630:O5630)*VLOOKUP($A5630,HeadJournal!$A$1:$L$890,COLUMN(HeadJournal!H$1),0),0)</f>
        <v>1018.1965418502206</v>
      </c>
      <c r="Q5630" s="29">
        <v>2100</v>
      </c>
      <c r="R5630" s="31">
        <v>46119</v>
      </c>
      <c r="S5630" s="31" t="s">
        <v>4469</v>
      </c>
      <c r="T5630" s="95" t="str">
        <f t="shared" si="414"/>
        <v>2026 04</v>
      </c>
      <c r="U5630" s="32">
        <f t="shared" si="417"/>
        <v>1081.8034581497795</v>
      </c>
      <c r="V5630" s="22">
        <f t="shared" si="418"/>
        <v>1.0624701751431755</v>
      </c>
      <c r="X5630" s="33"/>
      <c r="Y5630" s="33"/>
    </row>
    <row r="5631" spans="1:25" x14ac:dyDescent="0.2">
      <c r="A5631" s="93" t="s">
        <v>5514</v>
      </c>
      <c r="B5631" s="94">
        <f>IFERROR(VLOOKUP($A5631,HeadJournal!$A$1:$NTR$890,COLUMN(HeadJournal!B$1),0),"")</f>
        <v>0</v>
      </c>
      <c r="C5631" s="94" t="str">
        <f>IFERROR(VLOOKUP($A5631,HeadJournal!$A$1:$NTR$890,COLUMN(HeadJournal!C$1),0),"")</f>
        <v>iHerb_VP DFD1605</v>
      </c>
      <c r="D5631" s="125" t="str">
        <f>IFERROR(VLOOKUP($A5631,HeadJournal!$A$1:$NTR$890,COLUMN(HeadJournal!D$1),0),"")</f>
        <v>Доставлен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1.0662507083304515</v>
      </c>
      <c r="P5631" s="30">
        <f>IFERROR(SUM(K5631:O5631)*VLOOKUP($A5631,HeadJournal!$A$1:$L$890,COLUMN(HeadJournal!H$1),0),0)</f>
        <v>1672.294050765681</v>
      </c>
      <c r="Q5631" s="29">
        <v>2600</v>
      </c>
      <c r="R5631" s="31">
        <v>46116</v>
      </c>
      <c r="S5631" s="31" t="s">
        <v>3226</v>
      </c>
      <c r="T5631" s="95" t="str">
        <f t="shared" si="414"/>
        <v>2026 04</v>
      </c>
      <c r="U5631" s="32">
        <f t="shared" si="417"/>
        <v>927.70594923431895</v>
      </c>
      <c r="V5631" s="22">
        <f t="shared" si="418"/>
        <v>0.55475049307838953</v>
      </c>
      <c r="X5631" s="33"/>
      <c r="Y5631" s="33"/>
    </row>
    <row r="5632" spans="1:25" x14ac:dyDescent="0.2">
      <c r="A5632" s="93" t="s">
        <v>5520</v>
      </c>
      <c r="B5632" s="94">
        <f>IFERROR(VLOOKUP($A5632,HeadJournal!$A$1:$NTR$890,COLUMN(HeadJournal!B$1),0),"")</f>
        <v>0</v>
      </c>
      <c r="C5632" s="94" t="str">
        <f>IFERROR(VLOOKUP($A5632,HeadJournal!$A$1:$NTR$890,COLUMN(HeadJournal!C$1),0),"")</f>
        <v>iHerb_AV CYG0792</v>
      </c>
      <c r="D5632" s="125" t="str">
        <f>IFERROR(VLOOKUP($A5632,HeadJournal!$A$1:$NTR$890,COLUMN(HeadJournal!D$1),0),"")</f>
        <v>Доставлен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0.3482454639202201</v>
      </c>
      <c r="P5632" s="30">
        <f>IFERROR(SUM(K5632:O5632)*VLOOKUP($A5632,HeadJournal!$A$1:$L$890,COLUMN(HeadJournal!H$1),0),0)</f>
        <v>1013.6309778729479</v>
      </c>
      <c r="Q5632" s="29">
        <v>2000</v>
      </c>
      <c r="R5632" s="31">
        <v>46113</v>
      </c>
      <c r="S5632" s="31" t="s">
        <v>3457</v>
      </c>
      <c r="T5632" s="95" t="str">
        <f t="shared" si="414"/>
        <v>2026 04</v>
      </c>
      <c r="U5632" s="32">
        <f t="shared" si="417"/>
        <v>986.36902212705206</v>
      </c>
      <c r="V5632" s="22">
        <f t="shared" si="418"/>
        <v>0.9731046541186974</v>
      </c>
      <c r="X5632" s="33"/>
      <c r="Y5632" s="33"/>
    </row>
    <row r="5633" spans="1:25" x14ac:dyDescent="0.2">
      <c r="A5633" s="93" t="s">
        <v>5520</v>
      </c>
      <c r="B5633" s="94">
        <f>IFERROR(VLOOKUP($A5633,HeadJournal!$A$1:$NTR$890,COLUMN(HeadJournal!B$1),0),"")</f>
        <v>0</v>
      </c>
      <c r="C5633" s="94" t="str">
        <f>IFERROR(VLOOKUP($A5633,HeadJournal!$A$1:$NTR$890,COLUMN(HeadJournal!C$1),0),"")</f>
        <v>iHerb_AV CYG0792</v>
      </c>
      <c r="D5633" s="125" t="str">
        <f>IFERROR(VLOOKUP($A5633,HeadJournal!$A$1:$NTR$890,COLUMN(HeadJournal!D$1),0),"")</f>
        <v>Доставлен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0.52265840043359701</v>
      </c>
      <c r="P5633" s="30">
        <f>IFERROR(SUM(K5633:O5633)*VLOOKUP($A5633,HeadJournal!$A$1:$L$890,COLUMN(HeadJournal!H$1),0),0)</f>
        <v>1521.2911592909827</v>
      </c>
      <c r="Q5633" s="29">
        <v>2600</v>
      </c>
      <c r="R5633" s="31">
        <v>46106</v>
      </c>
      <c r="S5633" s="31" t="s">
        <v>3441</v>
      </c>
      <c r="T5633" s="95" t="str">
        <f t="shared" si="414"/>
        <v>2026 03</v>
      </c>
      <c r="U5633" s="32">
        <f t="shared" si="417"/>
        <v>1078.7088407090173</v>
      </c>
      <c r="V5633" s="22">
        <f t="shared" si="418"/>
        <v>0.70907454770969902</v>
      </c>
      <c r="X5633" s="33"/>
      <c r="Y5633" s="33"/>
    </row>
    <row r="5634" spans="1:25" x14ac:dyDescent="0.2">
      <c r="A5634" s="93" t="s">
        <v>5520</v>
      </c>
      <c r="B5634" s="94">
        <f>IFERROR(VLOOKUP($A5634,HeadJournal!$A$1:$NTR$890,COLUMN(HeadJournal!B$1),0),"")</f>
        <v>0</v>
      </c>
      <c r="C5634" s="94" t="str">
        <f>IFERROR(VLOOKUP($A5634,HeadJournal!$A$1:$NTR$890,COLUMN(HeadJournal!C$1),0),"")</f>
        <v>iHerb_AV CYG0792</v>
      </c>
      <c r="D5634" s="125" t="str">
        <f>IFERROR(VLOOKUP($A5634,HeadJournal!$A$1:$NTR$890,COLUMN(HeadJournal!D$1),0),"")</f>
        <v>Доставлен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0.52265840043359701</v>
      </c>
      <c r="P5634" s="30">
        <f>IFERROR(SUM(K5634:O5634)*VLOOKUP($A5634,HeadJournal!$A$1:$L$890,COLUMN(HeadJournal!H$1),0),0)</f>
        <v>1521.2911592909827</v>
      </c>
      <c r="Q5634" s="29">
        <v>2600</v>
      </c>
      <c r="R5634" s="31">
        <v>46106</v>
      </c>
      <c r="S5634" s="31" t="s">
        <v>3441</v>
      </c>
      <c r="T5634" s="95" t="str">
        <f t="shared" si="414"/>
        <v>2026 03</v>
      </c>
      <c r="U5634" s="32">
        <f t="shared" si="417"/>
        <v>1078.7088407090173</v>
      </c>
      <c r="V5634" s="22">
        <f t="shared" si="418"/>
        <v>0.70907454770969902</v>
      </c>
      <c r="X5634" s="33"/>
      <c r="Y5634" s="33"/>
    </row>
    <row r="5635" spans="1:25" x14ac:dyDescent="0.2">
      <c r="A5635" s="93" t="s">
        <v>5520</v>
      </c>
      <c r="B5635" s="94">
        <f>IFERROR(VLOOKUP($A5635,HeadJournal!$A$1:$NTR$890,COLUMN(HeadJournal!B$1),0),"")</f>
        <v>0</v>
      </c>
      <c r="C5635" s="94" t="str">
        <f>IFERROR(VLOOKUP($A5635,HeadJournal!$A$1:$NTR$890,COLUMN(HeadJournal!C$1),0),"")</f>
        <v>iHerb_AV CYG0792</v>
      </c>
      <c r="D5635" s="125" t="str">
        <f>IFERROR(VLOOKUP($A5635,HeadJournal!$A$1:$NTR$890,COLUMN(HeadJournal!D$1),0),"")</f>
        <v>Доставлен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0.38974471503737962</v>
      </c>
      <c r="P5635" s="30">
        <f>IFERROR(SUM(K5635:O5635)*VLOOKUP($A5635,HeadJournal!$A$1:$L$890,COLUMN(HeadJournal!H$1),0),0)</f>
        <v>1134.4220027361407</v>
      </c>
      <c r="Q5635" s="29"/>
      <c r="R5635" s="31"/>
      <c r="S5635" s="31"/>
      <c r="T5635" s="95" t="str">
        <f t="shared" si="414"/>
        <v/>
      </c>
      <c r="U5635" s="32">
        <f t="shared" si="417"/>
        <v>-1134.4220027361407</v>
      </c>
      <c r="V5635" s="22" t="str">
        <f t="shared" si="418"/>
        <v/>
      </c>
      <c r="X5635" s="33"/>
      <c r="Y5635" s="33"/>
    </row>
    <row r="5636" spans="1:25" x14ac:dyDescent="0.2">
      <c r="A5636" s="93" t="s">
        <v>5520</v>
      </c>
      <c r="B5636" s="94">
        <f>IFERROR(VLOOKUP($A5636,HeadJournal!$A$1:$NTR$890,COLUMN(HeadJournal!B$1),0),"")</f>
        <v>0</v>
      </c>
      <c r="C5636" s="94" t="str">
        <f>IFERROR(VLOOKUP($A5636,HeadJournal!$A$1:$NTR$890,COLUMN(HeadJournal!C$1),0),"")</f>
        <v>iHerb_AV CYG0792</v>
      </c>
      <c r="D5636" s="125" t="str">
        <f>IFERROR(VLOOKUP($A5636,HeadJournal!$A$1:$NTR$890,COLUMN(HeadJournal!D$1),0),"")</f>
        <v>Доставлен</v>
      </c>
      <c r="E5636" s="95">
        <f>IFERROR(VLOOKUP($A5636,HeadJournal!$A$1:$NTR$890,COLUMN(HeadJournal!G$1),0),"")</f>
        <v>46077</v>
      </c>
      <c r="F5636" s="95" t="str">
        <f t="shared" ref="F5636:F5902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1.5122559270735556</v>
      </c>
      <c r="P5636" s="30">
        <f>IFERROR(SUM(K5636:O5636)*VLOOKUP($A5636,HeadJournal!$A$1:$L$890,COLUMN(HeadJournal!H$1),0),0)</f>
        <v>4401.6925214132762</v>
      </c>
      <c r="Q5636" s="29">
        <v>6500</v>
      </c>
      <c r="R5636" s="31">
        <v>46106</v>
      </c>
      <c r="S5636" s="31" t="s">
        <v>4992</v>
      </c>
      <c r="T5636" s="95" t="str">
        <f t="shared" ref="T5636:T5902" si="420">IF(R5636="","",TEXT(R5636,"ГГГГ ММ"))</f>
        <v>2026 03</v>
      </c>
      <c r="U5636" s="32">
        <f t="shared" ref="U5636:U5645" si="421">Q5636-P5636</f>
        <v>2098.3074785867238</v>
      </c>
      <c r="V5636" s="22">
        <f t="shared" ref="V5636:V5645" si="422">IF(Q5636&lt;&gt;0,IFERROR(U5636/P5636,""),"")</f>
        <v>0.4767046922016735</v>
      </c>
      <c r="X5636" s="33"/>
      <c r="Y5636" s="33"/>
    </row>
    <row r="5637" spans="1:25" x14ac:dyDescent="0.2">
      <c r="A5637" s="93" t="s">
        <v>5520</v>
      </c>
      <c r="B5637" s="94">
        <f>IFERROR(VLOOKUP($A5637,HeadJournal!$A$1:$NTR$890,COLUMN(HeadJournal!B$1),0),"")</f>
        <v>0</v>
      </c>
      <c r="C5637" s="94" t="str">
        <f>IFERROR(VLOOKUP($A5637,HeadJournal!$A$1:$NTR$890,COLUMN(HeadJournal!C$1),0),"")</f>
        <v>iHerb_AV CYG0792</v>
      </c>
      <c r="D5637" s="125" t="str">
        <f>IFERROR(VLOOKUP($A5637,HeadJournal!$A$1:$NTR$890,COLUMN(HeadJournal!D$1),0),"")</f>
        <v>Доставлен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0.53803924175674012</v>
      </c>
      <c r="P5637" s="30">
        <f>IFERROR(SUM(K5637:O5637)*VLOOKUP($A5637,HeadJournal!$A$1:$L$890,COLUMN(HeadJournal!H$1),0),0)</f>
        <v>1566.0598608137045</v>
      </c>
      <c r="Q5637" s="29"/>
      <c r="R5637" s="31"/>
      <c r="S5637" s="31"/>
      <c r="T5637" s="95" t="str">
        <f t="shared" si="420"/>
        <v/>
      </c>
      <c r="U5637" s="32">
        <f t="shared" si="421"/>
        <v>-1566.0598608137045</v>
      </c>
      <c r="V5637" s="22" t="str">
        <f t="shared" si="422"/>
        <v/>
      </c>
      <c r="X5637" s="33"/>
      <c r="Y5637" s="33"/>
    </row>
    <row r="5638" spans="1:25" x14ac:dyDescent="0.2">
      <c r="A5638" s="93" t="s">
        <v>5520</v>
      </c>
      <c r="B5638" s="94">
        <f>IFERROR(VLOOKUP($A5638,HeadJournal!$A$1:$NTR$890,COLUMN(HeadJournal!B$1),0),"")</f>
        <v>0</v>
      </c>
      <c r="C5638" s="94" t="str">
        <f>IFERROR(VLOOKUP($A5638,HeadJournal!$A$1:$NTR$890,COLUMN(HeadJournal!C$1),0),"")</f>
        <v>iHerb_AV CYG0792</v>
      </c>
      <c r="D5638" s="125" t="str">
        <f>IFERROR(VLOOKUP($A5638,HeadJournal!$A$1:$NTR$890,COLUMN(HeadJournal!D$1),0),"")</f>
        <v>Доставлен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0.52265840043359701</v>
      </c>
      <c r="P5638" s="30">
        <f>IFERROR(SUM(K5638:O5638)*VLOOKUP($A5638,HeadJournal!$A$1:$L$890,COLUMN(HeadJournal!H$1),0),0)</f>
        <v>1521.2911592909827</v>
      </c>
      <c r="Q5638" s="29">
        <v>2500</v>
      </c>
      <c r="R5638" s="31">
        <v>46106</v>
      </c>
      <c r="S5638" s="31" t="s">
        <v>3497</v>
      </c>
      <c r="T5638" s="95" t="str">
        <f t="shared" si="420"/>
        <v>2026 03</v>
      </c>
      <c r="U5638" s="32">
        <f t="shared" si="421"/>
        <v>978.7088407090173</v>
      </c>
      <c r="V5638" s="22">
        <f t="shared" si="422"/>
        <v>0.64334091125932602</v>
      </c>
      <c r="X5638" s="33"/>
      <c r="Y5638" s="33"/>
    </row>
    <row r="5639" spans="1:25" x14ac:dyDescent="0.2">
      <c r="A5639" s="93" t="s">
        <v>5520</v>
      </c>
      <c r="B5639" s="94">
        <f>IFERROR(VLOOKUP($A5639,HeadJournal!$A$1:$NTR$890,COLUMN(HeadJournal!B$1),0),"")</f>
        <v>0</v>
      </c>
      <c r="C5639" s="94" t="str">
        <f>IFERROR(VLOOKUP($A5639,HeadJournal!$A$1:$NTR$890,COLUMN(HeadJournal!C$1),0),"")</f>
        <v>iHerb_AV CYG0792</v>
      </c>
      <c r="D5639" s="125" t="str">
        <f>IFERROR(VLOOKUP($A5639,HeadJournal!$A$1:$NTR$890,COLUMN(HeadJournal!D$1),0),"")</f>
        <v>Доставлен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0.52265840043359701</v>
      </c>
      <c r="P5639" s="30">
        <f>IFERROR(SUM(K5639:O5639)*VLOOKUP($A5639,HeadJournal!$A$1:$L$890,COLUMN(HeadJournal!H$1),0),0)</f>
        <v>1521.2911592909827</v>
      </c>
      <c r="Q5639" s="29"/>
      <c r="R5639" s="31"/>
      <c r="S5639" s="31"/>
      <c r="T5639" s="95" t="str">
        <f t="shared" si="420"/>
        <v/>
      </c>
      <c r="U5639" s="32">
        <f t="shared" si="421"/>
        <v>-1521.2911592909827</v>
      </c>
      <c r="V5639" s="22" t="str">
        <f t="shared" si="422"/>
        <v/>
      </c>
      <c r="X5639" s="33"/>
      <c r="Y5639" s="33"/>
    </row>
    <row r="5640" spans="1:25" x14ac:dyDescent="0.2">
      <c r="A5640" s="93" t="s">
        <v>5531</v>
      </c>
      <c r="B5640" s="94">
        <f>IFERROR(VLOOKUP($A5640,HeadJournal!$A$1:$NTR$890,COLUMN(HeadJournal!B$1),0),"")</f>
        <v>0</v>
      </c>
      <c r="C5640" s="94" t="str">
        <f>IFERROR(VLOOKUP($A5640,HeadJournal!$A$1:$NTR$890,COLUMN(HeadJournal!C$1),0),"")</f>
        <v>iHerb_AV CYG0792</v>
      </c>
      <c r="D5640" s="125" t="str">
        <f>IFERROR(VLOOKUP($A5640,HeadJournal!$A$1:$NTR$890,COLUMN(HeadJournal!D$1),0),"")</f>
        <v>Доставлен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0.48836174340150657</v>
      </c>
      <c r="P5640" s="30">
        <f>IFERROR(SUM(K5640:O5640)*VLOOKUP($A5640,HeadJournal!$A$1:$L$890,COLUMN(HeadJournal!H$1),0),0)</f>
        <v>888.26170588235277</v>
      </c>
      <c r="Q5640" s="29"/>
      <c r="R5640" s="31"/>
      <c r="S5640" s="31"/>
      <c r="T5640" s="95" t="str">
        <f t="shared" si="420"/>
        <v/>
      </c>
      <c r="U5640" s="32">
        <f t="shared" si="421"/>
        <v>-888.26170588235277</v>
      </c>
      <c r="V5640" s="22" t="str">
        <f t="shared" si="422"/>
        <v/>
      </c>
      <c r="X5640" s="33"/>
      <c r="Y5640" s="33"/>
    </row>
    <row r="5641" spans="1:25" x14ac:dyDescent="0.2">
      <c r="A5641" s="93" t="s">
        <v>5531</v>
      </c>
      <c r="B5641" s="94">
        <f>IFERROR(VLOOKUP($A5641,HeadJournal!$A$1:$NTR$890,COLUMN(HeadJournal!B$1),0),"")</f>
        <v>0</v>
      </c>
      <c r="C5641" s="94" t="str">
        <f>IFERROR(VLOOKUP($A5641,HeadJournal!$A$1:$NTR$890,COLUMN(HeadJournal!C$1),0),"")</f>
        <v>iHerb_AV CYG0792</v>
      </c>
      <c r="D5641" s="125" t="str">
        <f>IFERROR(VLOOKUP($A5641,HeadJournal!$A$1:$NTR$890,COLUMN(HeadJournal!D$1),0),"")</f>
        <v>Доставлен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0.94959227883626307</v>
      </c>
      <c r="P5641" s="30">
        <f>IFERROR(SUM(K5641:O5641)*VLOOKUP($A5641,HeadJournal!$A$1:$L$890,COLUMN(HeadJournal!H$1),0),0)</f>
        <v>1727.1755392156863</v>
      </c>
      <c r="Q5641" s="29"/>
      <c r="R5641" s="31"/>
      <c r="S5641" s="31"/>
      <c r="T5641" s="95" t="str">
        <f t="shared" si="420"/>
        <v/>
      </c>
      <c r="U5641" s="32">
        <f t="shared" si="421"/>
        <v>-1727.1755392156863</v>
      </c>
      <c r="V5641" s="22" t="str">
        <f t="shared" si="422"/>
        <v/>
      </c>
      <c r="X5641" s="33"/>
      <c r="Y5641" s="33"/>
    </row>
    <row r="5642" spans="1:25" x14ac:dyDescent="0.2">
      <c r="A5642" s="93" t="s">
        <v>5531</v>
      </c>
      <c r="B5642" s="94">
        <f>IFERROR(VLOOKUP($A5642,HeadJournal!$A$1:$NTR$890,COLUMN(HeadJournal!B$1),0),"")</f>
        <v>0</v>
      </c>
      <c r="C5642" s="94" t="str">
        <f>IFERROR(VLOOKUP($A5642,HeadJournal!$A$1:$NTR$890,COLUMN(HeadJournal!C$1),0),"")</f>
        <v>iHerb_AV CYG0792</v>
      </c>
      <c r="D5642" s="125" t="str">
        <f>IFERROR(VLOOKUP($A5642,HeadJournal!$A$1:$NTR$890,COLUMN(HeadJournal!D$1),0),"")</f>
        <v>Доставлен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0.99623891709488621</v>
      </c>
      <c r="P5642" s="30">
        <f>IFERROR(SUM(K5642:O5642)*VLOOKUP($A5642,HeadJournal!$A$1:$L$890,COLUMN(HeadJournal!H$1),0),0)</f>
        <v>1812.0192499140003</v>
      </c>
      <c r="Q5642" s="29">
        <v>2800</v>
      </c>
      <c r="R5642" s="31">
        <v>46116</v>
      </c>
      <c r="S5642" s="31" t="s">
        <v>3475</v>
      </c>
      <c r="T5642" s="95" t="str">
        <f t="shared" si="420"/>
        <v>2026 04</v>
      </c>
      <c r="U5642" s="32">
        <f t="shared" si="421"/>
        <v>987.98075008599972</v>
      </c>
      <c r="V5642" s="22">
        <f t="shared" si="422"/>
        <v>0.54523744719207035</v>
      </c>
      <c r="X5642" s="33"/>
      <c r="Y5642" s="33"/>
    </row>
    <row r="5643" spans="1:25" x14ac:dyDescent="0.2">
      <c r="A5643" s="93" t="s">
        <v>5531</v>
      </c>
      <c r="B5643" s="94">
        <f>IFERROR(VLOOKUP($A5643,HeadJournal!$A$1:$NTR$890,COLUMN(HeadJournal!B$1),0),"")</f>
        <v>0</v>
      </c>
      <c r="C5643" s="94" t="str">
        <f>IFERROR(VLOOKUP($A5643,HeadJournal!$A$1:$NTR$890,COLUMN(HeadJournal!C$1),0),"")</f>
        <v>iHerb_AV CYG0792</v>
      </c>
      <c r="D5643" s="125" t="str">
        <f>IFERROR(VLOOKUP($A5643,HeadJournal!$A$1:$NTR$890,COLUMN(HeadJournal!D$1),0),"")</f>
        <v>Доставлен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0.98053137564045201</v>
      </c>
      <c r="P5643" s="30">
        <f>IFERROR(SUM(K5643:O5643)*VLOOKUP($A5643,HeadJournal!$A$1:$L$890,COLUMN(HeadJournal!H$1),0),0)</f>
        <v>1783.4494289645681</v>
      </c>
      <c r="Q5643" s="29">
        <v>2800</v>
      </c>
      <c r="R5643" s="31">
        <v>46119</v>
      </c>
      <c r="S5643" s="31" t="s">
        <v>3437</v>
      </c>
      <c r="T5643" s="95" t="str">
        <f t="shared" si="420"/>
        <v>2026 04</v>
      </c>
      <c r="U5643" s="32">
        <f t="shared" si="421"/>
        <v>1016.5505710354319</v>
      </c>
      <c r="V5643" s="22">
        <f t="shared" si="422"/>
        <v>0.56999125095776837</v>
      </c>
      <c r="X5643" s="33"/>
      <c r="Y5643" s="33"/>
    </row>
    <row r="5644" spans="1:25" x14ac:dyDescent="0.2">
      <c r="A5644" s="93" t="s">
        <v>5531</v>
      </c>
      <c r="B5644" s="94">
        <f>IFERROR(VLOOKUP($A5644,HeadJournal!$A$1:$NTR$890,COLUMN(HeadJournal!B$1),0),"")</f>
        <v>0</v>
      </c>
      <c r="C5644" s="94" t="str">
        <f>IFERROR(VLOOKUP($A5644,HeadJournal!$A$1:$NTR$890,COLUMN(HeadJournal!C$1),0),"")</f>
        <v>iHerb_AV CYG0792</v>
      </c>
      <c r="D5644" s="125" t="str">
        <f>IFERROR(VLOOKUP($A5644,HeadJournal!$A$1:$NTR$890,COLUMN(HeadJournal!D$1),0),"")</f>
        <v>Доставлен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2.1819203038523454</v>
      </c>
      <c r="P5644" s="30">
        <f>IFERROR(SUM(K5644:O5644)*VLOOKUP($A5644,HeadJournal!$A$1:$L$890,COLUMN(HeadJournal!H$1),0),0)</f>
        <v>3968.6078555211543</v>
      </c>
      <c r="Q5644" s="29">
        <v>5500</v>
      </c>
      <c r="R5644" s="31">
        <v>46116</v>
      </c>
      <c r="S5644" s="31" t="s">
        <v>3475</v>
      </c>
      <c r="T5644" s="95" t="str">
        <f t="shared" si="420"/>
        <v>2026 04</v>
      </c>
      <c r="U5644" s="32">
        <f t="shared" si="421"/>
        <v>1531.3921444788457</v>
      </c>
      <c r="V5644" s="22">
        <f t="shared" si="422"/>
        <v>0.38587640810828977</v>
      </c>
      <c r="X5644" s="33"/>
      <c r="Y5644" s="33"/>
    </row>
    <row r="5645" spans="1:25" x14ac:dyDescent="0.2">
      <c r="A5645" s="93" t="s">
        <v>5531</v>
      </c>
      <c r="B5645" s="94">
        <f>IFERROR(VLOOKUP($A5645,HeadJournal!$A$1:$NTR$890,COLUMN(HeadJournal!B$1),0),"")</f>
        <v>0</v>
      </c>
      <c r="C5645" s="94" t="str">
        <f>IFERROR(VLOOKUP($A5645,HeadJournal!$A$1:$NTR$890,COLUMN(HeadJournal!C$1),0),"")</f>
        <v>iHerb_AV CYG0792</v>
      </c>
      <c r="D5645" s="125" t="str">
        <f>IFERROR(VLOOKUP($A5645,HeadJournal!$A$1:$NTR$890,COLUMN(HeadJournal!D$1),0),"")</f>
        <v>Доставлен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2.1819203038523454</v>
      </c>
      <c r="P5645" s="30">
        <f>IFERROR(SUM(K5645:O5645)*VLOOKUP($A5645,HeadJournal!$A$1:$L$890,COLUMN(HeadJournal!H$1),0),0)</f>
        <v>3968.6078555211543</v>
      </c>
      <c r="Q5645" s="29">
        <v>5800</v>
      </c>
      <c r="R5645" s="31">
        <v>46119</v>
      </c>
      <c r="S5645" s="31" t="s">
        <v>3252</v>
      </c>
      <c r="T5645" s="95" t="str">
        <f t="shared" si="420"/>
        <v>2026 04</v>
      </c>
      <c r="U5645" s="32">
        <f t="shared" si="421"/>
        <v>1831.3921444788457</v>
      </c>
      <c r="V5645" s="22">
        <f t="shared" si="422"/>
        <v>0.46146966673237833</v>
      </c>
      <c r="X5645" s="33"/>
      <c r="Y5645" s="33"/>
    </row>
    <row r="5646" spans="1:25" x14ac:dyDescent="0.2">
      <c r="A5646" s="93" t="s">
        <v>5531</v>
      </c>
      <c r="B5646" s="94">
        <f>IFERROR(VLOOKUP($A5646,HeadJournal!$A$1:$NTR$890,COLUMN(HeadJournal!B$1),0),"")</f>
        <v>0</v>
      </c>
      <c r="C5646" s="94" t="str">
        <f>IFERROR(VLOOKUP($A5646,HeadJournal!$A$1:$NTR$890,COLUMN(HeadJournal!C$1),0),"")</f>
        <v>iHerb_AV CYG0792</v>
      </c>
      <c r="D5646" s="125" t="str">
        <f>IFERROR(VLOOKUP($A5646,HeadJournal!$A$1:$NTR$890,COLUMN(HeadJournal!D$1),0),"")</f>
        <v>Доставлен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0.59474463779744891</v>
      </c>
      <c r="P5646" s="30">
        <f>IFERROR(SUM(K5646:O5646)*VLOOKUP($A5646,HeadJournal!$A$1:$L$890,COLUMN(HeadJournal!H$1),0),0)</f>
        <v>1081.7573114035085</v>
      </c>
      <c r="Q5646" s="29"/>
      <c r="R5646" s="31"/>
      <c r="S5646" s="31"/>
      <c r="T5646" s="95" t="str">
        <f t="shared" si="420"/>
        <v/>
      </c>
      <c r="U5646" s="32">
        <f t="shared" si="401"/>
        <v>-1081.7573114035085</v>
      </c>
      <c r="V5646" s="22" t="str">
        <f t="shared" si="402"/>
        <v/>
      </c>
      <c r="X5646" s="33"/>
      <c r="Y5646" s="33"/>
    </row>
    <row r="5647" spans="1:25" x14ac:dyDescent="0.2">
      <c r="A5647" s="93" t="s">
        <v>5531</v>
      </c>
      <c r="B5647" s="94">
        <f>IFERROR(VLOOKUP($A5647,HeadJournal!$A$1:$NTR$890,COLUMN(HeadJournal!B$1),0),"")</f>
        <v>0</v>
      </c>
      <c r="C5647" s="94" t="str">
        <f>IFERROR(VLOOKUP($A5647,HeadJournal!$A$1:$NTR$890,COLUMN(HeadJournal!C$1),0),"")</f>
        <v>iHerb_AV CYG0792</v>
      </c>
      <c r="D5647" s="125" t="str">
        <f>IFERROR(VLOOKUP($A5647,HeadJournal!$A$1:$NTR$890,COLUMN(HeadJournal!D$1),0),"")</f>
        <v>Доставлен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0.59474463779744891</v>
      </c>
      <c r="P5647" s="30">
        <f>IFERROR(SUM(K5647:O5647)*VLOOKUP($A5647,HeadJournal!$A$1:$L$890,COLUMN(HeadJournal!H$1),0),0)</f>
        <v>1081.7573114035085</v>
      </c>
      <c r="Q5647" s="29"/>
      <c r="R5647" s="31"/>
      <c r="S5647" s="31"/>
      <c r="T5647" s="95" t="str">
        <f t="shared" si="420"/>
        <v/>
      </c>
      <c r="U5647" s="32">
        <f t="shared" si="401"/>
        <v>-1081.7573114035085</v>
      </c>
      <c r="V5647" s="22" t="str">
        <f t="shared" si="402"/>
        <v/>
      </c>
      <c r="X5647" s="33"/>
      <c r="Y5647" s="33"/>
    </row>
    <row r="5648" spans="1:25" x14ac:dyDescent="0.2">
      <c r="A5648" s="93" t="s">
        <v>5531</v>
      </c>
      <c r="B5648" s="94">
        <f>IFERROR(VLOOKUP($A5648,HeadJournal!$A$1:$NTR$890,COLUMN(HeadJournal!B$1),0),"")</f>
        <v>0</v>
      </c>
      <c r="C5648" s="94" t="str">
        <f>IFERROR(VLOOKUP($A5648,HeadJournal!$A$1:$NTR$890,COLUMN(HeadJournal!C$1),0),"")</f>
        <v>iHerb_AV CYG0792</v>
      </c>
      <c r="D5648" s="125" t="str">
        <f>IFERROR(VLOOKUP($A5648,HeadJournal!$A$1:$NTR$890,COLUMN(HeadJournal!D$1),0),"")</f>
        <v>Доставлен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0.25655651042242894</v>
      </c>
      <c r="P5648" s="30">
        <f>IFERROR(SUM(K5648:O5648)*VLOOKUP($A5648,HeadJournal!$A$1:$L$890,COLUMN(HeadJournal!H$1),0),0)</f>
        <v>466.64040884072915</v>
      </c>
      <c r="Q5648" s="29"/>
      <c r="R5648" s="31"/>
      <c r="S5648" s="31"/>
      <c r="T5648" s="95" t="str">
        <f t="shared" si="420"/>
        <v/>
      </c>
      <c r="U5648" s="32">
        <f t="shared" si="401"/>
        <v>-466.64040884072915</v>
      </c>
      <c r="V5648" s="22" t="str">
        <f t="shared" si="402"/>
        <v/>
      </c>
      <c r="X5648" s="33"/>
      <c r="Y5648" s="33"/>
    </row>
    <row r="5649" spans="1:25" x14ac:dyDescent="0.2">
      <c r="A5649" s="93" t="s">
        <v>5535</v>
      </c>
      <c r="B5649" s="94">
        <f>IFERROR(VLOOKUP($A5649,HeadJournal!$A$1:$NTR$890,COLUMN(HeadJournal!B$1),0),"")</f>
        <v>0</v>
      </c>
      <c r="C5649" s="94" t="str">
        <f>IFERROR(VLOOKUP($A5649,HeadJournal!$A$1:$NTR$890,COLUMN(HeadJournal!C$1),0),"")</f>
        <v>iHerb_OA CZN6870</v>
      </c>
      <c r="D5649" s="125" t="str">
        <f>IFERROR(VLOOKUP($A5649,HeadJournal!$A$1:$NTR$890,COLUMN(HeadJournal!D$1),0),"")</f>
        <v>Доставлен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1.1645771439186043</v>
      </c>
      <c r="P5649" s="30">
        <f>IFERROR(SUM(K5649:O5649)*VLOOKUP($A5649,HeadJournal!$A$1:$L$890,COLUMN(HeadJournal!H$1),0),0)</f>
        <v>3669.2935552446047</v>
      </c>
      <c r="Q5649" s="29">
        <v>5000</v>
      </c>
      <c r="R5649" s="31">
        <v>46108</v>
      </c>
      <c r="S5649" s="31"/>
      <c r="T5649" s="95" t="str">
        <f t="shared" si="420"/>
        <v>2026 03</v>
      </c>
      <c r="U5649" s="32">
        <f t="shared" si="401"/>
        <v>1330.7064447553953</v>
      </c>
      <c r="V5649" s="22">
        <f t="shared" si="402"/>
        <v>0.36266012100704953</v>
      </c>
      <c r="X5649" s="33"/>
      <c r="Y5649" s="33"/>
    </row>
    <row r="5650" spans="1:25" x14ac:dyDescent="0.2">
      <c r="A5650" s="93" t="s">
        <v>5535</v>
      </c>
      <c r="B5650" s="94">
        <f>IFERROR(VLOOKUP($A5650,HeadJournal!$A$1:$NTR$890,COLUMN(HeadJournal!B$1),0),"")</f>
        <v>0</v>
      </c>
      <c r="C5650" s="94" t="str">
        <f>IFERROR(VLOOKUP($A5650,HeadJournal!$A$1:$NTR$890,COLUMN(HeadJournal!C$1),0),"")</f>
        <v>iHerb_OA CZN6870</v>
      </c>
      <c r="D5650" s="125" t="str">
        <f>IFERROR(VLOOKUP($A5650,HeadJournal!$A$1:$NTR$890,COLUMN(HeadJournal!D$1),0),"")</f>
        <v>Доставлен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0.84834663487253981</v>
      </c>
      <c r="P5650" s="30">
        <f>IFERROR(SUM(K5650:O5650)*VLOOKUP($A5650,HeadJournal!$A$1:$L$890,COLUMN(HeadJournal!H$1),0),0)</f>
        <v>2672.9297034605238</v>
      </c>
      <c r="Q5650" s="29"/>
      <c r="R5650" s="31"/>
      <c r="S5650" s="31"/>
      <c r="T5650" s="95" t="str">
        <f t="shared" si="420"/>
        <v/>
      </c>
      <c r="U5650" s="32">
        <f t="shared" si="401"/>
        <v>-2672.9297034605238</v>
      </c>
      <c r="V5650" s="22" t="str">
        <f t="shared" si="402"/>
        <v/>
      </c>
      <c r="X5650" s="33"/>
      <c r="Y5650" s="33"/>
    </row>
    <row r="5651" spans="1:25" x14ac:dyDescent="0.2">
      <c r="A5651" s="93" t="s">
        <v>5535</v>
      </c>
      <c r="B5651" s="94">
        <f>IFERROR(VLOOKUP($A5651,HeadJournal!$A$1:$NTR$890,COLUMN(HeadJournal!B$1),0),"")</f>
        <v>0</v>
      </c>
      <c r="C5651" s="94" t="str">
        <f>IFERROR(VLOOKUP($A5651,HeadJournal!$A$1:$NTR$890,COLUMN(HeadJournal!C$1),0),"")</f>
        <v>iHerb_OA CZN6870</v>
      </c>
      <c r="D5651" s="125" t="str">
        <f>IFERROR(VLOOKUP($A5651,HeadJournal!$A$1:$NTR$890,COLUMN(HeadJournal!D$1),0),"")</f>
        <v>Доставлен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0.52294622705546323</v>
      </c>
      <c r="P5651" s="30">
        <f>IFERROR(SUM(K5651:O5651)*VLOOKUP($A5651,HeadJournal!$A$1:$L$890,COLUMN(HeadJournal!H$1),0),0)</f>
        <v>1647.673776438297</v>
      </c>
      <c r="Q5651" s="29"/>
      <c r="R5651" s="31"/>
      <c r="S5651" s="31"/>
      <c r="T5651" s="95" t="str">
        <f t="shared" si="420"/>
        <v/>
      </c>
      <c r="U5651" s="32">
        <f t="shared" si="354"/>
        <v>-1647.673776438297</v>
      </c>
      <c r="V5651" s="22" t="str">
        <f t="shared" si="355"/>
        <v/>
      </c>
      <c r="X5651" s="33"/>
      <c r="Y5651" s="33"/>
    </row>
    <row r="5652" spans="1:25" x14ac:dyDescent="0.2">
      <c r="A5652" s="93" t="s">
        <v>5535</v>
      </c>
      <c r="B5652" s="94">
        <f>IFERROR(VLOOKUP($A5652,HeadJournal!$A$1:$NTR$890,COLUMN(HeadJournal!B$1),0),"")</f>
        <v>0</v>
      </c>
      <c r="C5652" s="94" t="str">
        <f>IFERROR(VLOOKUP($A5652,HeadJournal!$A$1:$NTR$890,COLUMN(HeadJournal!C$1),0),"")</f>
        <v>iHerb_OA CZN6870</v>
      </c>
      <c r="D5652" s="125" t="str">
        <f>IFERROR(VLOOKUP($A5652,HeadJournal!$A$1:$NTR$890,COLUMN(HeadJournal!D$1),0),"")</f>
        <v>Доставлен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1.5481409096546754</v>
      </c>
      <c r="P5652" s="30">
        <f>IFERROR(SUM(K5652:O5652)*VLOOKUP($A5652,HeadJournal!$A$1:$L$890,COLUMN(HeadJournal!H$1),0),0)</f>
        <v>4877.8077880630753</v>
      </c>
      <c r="Q5652" s="29">
        <v>7200</v>
      </c>
      <c r="R5652" s="31">
        <v>46106</v>
      </c>
      <c r="S5652" s="31" t="s">
        <v>3321</v>
      </c>
      <c r="T5652" s="95" t="str">
        <f t="shared" si="420"/>
        <v>2026 03</v>
      </c>
      <c r="U5652" s="32">
        <f t="shared" si="354"/>
        <v>2322.1922119369247</v>
      </c>
      <c r="V5652" s="22">
        <f t="shared" si="355"/>
        <v>0.47607292309052668</v>
      </c>
      <c r="X5652" s="33"/>
      <c r="Y5652" s="33"/>
    </row>
    <row r="5653" spans="1:25" x14ac:dyDescent="0.2">
      <c r="A5653" s="93" t="s">
        <v>5535</v>
      </c>
      <c r="B5653" s="94">
        <f>IFERROR(VLOOKUP($A5653,HeadJournal!$A$1:$NTR$890,COLUMN(HeadJournal!B$1),0),"")</f>
        <v>0</v>
      </c>
      <c r="C5653" s="94" t="str">
        <f>IFERROR(VLOOKUP($A5653,HeadJournal!$A$1:$NTR$890,COLUMN(HeadJournal!C$1),0),"")</f>
        <v>iHerb_OA CZN6870</v>
      </c>
      <c r="D5653" s="125" t="str">
        <f>IFERROR(VLOOKUP($A5653,HeadJournal!$A$1:$NTR$890,COLUMN(HeadJournal!D$1),0),"")</f>
        <v>Доставлен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0.78415734347545141</v>
      </c>
      <c r="P5653" s="30">
        <f>IFERROR(SUM(K5653:O5653)*VLOOKUP($A5653,HeadJournal!$A$1:$L$890,COLUMN(HeadJournal!H$1),0),0)</f>
        <v>2470.6851767934982</v>
      </c>
      <c r="Q5653" s="29">
        <v>4000</v>
      </c>
      <c r="R5653" s="31">
        <v>46106</v>
      </c>
      <c r="S5653" s="31" t="s">
        <v>3231</v>
      </c>
      <c r="T5653" s="95" t="str">
        <f t="shared" si="420"/>
        <v>2026 03</v>
      </c>
      <c r="U5653" s="32">
        <f t="shared" si="354"/>
        <v>1529.3148232065018</v>
      </c>
      <c r="V5653" s="22">
        <f t="shared" si="355"/>
        <v>0.61898409298398571</v>
      </c>
      <c r="X5653" s="33"/>
      <c r="Y5653" s="33"/>
    </row>
    <row r="5654" spans="1:25" x14ac:dyDescent="0.2">
      <c r="A5654" s="93" t="s">
        <v>5537</v>
      </c>
      <c r="B5654" s="94">
        <f>IFERROR(VLOOKUP($A5654,HeadJournal!$A$1:$NTR$890,COLUMN(HeadJournal!B$1),0),"")</f>
        <v>0</v>
      </c>
      <c r="C5654" s="94" t="str">
        <f>IFERROR(VLOOKUP($A5654,HeadJournal!$A$1:$NTR$890,COLUMN(HeadJournal!C$1),0),"")</f>
        <v>OZON_OA</v>
      </c>
      <c r="D5654" s="125" t="str">
        <f>IFERROR(VLOOKUP($A5654,HeadJournal!$A$1:$NTR$890,COLUMN(HeadJournal!D$1),0),"")</f>
        <v>Доставлен</v>
      </c>
      <c r="E5654" s="95">
        <f>IFERROR(VLOOKUP($A5654,HeadJournal!$A$1:$NTR$890,COLUMN(HeadJournal!G$1),0),"")</f>
        <v>46077</v>
      </c>
      <c r="F5654" s="95" t="str">
        <f t="shared" ref="F5654:F5778" si="423">IFERROR(TEXT(E5654, "ГГГГ ММ"),"")</f>
        <v>2026 02</v>
      </c>
      <c r="G5654" s="97" t="s">
        <v>5</v>
      </c>
      <c r="H5654" s="161" t="s">
        <v>2081</v>
      </c>
      <c r="I5654" s="97" t="s">
        <v>2005</v>
      </c>
      <c r="J5654" s="97" t="s">
        <v>5470</v>
      </c>
      <c r="K5654" s="29">
        <v>1000</v>
      </c>
      <c r="L5654" s="29">
        <v>0</v>
      </c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1000</v>
      </c>
      <c r="Q5654" s="29">
        <v>1700</v>
      </c>
      <c r="R5654" s="31">
        <v>46088</v>
      </c>
      <c r="S5654" s="31"/>
      <c r="T5654" s="95" t="str">
        <f t="shared" ref="T5654:T5778" si="424">IF(R5654="","",TEXT(R5654,"ГГГГ ММ"))</f>
        <v>2026 03</v>
      </c>
      <c r="U5654" s="32">
        <f t="shared" ref="U5654:U5778" si="425">Q5654-P5654</f>
        <v>700</v>
      </c>
      <c r="V5654" s="22">
        <f t="shared" ref="V5654:V5778" si="426">IF(Q5654&lt;&gt;0,IFERROR(U5654/P5654,""),"")</f>
        <v>0.7</v>
      </c>
      <c r="X5654" s="33"/>
      <c r="Y5654" s="33"/>
    </row>
    <row r="5655" spans="1:25" x14ac:dyDescent="0.2">
      <c r="A5655" s="93" t="s">
        <v>5538</v>
      </c>
      <c r="B5655" s="94">
        <f>IFERROR(VLOOKUP($A5655,HeadJournal!$A$1:$NTR$890,COLUMN(HeadJournal!B$1),0),"")</f>
        <v>0</v>
      </c>
      <c r="C5655" s="94" t="str">
        <f>IFERROR(VLOOKUP($A5655,HeadJournal!$A$1:$NTR$890,COLUMN(HeadJournal!C$1),0),"")</f>
        <v>OZON_OA</v>
      </c>
      <c r="D5655" s="125" t="str">
        <f>IFERROR(VLOOKUP($A5655,HeadJournal!$A$1:$NTR$890,COLUMN(HeadJournal!D$1),0),"")</f>
        <v>Доставлен</v>
      </c>
      <c r="E5655" s="95">
        <f>IFERROR(VLOOKUP($A5655,HeadJournal!$A$1:$NTR$890,COLUMN(HeadJournal!G$1),0),"")</f>
        <v>46077</v>
      </c>
      <c r="F5655" s="95" t="str">
        <f t="shared" si="423"/>
        <v>2026 02</v>
      </c>
      <c r="G5655" s="97" t="s">
        <v>5</v>
      </c>
      <c r="H5655" s="161" t="s">
        <v>2081</v>
      </c>
      <c r="I5655" s="97" t="s">
        <v>2005</v>
      </c>
      <c r="J5655" s="97" t="s">
        <v>5470</v>
      </c>
      <c r="K5655" s="29">
        <v>1107</v>
      </c>
      <c r="L5655" s="29">
        <v>0</v>
      </c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1107</v>
      </c>
      <c r="Q5655" s="29">
        <v>1700</v>
      </c>
      <c r="R5655" s="31">
        <v>46088</v>
      </c>
      <c r="S5655" s="31"/>
      <c r="T5655" s="95" t="str">
        <f t="shared" si="424"/>
        <v>2026 03</v>
      </c>
      <c r="U5655" s="32">
        <f t="shared" si="425"/>
        <v>593</v>
      </c>
      <c r="V5655" s="22">
        <f t="shared" si="426"/>
        <v>0.53568202348690153</v>
      </c>
      <c r="X5655" s="33"/>
      <c r="Y5655" s="33"/>
    </row>
    <row r="5656" spans="1:25" x14ac:dyDescent="0.2">
      <c r="A5656" s="93" t="s">
        <v>5539</v>
      </c>
      <c r="B5656" s="94">
        <f>IFERROR(VLOOKUP($A5656,HeadJournal!$A$1:$NTR$890,COLUMN(HeadJournal!B$1),0),"")</f>
        <v>0</v>
      </c>
      <c r="C5656" s="94" t="str">
        <f>IFERROR(VLOOKUP($A5656,HeadJournal!$A$1:$NTR$890,COLUMN(HeadJournal!C$1),0),"")</f>
        <v>OZON_OA</v>
      </c>
      <c r="D5656" s="125" t="str">
        <f>IFERROR(VLOOKUP($A5656,HeadJournal!$A$1:$NTR$890,COLUMN(HeadJournal!D$1),0),"")</f>
        <v>Доставлен</v>
      </c>
      <c r="E5656" s="95">
        <f>IFERROR(VLOOKUP($A5656,HeadJournal!$A$1:$NTR$890,COLUMN(HeadJournal!G$1),0),"")</f>
        <v>46078</v>
      </c>
      <c r="F5656" s="95" t="str">
        <f t="shared" si="423"/>
        <v>2026 02</v>
      </c>
      <c r="G5656" s="97" t="s">
        <v>6</v>
      </c>
      <c r="H5656" s="161" t="s">
        <v>2280</v>
      </c>
      <c r="I5656" s="97" t="s">
        <v>2281</v>
      </c>
      <c r="J5656" s="97" t="s">
        <v>737</v>
      </c>
      <c r="K5656" s="29">
        <v>993</v>
      </c>
      <c r="L5656" s="29">
        <v>0</v>
      </c>
      <c r="M5656" s="30">
        <f>IFERROR(VLOOKUP($A5656,HeadJournal!$A$1:$J$890,COLUMN(HeadJournal!I$1),0)*($K5656+$L5656)/(SUMIF($A:$A,$A5656,$K:$K)+SUMIF($A:$A,$A5656,$L:$L)),0)</f>
        <v>0</v>
      </c>
      <c r="N5656" s="30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30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30">
        <f>IFERROR(SUM(K5656:O5656)*VLOOKUP($A5656,HeadJournal!$A$1:$L$890,COLUMN(HeadJournal!H$1),0),0)</f>
        <v>993</v>
      </c>
      <c r="Q5656" s="29">
        <v>2000</v>
      </c>
      <c r="R5656" s="31">
        <v>46084</v>
      </c>
      <c r="S5656" s="31" t="s">
        <v>4911</v>
      </c>
      <c r="T5656" s="95" t="str">
        <f t="shared" si="424"/>
        <v>2026 03</v>
      </c>
      <c r="U5656" s="32">
        <f t="shared" si="425"/>
        <v>1007</v>
      </c>
      <c r="V5656" s="22">
        <f t="shared" si="426"/>
        <v>1.0140986908358509</v>
      </c>
      <c r="X5656" s="33"/>
      <c r="Y5656" s="33"/>
    </row>
    <row r="5657" spans="1:25" x14ac:dyDescent="0.2">
      <c r="A5657" s="93" t="s">
        <v>5540</v>
      </c>
      <c r="B5657" s="94">
        <f>IFERROR(VLOOKUP($A5657,HeadJournal!$A$1:$NTR$890,COLUMN(HeadJournal!B$1),0),"")</f>
        <v>0</v>
      </c>
      <c r="C5657" s="94" t="str">
        <f>IFERROR(VLOOKUP($A5657,HeadJournal!$A$1:$NTR$890,COLUMN(HeadJournal!C$1),0),"")</f>
        <v>OZON_OA</v>
      </c>
      <c r="D5657" s="125" t="str">
        <f>IFERROR(VLOOKUP($A5657,HeadJournal!$A$1:$NTR$890,COLUMN(HeadJournal!D$1),0),"")</f>
        <v>Доставлен</v>
      </c>
      <c r="E5657" s="95">
        <f>IFERROR(VLOOKUP($A5657,HeadJournal!$A$1:$NTR$890,COLUMN(HeadJournal!G$1),0),"")</f>
        <v>46084</v>
      </c>
      <c r="F5657" s="95" t="str">
        <f t="shared" si="423"/>
        <v>2026 03</v>
      </c>
      <c r="G5657" s="97" t="s">
        <v>6</v>
      </c>
      <c r="H5657" s="161" t="s">
        <v>2280</v>
      </c>
      <c r="I5657" s="97" t="s">
        <v>2281</v>
      </c>
      <c r="J5657" s="97" t="s">
        <v>737</v>
      </c>
      <c r="K5657" s="29">
        <v>1038</v>
      </c>
      <c r="L5657" s="29">
        <v>0</v>
      </c>
      <c r="M5657" s="30">
        <f>IFERROR(VLOOKUP($A5657,HeadJournal!$A$1:$J$890,COLUMN(HeadJournal!I$1),0)*($K5657+$L5657)/(SUMIF($A:$A,$A5657,$K:$K)+SUMIF($A:$A,$A5657,$L:$L)),0)</f>
        <v>0</v>
      </c>
      <c r="N5657" s="30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30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30">
        <f>IFERROR(SUM(K5657:O5657)*VLOOKUP($A5657,HeadJournal!$A$1:$L$890,COLUMN(HeadJournal!H$1),0),0)</f>
        <v>1038</v>
      </c>
      <c r="Q5657" s="29">
        <v>2000</v>
      </c>
      <c r="R5657" s="31">
        <v>46096</v>
      </c>
      <c r="S5657" s="31" t="s">
        <v>4911</v>
      </c>
      <c r="T5657" s="95" t="str">
        <f t="shared" si="424"/>
        <v>2026 03</v>
      </c>
      <c r="U5657" s="32">
        <f t="shared" si="425"/>
        <v>962</v>
      </c>
      <c r="V5657" s="22">
        <f t="shared" si="426"/>
        <v>0.92678227360308285</v>
      </c>
      <c r="X5657" s="33"/>
      <c r="Y5657" s="33"/>
    </row>
    <row r="5658" spans="1:25" x14ac:dyDescent="0.2">
      <c r="A5658" s="93" t="s">
        <v>5541</v>
      </c>
      <c r="B5658" s="94">
        <f>IFERROR(VLOOKUP($A5658,HeadJournal!$A$1:$NTR$890,COLUMN(HeadJournal!B$1),0),"")</f>
        <v>0</v>
      </c>
      <c r="C5658" s="94" t="str">
        <f>IFERROR(VLOOKUP($A5658,HeadJournal!$A$1:$NTR$890,COLUMN(HeadJournal!C$1),0),"")</f>
        <v>OZON_OA</v>
      </c>
      <c r="D5658" s="125" t="str">
        <f>IFERROR(VLOOKUP($A5658,HeadJournal!$A$1:$NTR$890,COLUMN(HeadJournal!D$1),0),"")</f>
        <v>Доставлен</v>
      </c>
      <c r="E5658" s="95">
        <f>IFERROR(VLOOKUP($A5658,HeadJournal!$A$1:$NTR$890,COLUMN(HeadJournal!G$1),0),"")</f>
        <v>46090</v>
      </c>
      <c r="F5658" s="95" t="str">
        <f t="shared" si="423"/>
        <v>2026 03</v>
      </c>
      <c r="G5658" s="97" t="s">
        <v>5</v>
      </c>
      <c r="H5658" s="161" t="s">
        <v>2081</v>
      </c>
      <c r="I5658" s="97" t="s">
        <v>2005</v>
      </c>
      <c r="J5658" s="97" t="s">
        <v>5470</v>
      </c>
      <c r="K5658" s="29">
        <v>1086</v>
      </c>
      <c r="L5658" s="29">
        <v>0</v>
      </c>
      <c r="M5658" s="30">
        <f>IFERROR(VLOOKUP($A5658,HeadJournal!$A$1:$J$890,COLUMN(HeadJournal!I$1),0)*($K5658+$L5658)/(SUMIF($A:$A,$A5658,$K:$K)+SUMIF($A:$A,$A5658,$L:$L)),0)</f>
        <v>0</v>
      </c>
      <c r="N5658" s="30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30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30">
        <f>IFERROR(SUM(K5658:O5658)*VLOOKUP($A5658,HeadJournal!$A$1:$L$890,COLUMN(HeadJournal!H$1),0),0)</f>
        <v>1086</v>
      </c>
      <c r="Q5658" s="29">
        <v>1700</v>
      </c>
      <c r="R5658" s="31">
        <v>46093</v>
      </c>
      <c r="S5658" s="31"/>
      <c r="T5658" s="95" t="str">
        <f t="shared" si="424"/>
        <v>2026 03</v>
      </c>
      <c r="U5658" s="32">
        <f t="shared" si="425"/>
        <v>614</v>
      </c>
      <c r="V5658" s="22">
        <f t="shared" si="426"/>
        <v>0.56537753222836096</v>
      </c>
      <c r="X5658" s="33"/>
      <c r="Y5658" s="33"/>
    </row>
    <row r="5659" spans="1:25" x14ac:dyDescent="0.2">
      <c r="A5659" s="93" t="s">
        <v>5542</v>
      </c>
      <c r="B5659" s="94">
        <f>IFERROR(VLOOKUP($A5659,HeadJournal!$A$1:$NTR$890,COLUMN(HeadJournal!B$1),0),"")</f>
        <v>0</v>
      </c>
      <c r="C5659" s="94" t="str">
        <f>IFERROR(VLOOKUP($A5659,HeadJournal!$A$1:$NTR$890,COLUMN(HeadJournal!C$1),0),"")</f>
        <v>OZON_OA</v>
      </c>
      <c r="D5659" s="125" t="str">
        <f>IFERROR(VLOOKUP($A5659,HeadJournal!$A$1:$NTR$890,COLUMN(HeadJournal!D$1),0),"")</f>
        <v>Доставлен</v>
      </c>
      <c r="E5659" s="95">
        <f>IFERROR(VLOOKUP($A5659,HeadJournal!$A$1:$NTR$890,COLUMN(HeadJournal!G$1),0),"")</f>
        <v>46094</v>
      </c>
      <c r="F5659" s="95" t="str">
        <f t="shared" ref="F5659" si="427">IFERROR(TEXT(E5659, "ГГГГ ММ"),"")</f>
        <v>2026 03</v>
      </c>
      <c r="G5659" s="97" t="s">
        <v>6</v>
      </c>
      <c r="H5659" s="161" t="s">
        <v>2280</v>
      </c>
      <c r="I5659" s="97" t="s">
        <v>2281</v>
      </c>
      <c r="J5659" s="97" t="s">
        <v>737</v>
      </c>
      <c r="K5659" s="29">
        <v>938</v>
      </c>
      <c r="L5659" s="29">
        <v>0</v>
      </c>
      <c r="M5659" s="30">
        <f>IFERROR(VLOOKUP($A5659,HeadJournal!$A$1:$J$890,COLUMN(HeadJournal!I$1),0)*($K5659+$L5659)/(SUMIF($A:$A,$A5659,$K:$K)+SUMIF($A:$A,$A5659,$L:$L)),0)</f>
        <v>0</v>
      </c>
      <c r="N5659" s="30">
        <f>IFERROR((VLOOKUP($A5659,HeadJournal!$A$1:$K$890,COLUMN(HeadJournal!K$1),0)-VLOOKUP($A5659,HeadJournal!$A$1:$K$890,COLUMN(HeadJournal!J$1),0))*($K5659+$L5659)/(SUMIF($A:$A,$A5659,$K:$K)+SUMIF($A:$A,$A5659,$L:$L)),0)</f>
        <v>0</v>
      </c>
      <c r="O5659" s="30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30">
        <f>IFERROR(SUM(K5659:O5659)*VLOOKUP($A5659,HeadJournal!$A$1:$L$890,COLUMN(HeadJournal!H$1),0),0)</f>
        <v>938</v>
      </c>
      <c r="Q5659" s="29">
        <v>2000</v>
      </c>
      <c r="R5659" s="31">
        <v>46096</v>
      </c>
      <c r="S5659" s="31" t="s">
        <v>4911</v>
      </c>
      <c r="T5659" s="95" t="str">
        <f t="shared" ref="T5659" si="428">IF(R5659="","",TEXT(R5659,"ГГГГ ММ"))</f>
        <v>2026 03</v>
      </c>
      <c r="U5659" s="32">
        <f t="shared" ref="U5659" si="429">Q5659-P5659</f>
        <v>1062</v>
      </c>
      <c r="V5659" s="22">
        <f t="shared" ref="V5659" si="430">IF(Q5659&lt;&gt;0,IFERROR(U5659/P5659,""),"")</f>
        <v>1.1321961620469083</v>
      </c>
      <c r="X5659" s="33"/>
      <c r="Y5659" s="33"/>
    </row>
    <row r="5660" spans="1:25" x14ac:dyDescent="0.2">
      <c r="A5660" s="93" t="s">
        <v>5542</v>
      </c>
      <c r="B5660" s="94">
        <f>IFERROR(VLOOKUP($A5660,HeadJournal!$A$1:$NTR$890,COLUMN(HeadJournal!B$1),0),"")</f>
        <v>0</v>
      </c>
      <c r="C5660" s="94" t="str">
        <f>IFERROR(VLOOKUP($A5660,HeadJournal!$A$1:$NTR$890,COLUMN(HeadJournal!C$1),0),"")</f>
        <v>OZON_OA</v>
      </c>
      <c r="D5660" s="125" t="str">
        <f>IFERROR(VLOOKUP($A5660,HeadJournal!$A$1:$NTR$890,COLUMN(HeadJournal!D$1),0),"")</f>
        <v>Доставлен</v>
      </c>
      <c r="E5660" s="95">
        <f>IFERROR(VLOOKUP($A5660,HeadJournal!$A$1:$NTR$890,COLUMN(HeadJournal!G$1),0),"")</f>
        <v>46094</v>
      </c>
      <c r="F5660" s="95" t="str">
        <f t="shared" si="423"/>
        <v>2026 03</v>
      </c>
      <c r="G5660" s="97" t="s">
        <v>6</v>
      </c>
      <c r="H5660" s="161" t="s">
        <v>2280</v>
      </c>
      <c r="I5660" s="97" t="s">
        <v>2281</v>
      </c>
      <c r="J5660" s="97" t="s">
        <v>737</v>
      </c>
      <c r="K5660" s="29">
        <v>1032</v>
      </c>
      <c r="L5660" s="29">
        <v>0</v>
      </c>
      <c r="M5660" s="30">
        <f>IFERROR(VLOOKUP($A5660,HeadJournal!$A$1:$J$890,COLUMN(HeadJournal!I$1),0)*($K5660+$L5660)/(SUMIF($A:$A,$A5660,$K:$K)+SUMIF($A:$A,$A5660,$L:$L)),0)</f>
        <v>0</v>
      </c>
      <c r="N5660" s="30">
        <f>IFERROR((VLOOKUP($A5660,HeadJournal!$A$1:$K$890,COLUMN(HeadJournal!K$1),0)-VLOOKUP($A5660,HeadJournal!$A$1:$K$890,COLUMN(HeadJournal!J$1),0))*($K5660+$L5660)/(SUMIF($A:$A,$A5660,$K:$K)+SUMIF($A:$A,$A5660,$L:$L)),0)</f>
        <v>0</v>
      </c>
      <c r="O5660" s="30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30">
        <f>IFERROR(SUM(K5660:O5660)*VLOOKUP($A5660,HeadJournal!$A$1:$L$890,COLUMN(HeadJournal!H$1),0),0)</f>
        <v>1032</v>
      </c>
      <c r="Q5660" s="29">
        <v>2000</v>
      </c>
      <c r="R5660" s="31">
        <v>46107</v>
      </c>
      <c r="S5660" s="31" t="s">
        <v>4911</v>
      </c>
      <c r="T5660" s="95" t="str">
        <f t="shared" si="424"/>
        <v>2026 03</v>
      </c>
      <c r="U5660" s="32">
        <f t="shared" si="425"/>
        <v>968</v>
      </c>
      <c r="V5660" s="22">
        <f t="shared" si="426"/>
        <v>0.93798449612403101</v>
      </c>
      <c r="X5660" s="33"/>
      <c r="Y5660" s="33"/>
    </row>
    <row r="5661" spans="1:25" x14ac:dyDescent="0.2">
      <c r="A5661" s="93" t="s">
        <v>5543</v>
      </c>
      <c r="B5661" s="94">
        <f>IFERROR(VLOOKUP($A5661,HeadJournal!$A$1:$NTR$890,COLUMN(HeadJournal!B$1),0),"")</f>
        <v>0</v>
      </c>
      <c r="C5661" s="94" t="str">
        <f>IFERROR(VLOOKUP($A5661,HeadJournal!$A$1:$NTR$890,COLUMN(HeadJournal!C$1),0),"")</f>
        <v>OZON_OA</v>
      </c>
      <c r="D5661" s="125" t="str">
        <f>IFERROR(VLOOKUP($A5661,HeadJournal!$A$1:$NTR$890,COLUMN(HeadJournal!D$1),0),"")</f>
        <v>Доставлен</v>
      </c>
      <c r="E5661" s="95">
        <f>IFERROR(VLOOKUP($A5661,HeadJournal!$A$1:$NTR$890,COLUMN(HeadJournal!G$1),0),"")</f>
        <v>46094</v>
      </c>
      <c r="F5661" s="95" t="str">
        <f t="shared" si="423"/>
        <v>2026 03</v>
      </c>
      <c r="G5661" s="97" t="s">
        <v>6</v>
      </c>
      <c r="H5661" s="161" t="s">
        <v>2280</v>
      </c>
      <c r="I5661" s="97" t="s">
        <v>2281</v>
      </c>
      <c r="J5661" s="97" t="s">
        <v>737</v>
      </c>
      <c r="K5661" s="29">
        <v>938</v>
      </c>
      <c r="L5661" s="29">
        <v>0</v>
      </c>
      <c r="M5661" s="30">
        <f>IFERROR(VLOOKUP($A5661,HeadJournal!$A$1:$J$890,COLUMN(HeadJournal!I$1),0)*($K5661+$L5661)/(SUMIF($A:$A,$A5661,$K:$K)+SUMIF($A:$A,$A5661,$L:$L)),0)</f>
        <v>0</v>
      </c>
      <c r="N5661" s="30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30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30">
        <f>IFERROR(SUM(K5661:O5661)*VLOOKUP($A5661,HeadJournal!$A$1:$L$890,COLUMN(HeadJournal!H$1),0),0)</f>
        <v>938</v>
      </c>
      <c r="Q5661" s="29">
        <v>2000</v>
      </c>
      <c r="R5661" s="31">
        <v>46118</v>
      </c>
      <c r="S5661" s="31" t="s">
        <v>4613</v>
      </c>
      <c r="T5661" s="95" t="str">
        <f t="shared" si="424"/>
        <v>2026 04</v>
      </c>
      <c r="U5661" s="32">
        <f t="shared" si="425"/>
        <v>1062</v>
      </c>
      <c r="V5661" s="22">
        <f t="shared" si="426"/>
        <v>1.1321961620469083</v>
      </c>
      <c r="X5661" s="33"/>
      <c r="Y5661" s="33"/>
    </row>
    <row r="5662" spans="1:25" x14ac:dyDescent="0.2">
      <c r="A5662" s="93" t="s">
        <v>1866</v>
      </c>
      <c r="B5662" s="94">
        <f>IFERROR(VLOOKUP($A5662,HeadJournal!$A$1:$NTR$890,COLUMN(HeadJournal!B$1),0),"")</f>
        <v>0</v>
      </c>
      <c r="C5662" s="94" t="str">
        <f>IFERROR(VLOOKUP($A5662,HeadJournal!$A$1:$NTR$890,COLUMN(HeadJournal!C$1),0),"")</f>
        <v>OZON_OA</v>
      </c>
      <c r="D5662" s="125" t="str">
        <f>IFERROR(VLOOKUP($A5662,HeadJournal!$A$1:$NTR$890,COLUMN(HeadJournal!D$1),0),"")</f>
        <v>Доставлен</v>
      </c>
      <c r="E5662" s="95">
        <f>IFERROR(VLOOKUP($A5662,HeadJournal!$A$1:$NTR$890,COLUMN(HeadJournal!G$1),0),"")</f>
        <v>46100</v>
      </c>
      <c r="F5662" s="95" t="str">
        <f t="shared" si="423"/>
        <v>2026 03</v>
      </c>
      <c r="G5662" s="97" t="s">
        <v>5</v>
      </c>
      <c r="H5662" s="161" t="s">
        <v>2081</v>
      </c>
      <c r="I5662" s="97" t="s">
        <v>2005</v>
      </c>
      <c r="J5662" s="97" t="s">
        <v>5470</v>
      </c>
      <c r="K5662" s="29">
        <v>1127</v>
      </c>
      <c r="L5662" s="29">
        <v>0</v>
      </c>
      <c r="M5662" s="30">
        <f>IFERROR(VLOOKUP($A5662,HeadJournal!$A$1:$J$890,COLUMN(HeadJournal!I$1),0)*($K5662+$L5662)/(SUMIF($A:$A,$A5662,$K:$K)+SUMIF($A:$A,$A5662,$L:$L)),0)</f>
        <v>0</v>
      </c>
      <c r="N5662" s="30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30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30">
        <f>IFERROR(SUM(K5662:O5662)*VLOOKUP($A5662,HeadJournal!$A$1:$L$890,COLUMN(HeadJournal!H$1),0),0)</f>
        <v>1127</v>
      </c>
      <c r="Q5662" s="29">
        <v>1700</v>
      </c>
      <c r="R5662" s="31">
        <v>46106</v>
      </c>
      <c r="S5662" s="31"/>
      <c r="T5662" s="95" t="str">
        <f t="shared" si="424"/>
        <v>2026 03</v>
      </c>
      <c r="U5662" s="32">
        <f t="shared" si="425"/>
        <v>573</v>
      </c>
      <c r="V5662" s="22">
        <f t="shared" si="426"/>
        <v>0.50842945874001777</v>
      </c>
      <c r="X5662" s="33"/>
      <c r="Y5662" s="33"/>
    </row>
    <row r="5663" spans="1:25" x14ac:dyDescent="0.2">
      <c r="A5663" s="93" t="s">
        <v>5554</v>
      </c>
      <c r="B5663" s="94">
        <f>IFERROR(VLOOKUP($A5663,HeadJournal!$A$1:$NTR$890,COLUMN(HeadJournal!B$1),0),"")</f>
        <v>0</v>
      </c>
      <c r="C5663" s="94" t="str">
        <f>IFERROR(VLOOKUP($A5663,HeadJournal!$A$1:$NTR$890,COLUMN(HeadJournal!C$1),0),"")</f>
        <v>iHerb_AV CYG0792</v>
      </c>
      <c r="D5663" s="125" t="str">
        <f>IFERROR(VLOOKUP($A5663,HeadJournal!$A$1:$NTR$890,COLUMN(HeadJournal!D$1),0),"")</f>
        <v>Доставлен</v>
      </c>
      <c r="E5663" s="95">
        <f>IFERROR(VLOOKUP($A5663,HeadJournal!$A$1:$NTR$890,COLUMN(HeadJournal!G$1),0),"")</f>
        <v>46093</v>
      </c>
      <c r="F5663" s="95" t="str">
        <f t="shared" si="423"/>
        <v>2026 03</v>
      </c>
      <c r="G5663" s="97" t="s">
        <v>5</v>
      </c>
      <c r="H5663" s="161" t="s">
        <v>5545</v>
      </c>
      <c r="I5663" s="97" t="s">
        <v>2005</v>
      </c>
      <c r="J5663" s="97" t="s">
        <v>5546</v>
      </c>
      <c r="K5663" s="29">
        <v>34.53</v>
      </c>
      <c r="L5663" s="29">
        <v>-3.4550000000000001</v>
      </c>
      <c r="M5663" s="30">
        <f>IFERROR(VLOOKUP($A5663,HeadJournal!$A$1:$J$890,COLUMN(HeadJournal!I$1),0)*($K5663+$L5663)/(SUMIF($A:$A,$A5663,$K:$K)+SUMIF($A:$A,$A5663,$L:$L)),0)</f>
        <v>-1.5835426219258022</v>
      </c>
      <c r="N5663" s="30">
        <f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30">
        <f>IFERROR((VLOOKUP($A5663,HeadJournal!$A$1:$L$890,COLUMN(HeadJournal!L$1),0)*($K5663+$L5663)/(SUMIF($A:$A,$A5663,$K:$K)+SUMIF($A:$A,$A5663,$L:$L)))/VLOOKUP($A5663,HeadJournal!$A$1:$L$890,COLUMN(HeadJournal!H$1),0),0)</f>
        <v>1.4714582262052205</v>
      </c>
      <c r="P5663" s="30">
        <f>IFERROR(SUM(K5663:O5663)*VLOOKUP($A5663,HeadJournal!$A$1:$L$890,COLUMN(HeadJournal!H$1),0),0)</f>
        <v>2729.6545327045997</v>
      </c>
      <c r="Q5663" s="29">
        <v>3700</v>
      </c>
      <c r="R5663" s="31">
        <v>46118</v>
      </c>
      <c r="S5663" s="31" t="s">
        <v>3235</v>
      </c>
      <c r="T5663" s="95" t="str">
        <f t="shared" si="424"/>
        <v>2026 04</v>
      </c>
      <c r="U5663" s="32">
        <f t="shared" si="425"/>
        <v>970.34546729540034</v>
      </c>
      <c r="V5663" s="22">
        <f t="shared" si="426"/>
        <v>0.35548288461762284</v>
      </c>
      <c r="X5663" s="33"/>
      <c r="Y5663" s="33"/>
    </row>
    <row r="5664" spans="1:25" x14ac:dyDescent="0.2">
      <c r="A5664" s="93" t="s">
        <v>5554</v>
      </c>
      <c r="B5664" s="94">
        <f>IFERROR(VLOOKUP($A5664,HeadJournal!$A$1:$NTR$890,COLUMN(HeadJournal!B$1),0),"")</f>
        <v>0</v>
      </c>
      <c r="C5664" s="94" t="str">
        <f>IFERROR(VLOOKUP($A5664,HeadJournal!$A$1:$NTR$890,COLUMN(HeadJournal!C$1),0),"")</f>
        <v>iHerb_AV CYG0792</v>
      </c>
      <c r="D5664" s="125" t="str">
        <f>IFERROR(VLOOKUP($A5664,HeadJournal!$A$1:$NTR$890,COLUMN(HeadJournal!D$1),0),"")</f>
        <v>Доставлен</v>
      </c>
      <c r="E5664" s="95">
        <f>IFERROR(VLOOKUP($A5664,HeadJournal!$A$1:$NTR$890,COLUMN(HeadJournal!G$1),0),"")</f>
        <v>46093</v>
      </c>
      <c r="F5664" s="95" t="str">
        <f t="shared" si="423"/>
        <v>2026 03</v>
      </c>
      <c r="G5664" s="97" t="s">
        <v>5</v>
      </c>
      <c r="H5664" s="161" t="s">
        <v>5545</v>
      </c>
      <c r="I5664" s="97" t="s">
        <v>2005</v>
      </c>
      <c r="J5664" s="97" t="s">
        <v>5546</v>
      </c>
      <c r="K5664" s="29">
        <v>34.53</v>
      </c>
      <c r="L5664" s="29">
        <v>-3.4550000000000001</v>
      </c>
      <c r="M5664" s="30">
        <f>IFERROR(VLOOKUP($A5664,HeadJournal!$A$1:$J$890,COLUMN(HeadJournal!I$1),0)*($K5664+$L5664)/(SUMIF($A:$A,$A5664,$K:$K)+SUMIF($A:$A,$A5664,$L:$L)),0)</f>
        <v>-1.5835426219258022</v>
      </c>
      <c r="N5664" s="30">
        <f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30">
        <f>IFERROR((VLOOKUP($A5664,HeadJournal!$A$1:$L$890,COLUMN(HeadJournal!L$1),0)*($K5664+$L5664)/(SUMIF($A:$A,$A5664,$K:$K)+SUMIF($A:$A,$A5664,$L:$L)))/VLOOKUP($A5664,HeadJournal!$A$1:$L$890,COLUMN(HeadJournal!H$1),0),0)</f>
        <v>1.4714582262052205</v>
      </c>
      <c r="P5664" s="30">
        <f>IFERROR(SUM(K5664:O5664)*VLOOKUP($A5664,HeadJournal!$A$1:$L$890,COLUMN(HeadJournal!H$1),0),0)</f>
        <v>2729.6545327045997</v>
      </c>
      <c r="Q5664" s="29">
        <v>3700</v>
      </c>
      <c r="R5664" s="31">
        <v>46118</v>
      </c>
      <c r="S5664" s="31" t="s">
        <v>3235</v>
      </c>
      <c r="T5664" s="95" t="str">
        <f t="shared" si="424"/>
        <v>2026 04</v>
      </c>
      <c r="U5664" s="32">
        <f t="shared" si="425"/>
        <v>970.34546729540034</v>
      </c>
      <c r="V5664" s="22">
        <f t="shared" si="426"/>
        <v>0.35548288461762284</v>
      </c>
      <c r="X5664" s="33"/>
      <c r="Y5664" s="33"/>
    </row>
    <row r="5665" spans="1:25" x14ac:dyDescent="0.2">
      <c r="A5665" s="93" t="s">
        <v>5554</v>
      </c>
      <c r="B5665" s="94">
        <f>IFERROR(VLOOKUP($A5665,HeadJournal!$A$1:$NTR$890,COLUMN(HeadJournal!B$1),0),"")</f>
        <v>0</v>
      </c>
      <c r="C5665" s="94" t="str">
        <f>IFERROR(VLOOKUP($A5665,HeadJournal!$A$1:$NTR$890,COLUMN(HeadJournal!C$1),0),"")</f>
        <v>iHerb_AV CYG0792</v>
      </c>
      <c r="D5665" s="125" t="str">
        <f>IFERROR(VLOOKUP($A5665,HeadJournal!$A$1:$NTR$890,COLUMN(HeadJournal!D$1),0),"")</f>
        <v>Доставлен</v>
      </c>
      <c r="E5665" s="95">
        <f>IFERROR(VLOOKUP($A5665,HeadJournal!$A$1:$NTR$890,COLUMN(HeadJournal!G$1),0),"")</f>
        <v>46093</v>
      </c>
      <c r="F5665" s="95" t="str">
        <f t="shared" si="423"/>
        <v>2026 03</v>
      </c>
      <c r="G5665" s="97" t="s">
        <v>5</v>
      </c>
      <c r="H5665" s="161" t="s">
        <v>5547</v>
      </c>
      <c r="I5665" s="97" t="s">
        <v>2009</v>
      </c>
      <c r="J5665" s="97" t="s">
        <v>5548</v>
      </c>
      <c r="K5665" s="29">
        <v>8.93</v>
      </c>
      <c r="L5665" s="29">
        <v>-0.89</v>
      </c>
      <c r="M5665" s="30">
        <f>IFERROR(VLOOKUP($A5665,HeadJournal!$A$1:$J$890,COLUMN(HeadJournal!I$1),0)*($K5665+$L5665)/(SUMIF($A:$A,$A5665,$K:$K)+SUMIF($A:$A,$A5665,$L:$L)),0)</f>
        <v>-0.4097082117548978</v>
      </c>
      <c r="N5665" s="30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30">
        <f>IFERROR((VLOOKUP($A5665,HeadJournal!$A$1:$L$890,COLUMN(HeadJournal!L$1),0)*($K5665+$L5665)/(SUMIF($A:$A,$A5665,$K:$K)+SUMIF($A:$A,$A5665,$L:$L)))/VLOOKUP($A5665,HeadJournal!$A$1:$L$890,COLUMN(HeadJournal!H$1),0),0)</f>
        <v>0.38070874138986227</v>
      </c>
      <c r="P5665" s="30">
        <f>IFERROR(SUM(K5665:O5665)*VLOOKUP($A5665,HeadJournal!$A$1:$L$890,COLUMN(HeadJournal!H$1),0),0)</f>
        <v>706.24046477699039</v>
      </c>
      <c r="Q5665" s="29">
        <v>1600</v>
      </c>
      <c r="R5665" s="31">
        <v>46118</v>
      </c>
      <c r="S5665" s="31" t="s">
        <v>3235</v>
      </c>
      <c r="T5665" s="95" t="str">
        <f t="shared" si="424"/>
        <v>2026 04</v>
      </c>
      <c r="U5665" s="32">
        <f t="shared" si="425"/>
        <v>893.75953522300961</v>
      </c>
      <c r="V5665" s="22">
        <f t="shared" si="426"/>
        <v>1.265517312867696</v>
      </c>
      <c r="X5665" s="33"/>
      <c r="Y5665" s="33"/>
    </row>
    <row r="5666" spans="1:25" x14ac:dyDescent="0.2">
      <c r="A5666" s="93" t="s">
        <v>5554</v>
      </c>
      <c r="B5666" s="94">
        <f>IFERROR(VLOOKUP($A5666,HeadJournal!$A$1:$NTR$890,COLUMN(HeadJournal!B$1),0),"")</f>
        <v>0</v>
      </c>
      <c r="C5666" s="94" t="str">
        <f>IFERROR(VLOOKUP($A5666,HeadJournal!$A$1:$NTR$890,COLUMN(HeadJournal!C$1),0),"")</f>
        <v>iHerb_AV CYG0792</v>
      </c>
      <c r="D5666" s="125" t="str">
        <f>IFERROR(VLOOKUP($A5666,HeadJournal!$A$1:$NTR$890,COLUMN(HeadJournal!D$1),0),"")</f>
        <v>Доставлен</v>
      </c>
      <c r="E5666" s="95">
        <f>IFERROR(VLOOKUP($A5666,HeadJournal!$A$1:$NTR$890,COLUMN(HeadJournal!G$1),0),"")</f>
        <v>46093</v>
      </c>
      <c r="F5666" s="95" t="str">
        <f t="shared" si="423"/>
        <v>2026 03</v>
      </c>
      <c r="G5666" s="97" t="s">
        <v>7</v>
      </c>
      <c r="H5666" s="161" t="s">
        <v>2228</v>
      </c>
      <c r="I5666" s="97" t="s">
        <v>2229</v>
      </c>
      <c r="J5666" s="97" t="s">
        <v>5549</v>
      </c>
      <c r="K5666" s="29">
        <v>9.43</v>
      </c>
      <c r="L5666" s="29">
        <v>-0.94499999999999995</v>
      </c>
      <c r="M5666" s="30">
        <f>IFERROR(VLOOKUP($A5666,HeadJournal!$A$1:$J$890,COLUMN(HeadJournal!I$1),0)*($K5666+$L5666)/(SUMIF($A:$A,$A5666,$K:$K)+SUMIF($A:$A,$A5666,$L:$L)),0)</f>
        <v>-0.43238484785327208</v>
      </c>
      <c r="N5666" s="30">
        <f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30">
        <f>IFERROR((VLOOKUP($A5666,HeadJournal!$A$1:$L$890,COLUMN(HeadJournal!L$1),0)*($K5666+$L5666)/(SUMIF($A:$A,$A5666,$K:$K)+SUMIF($A:$A,$A5666,$L:$L)))/VLOOKUP($A5666,HeadJournal!$A$1:$L$890,COLUMN(HeadJournal!H$1),0),0)</f>
        <v>0.40178030730012204</v>
      </c>
      <c r="P5666" s="30">
        <f>IFERROR(SUM(K5666:O5666)*VLOOKUP($A5666,HeadJournal!$A$1:$L$890,COLUMN(HeadJournal!H$1),0),0)</f>
        <v>745.32964473044308</v>
      </c>
      <c r="Q5666" s="29">
        <v>1300</v>
      </c>
      <c r="R5666" s="31">
        <v>46118</v>
      </c>
      <c r="S5666" s="31"/>
      <c r="T5666" s="95" t="str">
        <f t="shared" si="424"/>
        <v>2026 04</v>
      </c>
      <c r="U5666" s="32">
        <f t="shared" si="425"/>
        <v>554.67035526955692</v>
      </c>
      <c r="V5666" s="22">
        <f t="shared" si="426"/>
        <v>0.74419467840992659</v>
      </c>
      <c r="X5666" s="33"/>
      <c r="Y5666" s="33"/>
    </row>
    <row r="5667" spans="1:25" x14ac:dyDescent="0.2">
      <c r="A5667" s="93" t="s">
        <v>5554</v>
      </c>
      <c r="B5667" s="94">
        <f>IFERROR(VLOOKUP($A5667,HeadJournal!$A$1:$NTR$890,COLUMN(HeadJournal!B$1),0),"")</f>
        <v>0</v>
      </c>
      <c r="C5667" s="94" t="str">
        <f>IFERROR(VLOOKUP($A5667,HeadJournal!$A$1:$NTR$890,COLUMN(HeadJournal!C$1),0),"")</f>
        <v>iHerb_AV CYG0792</v>
      </c>
      <c r="D5667" s="125" t="str">
        <f>IFERROR(VLOOKUP($A5667,HeadJournal!$A$1:$NTR$890,COLUMN(HeadJournal!D$1),0),"")</f>
        <v>Доставлен</v>
      </c>
      <c r="E5667" s="95">
        <f>IFERROR(VLOOKUP($A5667,HeadJournal!$A$1:$NTR$890,COLUMN(HeadJournal!G$1),0),"")</f>
        <v>46093</v>
      </c>
      <c r="F5667" s="95" t="str">
        <f t="shared" si="423"/>
        <v>2026 03</v>
      </c>
      <c r="G5667" s="97" t="s">
        <v>7</v>
      </c>
      <c r="H5667" s="161" t="s">
        <v>2228</v>
      </c>
      <c r="I5667" s="97" t="s">
        <v>2229</v>
      </c>
      <c r="J5667" s="97" t="s">
        <v>5549</v>
      </c>
      <c r="K5667" s="29">
        <v>9.43</v>
      </c>
      <c r="L5667" s="29">
        <v>-0.94499999999999995</v>
      </c>
      <c r="M5667" s="30">
        <f>IFERROR(VLOOKUP($A5667,HeadJournal!$A$1:$J$890,COLUMN(HeadJournal!I$1),0)*($K5667+$L5667)/(SUMIF($A:$A,$A5667,$K:$K)+SUMIF($A:$A,$A5667,$L:$L)),0)</f>
        <v>-0.43238484785327208</v>
      </c>
      <c r="N5667" s="30">
        <f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30">
        <f>IFERROR((VLOOKUP($A5667,HeadJournal!$A$1:$L$890,COLUMN(HeadJournal!L$1),0)*($K5667+$L5667)/(SUMIF($A:$A,$A5667,$K:$K)+SUMIF($A:$A,$A5667,$L:$L)))/VLOOKUP($A5667,HeadJournal!$A$1:$L$890,COLUMN(HeadJournal!H$1),0),0)</f>
        <v>0.40178030730012204</v>
      </c>
      <c r="P5667" s="30">
        <f>IFERROR(SUM(K5667:O5667)*VLOOKUP($A5667,HeadJournal!$A$1:$L$890,COLUMN(HeadJournal!H$1),0),0)</f>
        <v>745.32964473044308</v>
      </c>
      <c r="Q5667" s="29">
        <v>1300</v>
      </c>
      <c r="R5667" s="31">
        <v>46118</v>
      </c>
      <c r="S5667" s="31"/>
      <c r="T5667" s="95" t="str">
        <f t="shared" si="424"/>
        <v>2026 04</v>
      </c>
      <c r="U5667" s="32">
        <f t="shared" si="425"/>
        <v>554.67035526955692</v>
      </c>
      <c r="V5667" s="22">
        <f t="shared" si="426"/>
        <v>0.74419467840992659</v>
      </c>
      <c r="X5667" s="33"/>
      <c r="Y5667" s="33"/>
    </row>
    <row r="5668" spans="1:25" x14ac:dyDescent="0.2">
      <c r="A5668" s="93" t="s">
        <v>5554</v>
      </c>
      <c r="B5668" s="94">
        <f>IFERROR(VLOOKUP($A5668,HeadJournal!$A$1:$NTR$890,COLUMN(HeadJournal!B$1),0),"")</f>
        <v>0</v>
      </c>
      <c r="C5668" s="94" t="str">
        <f>IFERROR(VLOOKUP($A5668,HeadJournal!$A$1:$NTR$890,COLUMN(HeadJournal!C$1),0),"")</f>
        <v>iHerb_AV CYG0792</v>
      </c>
      <c r="D5668" s="125" t="str">
        <f>IFERROR(VLOOKUP($A5668,HeadJournal!$A$1:$NTR$890,COLUMN(HeadJournal!D$1),0),"")</f>
        <v>Доставлен</v>
      </c>
      <c r="E5668" s="95">
        <f>IFERROR(VLOOKUP($A5668,HeadJournal!$A$1:$NTR$890,COLUMN(HeadJournal!G$1),0),"")</f>
        <v>46093</v>
      </c>
      <c r="F5668" s="95" t="str">
        <f t="shared" si="423"/>
        <v>2026 03</v>
      </c>
      <c r="G5668" s="97" t="s">
        <v>5</v>
      </c>
      <c r="H5668" s="161" t="s">
        <v>5550</v>
      </c>
      <c r="I5668" s="97" t="s">
        <v>5380</v>
      </c>
      <c r="J5668" s="97" t="s">
        <v>5551</v>
      </c>
      <c r="K5668" s="29">
        <v>32.15</v>
      </c>
      <c r="L5668" s="29">
        <v>-3.22</v>
      </c>
      <c r="M5668" s="30">
        <f>IFERROR(VLOOKUP($A5668,HeadJournal!$A$1:$J$890,COLUMN(HeadJournal!I$1),0)*($K5668+$L5668)/(SUMIF($A:$A,$A5668,$K:$K)+SUMIF($A:$A,$A5668,$L:$L)),0)</f>
        <v>-1.4742361400583572</v>
      </c>
      <c r="N5668" s="30">
        <f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30">
        <f>IFERROR((VLOOKUP($A5668,HeadJournal!$A$1:$L$890,COLUMN(HeadJournal!L$1),0)*($K5668+$L5668)/(SUMIF($A:$A,$A5668,$K:$K)+SUMIF($A:$A,$A5668,$L:$L)))/VLOOKUP($A5668,HeadJournal!$A$1:$L$890,COLUMN(HeadJournal!H$1),0),0)</f>
        <v>1.3698885433344175</v>
      </c>
      <c r="P5668" s="30">
        <f>IFERROR(SUM(K5668:O5668)*VLOOKUP($A5668,HeadJournal!$A$1:$L$890,COLUMN(HeadJournal!H$1),0),0)</f>
        <v>2541.2359012435736</v>
      </c>
      <c r="Q5668" s="29">
        <v>3300</v>
      </c>
      <c r="R5668" s="31">
        <v>46116</v>
      </c>
      <c r="S5668" s="31" t="s">
        <v>3475</v>
      </c>
      <c r="T5668" s="95" t="str">
        <f t="shared" si="424"/>
        <v>2026 04</v>
      </c>
      <c r="U5668" s="32">
        <f t="shared" si="425"/>
        <v>758.76409875642639</v>
      </c>
      <c r="V5668" s="22">
        <f t="shared" si="426"/>
        <v>0.29858074112093225</v>
      </c>
      <c r="X5668" s="33"/>
      <c r="Y5668" s="33"/>
    </row>
    <row r="5669" spans="1:25" x14ac:dyDescent="0.2">
      <c r="A5669" s="93" t="s">
        <v>5554</v>
      </c>
      <c r="B5669" s="94">
        <f>IFERROR(VLOOKUP($A5669,HeadJournal!$A$1:$NTR$890,COLUMN(HeadJournal!B$1),0),"")</f>
        <v>0</v>
      </c>
      <c r="C5669" s="94" t="str">
        <f>IFERROR(VLOOKUP($A5669,HeadJournal!$A$1:$NTR$890,COLUMN(HeadJournal!C$1),0),"")</f>
        <v>iHerb_AV CYG0792</v>
      </c>
      <c r="D5669" s="125" t="str">
        <f>IFERROR(VLOOKUP($A5669,HeadJournal!$A$1:$NTR$890,COLUMN(HeadJournal!D$1),0),"")</f>
        <v>Доставлен</v>
      </c>
      <c r="E5669" s="95">
        <f>IFERROR(VLOOKUP($A5669,HeadJournal!$A$1:$NTR$890,COLUMN(HeadJournal!G$1),0),"")</f>
        <v>46093</v>
      </c>
      <c r="F5669" s="95" t="str">
        <f t="shared" si="423"/>
        <v>2026 03</v>
      </c>
      <c r="G5669" s="97" t="s">
        <v>5</v>
      </c>
      <c r="H5669" s="161" t="s">
        <v>5552</v>
      </c>
      <c r="I5669" s="97" t="s">
        <v>2960</v>
      </c>
      <c r="J5669" s="97" t="s">
        <v>5553</v>
      </c>
      <c r="K5669" s="29">
        <v>34.29</v>
      </c>
      <c r="L5669" s="29">
        <v>-3.43</v>
      </c>
      <c r="M5669" s="30">
        <f>IFERROR(VLOOKUP($A5669,HeadJournal!$A$1:$J$890,COLUMN(HeadJournal!I$1),0)*($K5669+$L5669)/(SUMIF($A:$A,$A5669,$K:$K)+SUMIF($A:$A,$A5669,$L:$L)),0)</f>
        <v>-1.5725864943726551</v>
      </c>
      <c r="N5669" s="30">
        <f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30">
        <f>IFERROR((VLOOKUP($A5669,HeadJournal!$A$1:$L$890,COLUMN(HeadJournal!L$1),0)*($K5669+$L5669)/(SUMIF($A:$A,$A5669,$K:$K)+SUMIF($A:$A,$A5669,$L:$L)))/VLOOKUP($A5669,HeadJournal!$A$1:$L$890,COLUMN(HeadJournal!H$1),0),0)</f>
        <v>1.4612775820013866</v>
      </c>
      <c r="P5669" s="30">
        <f>IFERROR(SUM(K5669:O5669)*VLOOKUP($A5669,HeadJournal!$A$1:$L$890,COLUMN(HeadJournal!H$1),0),0)</f>
        <v>2710.7687491315828</v>
      </c>
      <c r="Q5669" s="29">
        <v>3500</v>
      </c>
      <c r="R5669" s="31">
        <v>46116</v>
      </c>
      <c r="S5669" s="31" t="s">
        <v>3475</v>
      </c>
      <c r="T5669" s="95" t="str">
        <f t="shared" si="424"/>
        <v>2026 04</v>
      </c>
      <c r="U5669" s="32">
        <f t="shared" si="425"/>
        <v>789.23125086841719</v>
      </c>
      <c r="V5669" s="22">
        <f t="shared" si="426"/>
        <v>0.29114665392289696</v>
      </c>
      <c r="X5669" s="33"/>
      <c r="Y5669" s="33"/>
    </row>
    <row r="5670" spans="1:25" x14ac:dyDescent="0.2">
      <c r="A5670" s="93" t="s">
        <v>5554</v>
      </c>
      <c r="B5670" s="94">
        <f>IFERROR(VLOOKUP($A5670,HeadJournal!$A$1:$NTR$890,COLUMN(HeadJournal!B$1),0),"")</f>
        <v>0</v>
      </c>
      <c r="C5670" s="94" t="str">
        <f>IFERROR(VLOOKUP($A5670,HeadJournal!$A$1:$NTR$890,COLUMN(HeadJournal!C$1),0),"")</f>
        <v>iHerb_AV CYG0792</v>
      </c>
      <c r="D5670" s="125" t="str">
        <f>IFERROR(VLOOKUP($A5670,HeadJournal!$A$1:$NTR$890,COLUMN(HeadJournal!D$1),0),"")</f>
        <v>Доставлен</v>
      </c>
      <c r="E5670" s="95">
        <f>IFERROR(VLOOKUP($A5670,HeadJournal!$A$1:$NTR$890,COLUMN(HeadJournal!G$1),0),"")</f>
        <v>46093</v>
      </c>
      <c r="F5670" s="95" t="str">
        <f t="shared" si="423"/>
        <v>2026 03</v>
      </c>
      <c r="G5670" s="97" t="s">
        <v>5</v>
      </c>
      <c r="H5670" s="161" t="s">
        <v>3067</v>
      </c>
      <c r="I5670" s="97" t="s">
        <v>2460</v>
      </c>
      <c r="J5670" s="97" t="s">
        <v>3068</v>
      </c>
      <c r="K5670" s="29">
        <v>34.32</v>
      </c>
      <c r="L5670" s="29">
        <v>-3.43</v>
      </c>
      <c r="M5670" s="30">
        <f>IFERROR(VLOOKUP($A5670,HeadJournal!$A$1:$J$890,COLUMN(HeadJournal!I$1),0)*($K5670+$L5670)/(SUMIF($A:$A,$A5670,$K:$K)+SUMIF($A:$A,$A5670,$L:$L)),0)</f>
        <v>-1.5741152563568153</v>
      </c>
      <c r="N5670" s="30">
        <f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30">
        <f>IFERROR((VLOOKUP($A5670,HeadJournal!$A$1:$L$890,COLUMN(HeadJournal!L$1),0)*($K5670+$L5670)/(SUMIF($A:$A,$A5670,$K:$K)+SUMIF($A:$A,$A5670,$L:$L)))/VLOOKUP($A5670,HeadJournal!$A$1:$L$890,COLUMN(HeadJournal!H$1),0),0)</f>
        <v>1.462698137006573</v>
      </c>
      <c r="P5670" s="30">
        <f>IFERROR(SUM(K5670:O5670)*VLOOKUP($A5670,HeadJournal!$A$1:$L$890,COLUMN(HeadJournal!H$1),0),0)</f>
        <v>2713.4039747464221</v>
      </c>
      <c r="Q5670" s="29">
        <v>3500</v>
      </c>
      <c r="R5670" s="31">
        <v>46116</v>
      </c>
      <c r="S5670" s="31" t="s">
        <v>3475</v>
      </c>
      <c r="T5670" s="95" t="str">
        <f t="shared" si="424"/>
        <v>2026 04</v>
      </c>
      <c r="U5670" s="32">
        <f t="shared" si="425"/>
        <v>786.59602525357786</v>
      </c>
      <c r="V5670" s="22">
        <f t="shared" si="426"/>
        <v>0.28989270767434777</v>
      </c>
      <c r="X5670" s="33"/>
      <c r="Y5670" s="33"/>
    </row>
    <row r="5671" spans="1:25" x14ac:dyDescent="0.2">
      <c r="A5671" s="93" t="s">
        <v>5554</v>
      </c>
      <c r="B5671" s="94">
        <f>IFERROR(VLOOKUP($A5671,HeadJournal!$A$1:$NTR$890,COLUMN(HeadJournal!B$1),0),"")</f>
        <v>0</v>
      </c>
      <c r="C5671" s="94" t="str">
        <f>IFERROR(VLOOKUP($A5671,HeadJournal!$A$1:$NTR$890,COLUMN(HeadJournal!C$1),0),"")</f>
        <v>iHerb_AV CYG0792</v>
      </c>
      <c r="D5671" s="125" t="str">
        <f>IFERROR(VLOOKUP($A5671,HeadJournal!$A$1:$NTR$890,COLUMN(HeadJournal!D$1),0),"")</f>
        <v>Доставлен</v>
      </c>
      <c r="E5671" s="95">
        <f>IFERROR(VLOOKUP($A5671,HeadJournal!$A$1:$NTR$890,COLUMN(HeadJournal!G$1),0),"")</f>
        <v>46093</v>
      </c>
      <c r="F5671" s="95" t="str">
        <f t="shared" si="423"/>
        <v>2026 03</v>
      </c>
      <c r="G5671" s="97" t="s">
        <v>7</v>
      </c>
      <c r="H5671" s="161" t="s">
        <v>2718</v>
      </c>
      <c r="I5671" s="97" t="s">
        <v>2719</v>
      </c>
      <c r="J5671" s="97" t="s">
        <v>2720</v>
      </c>
      <c r="K5671" s="29">
        <v>15.64</v>
      </c>
      <c r="L5671" s="29">
        <v>-1.56</v>
      </c>
      <c r="M5671" s="30">
        <f>IFERROR(VLOOKUP($A5671,HeadJournal!$A$1:$J$890,COLUMN(HeadJournal!I$1),0)*($K5671+$L5671)/(SUMIF($A:$A,$A5671,$K:$K)+SUMIF($A:$A,$A5671,$L:$L)),0)</f>
        <v>-0.71749895789912443</v>
      </c>
      <c r="N5671" s="30">
        <f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30">
        <f>IFERROR((VLOOKUP($A5671,HeadJournal!$A$1:$L$890,COLUMN(HeadJournal!L$1),0)*($K5671+$L5671)/(SUMIF($A:$A,$A5671,$K:$K)+SUMIF($A:$A,$A5671,$L:$L)))/VLOOKUP($A5671,HeadJournal!$A$1:$L$890,COLUMN(HeadJournal!H$1),0),0)</f>
        <v>0.66671381576732103</v>
      </c>
      <c r="P5671" s="30">
        <f>IFERROR(SUM(K5671:O5671)*VLOOKUP($A5671,HeadJournal!$A$1:$L$890,COLUMN(HeadJournal!H$1),0),0)</f>
        <v>1236.7992218980132</v>
      </c>
      <c r="Q5671" s="29"/>
      <c r="R5671" s="31"/>
      <c r="S5671" s="31"/>
      <c r="T5671" s="95" t="str">
        <f t="shared" si="424"/>
        <v/>
      </c>
      <c r="U5671" s="32">
        <f t="shared" si="425"/>
        <v>-1236.7992218980132</v>
      </c>
      <c r="V5671" s="22" t="str">
        <f t="shared" si="426"/>
        <v/>
      </c>
      <c r="X5671" s="33"/>
      <c r="Y5671" s="33"/>
    </row>
    <row r="5672" spans="1:25" x14ac:dyDescent="0.2">
      <c r="A5672" s="93" t="s">
        <v>5577</v>
      </c>
      <c r="B5672" s="94">
        <f>IFERROR(VLOOKUP($A5672,HeadJournal!$A$1:$NTR$890,COLUMN(HeadJournal!B$1),0),"")</f>
        <v>0</v>
      </c>
      <c r="C5672" s="94" t="str">
        <f>IFERROR(VLOOKUP($A5672,HeadJournal!$A$1:$NTR$890,COLUMN(HeadJournal!C$1),0),"")</f>
        <v>iHerb_MH DLE7202</v>
      </c>
      <c r="D5672" s="125" t="str">
        <f>IFERROR(VLOOKUP($A5672,HeadJournal!$A$1:$NTR$890,COLUMN(HeadJournal!D$1),0),"")</f>
        <v>Доставлен</v>
      </c>
      <c r="E5672" s="95">
        <f>IFERROR(VLOOKUP($A5672,HeadJournal!$A$1:$NTR$890,COLUMN(HeadJournal!G$1),0),"")</f>
        <v>46094</v>
      </c>
      <c r="F5672" s="95" t="str">
        <f t="shared" si="423"/>
        <v>2026 03</v>
      </c>
      <c r="G5672" s="97" t="s">
        <v>5</v>
      </c>
      <c r="H5672" s="161" t="s">
        <v>5555</v>
      </c>
      <c r="I5672" s="97" t="s">
        <v>5556</v>
      </c>
      <c r="J5672" s="97" t="s">
        <v>5557</v>
      </c>
      <c r="K5672" s="29">
        <v>112.69</v>
      </c>
      <c r="L5672" s="29">
        <v>-11.27</v>
      </c>
      <c r="M5672" s="30">
        <f>IFERROR(VLOOKUP($A5672,HeadJournal!$A$1:$J$890,COLUMN(HeadJournal!I$1),0)*($K5672+$L5672)/(SUMIF($A:$A,$A5672,$K:$K)+SUMIF($A:$A,$A5672,$L:$L)),0)</f>
        <v>-5.1464852422118792</v>
      </c>
      <c r="N5672" s="30">
        <f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30">
        <f>IFERROR((VLOOKUP($A5672,HeadJournal!$A$1:$L$890,COLUMN(HeadJournal!L$1),0)*($K5672+$L5672)/(SUMIF($A:$A,$A5672,$K:$K)+SUMIF($A:$A,$A5672,$L:$L)))/VLOOKUP($A5672,HeadJournal!$A$1:$L$890,COLUMN(HeadJournal!H$1),0),0)</f>
        <v>4.7151961155851838</v>
      </c>
      <c r="P5672" s="30">
        <f>IFERROR(SUM(K5672:O5672)*VLOOKUP($A5672,HeadJournal!$A$1:$L$890,COLUMN(HeadJournal!H$1),0),0)</f>
        <v>8902.151870342901</v>
      </c>
      <c r="Q5672" s="29">
        <v>10400</v>
      </c>
      <c r="R5672" s="31">
        <v>46116</v>
      </c>
      <c r="S5672" s="31" t="s">
        <v>3475</v>
      </c>
      <c r="T5672" s="95" t="str">
        <f t="shared" si="424"/>
        <v>2026 04</v>
      </c>
      <c r="U5672" s="32">
        <f t="shared" si="425"/>
        <v>1497.848129657099</v>
      </c>
      <c r="V5672" s="22">
        <f t="shared" si="426"/>
        <v>0.16825686097842357</v>
      </c>
      <c r="X5672" s="33"/>
      <c r="Y5672" s="33"/>
    </row>
    <row r="5673" spans="1:25" x14ac:dyDescent="0.2">
      <c r="A5673" s="93" t="s">
        <v>5577</v>
      </c>
      <c r="B5673" s="94">
        <f>IFERROR(VLOOKUP($A5673,HeadJournal!$A$1:$NTR$890,COLUMN(HeadJournal!B$1),0),"")</f>
        <v>0</v>
      </c>
      <c r="C5673" s="94" t="str">
        <f>IFERROR(VLOOKUP($A5673,HeadJournal!$A$1:$NTR$890,COLUMN(HeadJournal!C$1),0),"")</f>
        <v>iHerb_MH DLE7202</v>
      </c>
      <c r="D5673" s="125" t="str">
        <f>IFERROR(VLOOKUP($A5673,HeadJournal!$A$1:$NTR$890,COLUMN(HeadJournal!D$1),0),"")</f>
        <v>Доставлен</v>
      </c>
      <c r="E5673" s="95">
        <f>IFERROR(VLOOKUP($A5673,HeadJournal!$A$1:$NTR$890,COLUMN(HeadJournal!G$1),0),"")</f>
        <v>46094</v>
      </c>
      <c r="F5673" s="95" t="str">
        <f t="shared" si="423"/>
        <v>2026 03</v>
      </c>
      <c r="G5673" s="97" t="s">
        <v>5</v>
      </c>
      <c r="H5673" s="161" t="s">
        <v>5558</v>
      </c>
      <c r="I5673" s="97" t="s">
        <v>2052</v>
      </c>
      <c r="J5673" s="97" t="s">
        <v>5559</v>
      </c>
      <c r="K5673" s="29">
        <v>11.94</v>
      </c>
      <c r="L5673" s="29">
        <v>-5.52</v>
      </c>
      <c r="M5673" s="30">
        <f>IFERROR(VLOOKUP($A5673,HeadJournal!$A$1:$J$890,COLUMN(HeadJournal!I$1),0)*($K5673+$L5673)/(SUMIF($A:$A,$A5673,$K:$K)+SUMIF($A:$A,$A5673,$L:$L)),0)</f>
        <v>-0.3257783006803418</v>
      </c>
      <c r="N5673" s="30">
        <f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30">
        <f>IFERROR((VLOOKUP($A5673,HeadJournal!$A$1:$L$890,COLUMN(HeadJournal!L$1),0)*($K5673+$L5673)/(SUMIF($A:$A,$A5673,$K:$K)+SUMIF($A:$A,$A5673,$L:$L)))/VLOOKUP($A5673,HeadJournal!$A$1:$L$890,COLUMN(HeadJournal!H$1),0),0)</f>
        <v>0.29847721417922379</v>
      </c>
      <c r="P5673" s="30">
        <f>IFERROR(SUM(K5673:O5673)*VLOOKUP($A5673,HeadJournal!$A$1:$L$890,COLUMN(HeadJournal!H$1),0),0)</f>
        <v>563.5162197554863</v>
      </c>
      <c r="Q5673" s="29"/>
      <c r="R5673" s="31"/>
      <c r="S5673" s="31"/>
      <c r="T5673" s="95" t="str">
        <f t="shared" si="424"/>
        <v/>
      </c>
      <c r="U5673" s="32">
        <f t="shared" si="425"/>
        <v>-563.5162197554863</v>
      </c>
      <c r="V5673" s="22" t="str">
        <f t="shared" si="426"/>
        <v/>
      </c>
      <c r="X5673" s="33"/>
      <c r="Y5673" s="33"/>
    </row>
    <row r="5674" spans="1:25" x14ac:dyDescent="0.2">
      <c r="A5674" s="93" t="s">
        <v>5577</v>
      </c>
      <c r="B5674" s="94">
        <f>IFERROR(VLOOKUP($A5674,HeadJournal!$A$1:$NTR$890,COLUMN(HeadJournal!B$1),0),"")</f>
        <v>0</v>
      </c>
      <c r="C5674" s="94" t="str">
        <f>IFERROR(VLOOKUP($A5674,HeadJournal!$A$1:$NTR$890,COLUMN(HeadJournal!C$1),0),"")</f>
        <v>iHerb_MH DLE7202</v>
      </c>
      <c r="D5674" s="125" t="str">
        <f>IFERROR(VLOOKUP($A5674,HeadJournal!$A$1:$NTR$890,COLUMN(HeadJournal!D$1),0),"")</f>
        <v>Доставлен</v>
      </c>
      <c r="E5674" s="95">
        <f>IFERROR(VLOOKUP($A5674,HeadJournal!$A$1:$NTR$890,COLUMN(HeadJournal!G$1),0),"")</f>
        <v>46094</v>
      </c>
      <c r="F5674" s="95" t="str">
        <f t="shared" si="423"/>
        <v>2026 03</v>
      </c>
      <c r="G5674" s="97" t="s">
        <v>5</v>
      </c>
      <c r="H5674" s="161" t="s">
        <v>5560</v>
      </c>
      <c r="I5674" s="97" t="s">
        <v>2581</v>
      </c>
      <c r="J5674" s="97" t="s">
        <v>5561</v>
      </c>
      <c r="K5674" s="29">
        <v>9.44</v>
      </c>
      <c r="L5674" s="29">
        <v>-3.5</v>
      </c>
      <c r="M5674" s="30">
        <f>IFERROR(VLOOKUP($A5674,HeadJournal!$A$1:$J$890,COLUMN(HeadJournal!I$1),0)*($K5674+$L5674)/(SUMIF($A:$A,$A5674,$K:$K)+SUMIF($A:$A,$A5674,$L:$L)),0)</f>
        <v>-0.30142104455470875</v>
      </c>
      <c r="N5674" s="30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30">
        <f>IFERROR((VLOOKUP($A5674,HeadJournal!$A$1:$L$890,COLUMN(HeadJournal!L$1),0)*($K5674+$L5674)/(SUMIF($A:$A,$A5674,$K:$K)+SUMIF($A:$A,$A5674,$L:$L)))/VLOOKUP($A5674,HeadJournal!$A$1:$L$890,COLUMN(HeadJournal!H$1),0),0)</f>
        <v>0.27616116078264624</v>
      </c>
      <c r="P5674" s="30">
        <f>IFERROR(SUM(K5674:O5674)*VLOOKUP($A5674,HeadJournal!$A$1:$L$890,COLUMN(HeadJournal!H$1),0),0)</f>
        <v>521.38416594199202</v>
      </c>
      <c r="Q5674" s="29"/>
      <c r="R5674" s="31"/>
      <c r="S5674" s="31"/>
      <c r="T5674" s="95" t="str">
        <f t="shared" si="424"/>
        <v/>
      </c>
      <c r="U5674" s="32">
        <f t="shared" si="425"/>
        <v>-521.38416594199202</v>
      </c>
      <c r="V5674" s="22" t="str">
        <f t="shared" si="426"/>
        <v/>
      </c>
      <c r="X5674" s="33"/>
      <c r="Y5674" s="33"/>
    </row>
    <row r="5675" spans="1:25" x14ac:dyDescent="0.2">
      <c r="A5675" s="93" t="s">
        <v>5577</v>
      </c>
      <c r="B5675" s="94">
        <f>IFERROR(VLOOKUP($A5675,HeadJournal!$A$1:$NTR$890,COLUMN(HeadJournal!B$1),0),"")</f>
        <v>0</v>
      </c>
      <c r="C5675" s="94" t="str">
        <f>IFERROR(VLOOKUP($A5675,HeadJournal!$A$1:$NTR$890,COLUMN(HeadJournal!C$1),0),"")</f>
        <v>iHerb_MH DLE7202</v>
      </c>
      <c r="D5675" s="125" t="str">
        <f>IFERROR(VLOOKUP($A5675,HeadJournal!$A$1:$NTR$890,COLUMN(HeadJournal!D$1),0),"")</f>
        <v>Доставлен</v>
      </c>
      <c r="E5675" s="95">
        <f>IFERROR(VLOOKUP($A5675,HeadJournal!$A$1:$NTR$890,COLUMN(HeadJournal!G$1),0),"")</f>
        <v>46094</v>
      </c>
      <c r="F5675" s="95" t="str">
        <f t="shared" si="423"/>
        <v>2026 03</v>
      </c>
      <c r="G5675" s="97" t="s">
        <v>5</v>
      </c>
      <c r="H5675" s="161" t="s">
        <v>5562</v>
      </c>
      <c r="I5675" s="97" t="s">
        <v>2052</v>
      </c>
      <c r="J5675" s="97" t="s">
        <v>5563</v>
      </c>
      <c r="K5675" s="29">
        <v>22.63</v>
      </c>
      <c r="L5675" s="29">
        <v>-6.41</v>
      </c>
      <c r="M5675" s="30">
        <f>IFERROR(VLOOKUP($A5675,HeadJournal!$A$1:$J$890,COLUMN(HeadJournal!I$1),0)*($K5675+$L5675)/(SUMIF($A:$A,$A5675,$K:$K)+SUMIF($A:$A,$A5675,$L:$L)),0)</f>
        <v>-0.82307227991201615</v>
      </c>
      <c r="N5675" s="30">
        <f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30">
        <f>IFERROR((VLOOKUP($A5675,HeadJournal!$A$1:$L$890,COLUMN(HeadJournal!L$1),0)*($K5675+$L5675)/(SUMIF($A:$A,$A5675,$K:$K)+SUMIF($A:$A,$A5675,$L:$L)))/VLOOKUP($A5675,HeadJournal!$A$1:$L$890,COLUMN(HeadJournal!H$1),0),0)</f>
        <v>0.75409663769268065</v>
      </c>
      <c r="P5675" s="30">
        <f>IFERROR(SUM(K5675:O5675)*VLOOKUP($A5675,HeadJournal!$A$1:$L$890,COLUMN(HeadJournal!H$1),0),0)</f>
        <v>1423.7123184476616</v>
      </c>
      <c r="Q5675" s="29"/>
      <c r="R5675" s="31"/>
      <c r="S5675" s="31"/>
      <c r="T5675" s="95" t="str">
        <f t="shared" si="424"/>
        <v/>
      </c>
      <c r="U5675" s="32">
        <f t="shared" si="425"/>
        <v>-1423.7123184476616</v>
      </c>
      <c r="V5675" s="22" t="str">
        <f t="shared" si="426"/>
        <v/>
      </c>
      <c r="X5675" s="33"/>
      <c r="Y5675" s="33"/>
    </row>
    <row r="5676" spans="1:25" x14ac:dyDescent="0.2">
      <c r="A5676" s="93" t="s">
        <v>5577</v>
      </c>
      <c r="B5676" s="94">
        <f>IFERROR(VLOOKUP($A5676,HeadJournal!$A$1:$NTR$890,COLUMN(HeadJournal!B$1),0),"")</f>
        <v>0</v>
      </c>
      <c r="C5676" s="94" t="str">
        <f>IFERROR(VLOOKUP($A5676,HeadJournal!$A$1:$NTR$890,COLUMN(HeadJournal!C$1),0),"")</f>
        <v>iHerb_MH DLE7202</v>
      </c>
      <c r="D5676" s="125" t="str">
        <f>IFERROR(VLOOKUP($A5676,HeadJournal!$A$1:$NTR$890,COLUMN(HeadJournal!D$1),0),"")</f>
        <v>Доставлен</v>
      </c>
      <c r="E5676" s="95">
        <f>IFERROR(VLOOKUP($A5676,HeadJournal!$A$1:$NTR$890,COLUMN(HeadJournal!G$1),0),"")</f>
        <v>46094</v>
      </c>
      <c r="F5676" s="95" t="str">
        <f t="shared" si="423"/>
        <v>2026 03</v>
      </c>
      <c r="G5676" s="97" t="s">
        <v>5</v>
      </c>
      <c r="H5676" s="161" t="s">
        <v>5564</v>
      </c>
      <c r="I5676" s="97" t="s">
        <v>2750</v>
      </c>
      <c r="J5676" s="97" t="s">
        <v>5565</v>
      </c>
      <c r="K5676" s="29">
        <v>16.05</v>
      </c>
      <c r="L5676" s="29">
        <v>-5.94</v>
      </c>
      <c r="M5676" s="30">
        <f>IFERROR(VLOOKUP($A5676,HeadJournal!$A$1:$J$890,COLUMN(HeadJournal!I$1),0)*($K5676+$L5676)/(SUMIF($A:$A,$A5676,$K:$K)+SUMIF($A:$A,$A5676,$L:$L)),0)</f>
        <v>-0.51302470714614568</v>
      </c>
      <c r="N5676" s="30">
        <f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30">
        <f>IFERROR((VLOOKUP($A5676,HeadJournal!$A$1:$L$890,COLUMN(HeadJournal!L$1),0)*($K5676+$L5676)/(SUMIF($A:$A,$A5676,$K:$K)+SUMIF($A:$A,$A5676,$L:$L)))/VLOOKUP($A5676,HeadJournal!$A$1:$L$890,COLUMN(HeadJournal!H$1),0),0)</f>
        <v>0.47003187466541319</v>
      </c>
      <c r="P5676" s="30">
        <f>IFERROR(SUM(K5676:O5676)*VLOOKUP($A5676,HeadJournal!$A$1:$L$890,COLUMN(HeadJournal!H$1),0),0)</f>
        <v>887.40638344672379</v>
      </c>
      <c r="Q5676" s="29"/>
      <c r="R5676" s="31"/>
      <c r="S5676" s="31"/>
      <c r="T5676" s="95" t="str">
        <f t="shared" si="424"/>
        <v/>
      </c>
      <c r="U5676" s="32">
        <f t="shared" si="425"/>
        <v>-887.40638344672379</v>
      </c>
      <c r="V5676" s="22" t="str">
        <f t="shared" si="426"/>
        <v/>
      </c>
      <c r="X5676" s="33"/>
      <c r="Y5676" s="33"/>
    </row>
    <row r="5677" spans="1:25" x14ac:dyDescent="0.2">
      <c r="A5677" s="93" t="s">
        <v>5577</v>
      </c>
      <c r="B5677" s="94">
        <f>IFERROR(VLOOKUP($A5677,HeadJournal!$A$1:$NTR$890,COLUMN(HeadJournal!B$1),0),"")</f>
        <v>0</v>
      </c>
      <c r="C5677" s="94" t="str">
        <f>IFERROR(VLOOKUP($A5677,HeadJournal!$A$1:$NTR$890,COLUMN(HeadJournal!C$1),0),"")</f>
        <v>iHerb_MH DLE7202</v>
      </c>
      <c r="D5677" s="125" t="str">
        <f>IFERROR(VLOOKUP($A5677,HeadJournal!$A$1:$NTR$890,COLUMN(HeadJournal!D$1),0),"")</f>
        <v>Доставлен</v>
      </c>
      <c r="E5677" s="95">
        <f>IFERROR(VLOOKUP($A5677,HeadJournal!$A$1:$NTR$890,COLUMN(HeadJournal!G$1),0),"")</f>
        <v>46094</v>
      </c>
      <c r="F5677" s="95" t="str">
        <f t="shared" si="423"/>
        <v>2026 03</v>
      </c>
      <c r="G5677" s="97" t="s">
        <v>7</v>
      </c>
      <c r="H5677" s="161" t="s">
        <v>5566</v>
      </c>
      <c r="I5677" s="97" t="s">
        <v>2716</v>
      </c>
      <c r="J5677" s="97" t="s">
        <v>5567</v>
      </c>
      <c r="K5677" s="29">
        <v>8.94</v>
      </c>
      <c r="L5677" s="29">
        <v>-2.5299999999999998</v>
      </c>
      <c r="M5677" s="30">
        <f>IFERROR(VLOOKUP($A5677,HeadJournal!$A$1:$J$890,COLUMN(HeadJournal!I$1),0)*($K5677+$L5677)/(SUMIF($A:$A,$A5677,$K:$K)+SUMIF($A:$A,$A5677,$L:$L)),0)</f>
        <v>-0.32527085784439114</v>
      </c>
      <c r="N5677" s="30">
        <f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30">
        <f>IFERROR((VLOOKUP($A5677,HeadJournal!$A$1:$L$890,COLUMN(HeadJournal!L$1),0)*($K5677+$L5677)/(SUMIF($A:$A,$A5677,$K:$K)+SUMIF($A:$A,$A5677,$L:$L)))/VLOOKUP($A5677,HeadJournal!$A$1:$L$890,COLUMN(HeadJournal!H$1),0),0)</f>
        <v>0.29801229640012844</v>
      </c>
      <c r="P5677" s="30">
        <f>IFERROR(SUM(K5677:O5677)*VLOOKUP($A5677,HeadJournal!$A$1:$L$890,COLUMN(HeadJournal!H$1),0),0)</f>
        <v>562.63846863437186</v>
      </c>
      <c r="Q5677" s="29"/>
      <c r="R5677" s="31"/>
      <c r="S5677" s="31"/>
      <c r="T5677" s="95" t="str">
        <f t="shared" si="424"/>
        <v/>
      </c>
      <c r="U5677" s="32">
        <f t="shared" si="425"/>
        <v>-562.63846863437186</v>
      </c>
      <c r="V5677" s="22" t="str">
        <f t="shared" si="426"/>
        <v/>
      </c>
      <c r="X5677" s="33"/>
      <c r="Y5677" s="33"/>
    </row>
    <row r="5678" spans="1:25" x14ac:dyDescent="0.2">
      <c r="A5678" s="93" t="s">
        <v>5577</v>
      </c>
      <c r="B5678" s="94">
        <f>IFERROR(VLOOKUP($A5678,HeadJournal!$A$1:$NTR$890,COLUMN(HeadJournal!B$1),0),"")</f>
        <v>0</v>
      </c>
      <c r="C5678" s="94" t="str">
        <f>IFERROR(VLOOKUP($A5678,HeadJournal!$A$1:$NTR$890,COLUMN(HeadJournal!C$1),0),"")</f>
        <v>iHerb_MH DLE7202</v>
      </c>
      <c r="D5678" s="125" t="str">
        <f>IFERROR(VLOOKUP($A5678,HeadJournal!$A$1:$NTR$890,COLUMN(HeadJournal!D$1),0),"")</f>
        <v>Доставлен</v>
      </c>
      <c r="E5678" s="95">
        <f>IFERROR(VLOOKUP($A5678,HeadJournal!$A$1:$NTR$890,COLUMN(HeadJournal!G$1),0),"")</f>
        <v>46094</v>
      </c>
      <c r="F5678" s="95" t="str">
        <f t="shared" si="423"/>
        <v>2026 03</v>
      </c>
      <c r="G5678" s="97" t="s">
        <v>7</v>
      </c>
      <c r="H5678" s="161" t="s">
        <v>5568</v>
      </c>
      <c r="I5678" s="97" t="s">
        <v>5569</v>
      </c>
      <c r="J5678" s="97" t="s">
        <v>5570</v>
      </c>
      <c r="K5678" s="29">
        <v>6.44</v>
      </c>
      <c r="L5678" s="29">
        <v>-1.34</v>
      </c>
      <c r="M5678" s="30">
        <f>IFERROR(VLOOKUP($A5678,HeadJournal!$A$1:$J$890,COLUMN(HeadJournal!I$1),0)*($K5678+$L5678)/(SUMIF($A:$A,$A5678,$K:$K)+SUMIF($A:$A,$A5678,$L:$L)),0)</f>
        <v>-0.25879584633485098</v>
      </c>
      <c r="N5678" s="30">
        <f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30">
        <f>IFERROR((VLOOKUP($A5678,HeadJournal!$A$1:$L$890,COLUMN(HeadJournal!L$1),0)*($K5678+$L5678)/(SUMIF($A:$A,$A5678,$K:$K)+SUMIF($A:$A,$A5678,$L:$L)))/VLOOKUP($A5678,HeadJournal!$A$1:$L$890,COLUMN(HeadJournal!H$1),0),0)</f>
        <v>0.23710806733863576</v>
      </c>
      <c r="P5678" s="30">
        <f>IFERROR(SUM(K5678:O5678)*VLOOKUP($A5678,HeadJournal!$A$1:$L$890,COLUMN(HeadJournal!H$1),0),0)</f>
        <v>447.65307176837712</v>
      </c>
      <c r="Q5678" s="29"/>
      <c r="R5678" s="31"/>
      <c r="S5678" s="31"/>
      <c r="T5678" s="95" t="str">
        <f t="shared" si="424"/>
        <v/>
      </c>
      <c r="U5678" s="32">
        <f t="shared" si="425"/>
        <v>-447.65307176837712</v>
      </c>
      <c r="V5678" s="22" t="str">
        <f t="shared" si="426"/>
        <v/>
      </c>
      <c r="X5678" s="33"/>
      <c r="Y5678" s="33"/>
    </row>
    <row r="5679" spans="1:25" x14ac:dyDescent="0.2">
      <c r="A5679" s="93" t="s">
        <v>5577</v>
      </c>
      <c r="B5679" s="94">
        <f>IFERROR(VLOOKUP($A5679,HeadJournal!$A$1:$NTR$890,COLUMN(HeadJournal!B$1),0),"")</f>
        <v>0</v>
      </c>
      <c r="C5679" s="94" t="str">
        <f>IFERROR(VLOOKUP($A5679,HeadJournal!$A$1:$NTR$890,COLUMN(HeadJournal!C$1),0),"")</f>
        <v>iHerb_MH DLE7202</v>
      </c>
      <c r="D5679" s="125" t="str">
        <f>IFERROR(VLOOKUP($A5679,HeadJournal!$A$1:$NTR$890,COLUMN(HeadJournal!D$1),0),"")</f>
        <v>Доставлен</v>
      </c>
      <c r="E5679" s="95">
        <f>IFERROR(VLOOKUP($A5679,HeadJournal!$A$1:$NTR$890,COLUMN(HeadJournal!G$1),0),"")</f>
        <v>46094</v>
      </c>
      <c r="F5679" s="95" t="str">
        <f t="shared" si="423"/>
        <v>2026 03</v>
      </c>
      <c r="G5679" s="97" t="s">
        <v>7</v>
      </c>
      <c r="H5679" s="161" t="s">
        <v>5571</v>
      </c>
      <c r="I5679" s="97" t="s">
        <v>5569</v>
      </c>
      <c r="J5679" s="97" t="s">
        <v>5572</v>
      </c>
      <c r="K5679" s="29">
        <v>6.44</v>
      </c>
      <c r="L5679" s="29">
        <v>-1.93</v>
      </c>
      <c r="M5679" s="30">
        <f>IFERROR(VLOOKUP($A5679,HeadJournal!$A$1:$J$890,COLUMN(HeadJournal!I$1),0)*($K5679+$L5679)/(SUMIF($A:$A,$A5679,$K:$K)+SUMIF($A:$A,$A5679,$L:$L)),0)</f>
        <v>-0.22885671901376037</v>
      </c>
      <c r="N5679" s="30">
        <f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30">
        <f>IFERROR((VLOOKUP($A5679,HeadJournal!$A$1:$L$890,COLUMN(HeadJournal!L$1),0)*($K5679+$L5679)/(SUMIF($A:$A,$A5679,$K:$K)+SUMIF($A:$A,$A5679,$L:$L)))/VLOOKUP($A5679,HeadJournal!$A$1:$L$890,COLUMN(HeadJournal!H$1),0),0)</f>
        <v>0.20967791837200928</v>
      </c>
      <c r="P5679" s="30">
        <f>IFERROR(SUM(K5679:O5679)*VLOOKUP($A5679,HeadJournal!$A$1:$L$890,COLUMN(HeadJournal!H$1),0),0)</f>
        <v>395.86575562262368</v>
      </c>
      <c r="Q5679" s="29"/>
      <c r="R5679" s="31"/>
      <c r="S5679" s="31"/>
      <c r="T5679" s="95" t="str">
        <f t="shared" si="424"/>
        <v/>
      </c>
      <c r="U5679" s="32">
        <f t="shared" si="425"/>
        <v>-395.86575562262368</v>
      </c>
      <c r="V5679" s="22" t="str">
        <f t="shared" si="426"/>
        <v/>
      </c>
      <c r="X5679" s="33"/>
      <c r="Y5679" s="33"/>
    </row>
    <row r="5680" spans="1:25" x14ac:dyDescent="0.2">
      <c r="A5680" s="93" t="s">
        <v>5577</v>
      </c>
      <c r="B5680" s="94">
        <f>IFERROR(VLOOKUP($A5680,HeadJournal!$A$1:$NTR$890,COLUMN(HeadJournal!B$1),0),"")</f>
        <v>0</v>
      </c>
      <c r="C5680" s="94" t="str">
        <f>IFERROR(VLOOKUP($A5680,HeadJournal!$A$1:$NTR$890,COLUMN(HeadJournal!C$1),0),"")</f>
        <v>iHerb_MH DLE7202</v>
      </c>
      <c r="D5680" s="125" t="str">
        <f>IFERROR(VLOOKUP($A5680,HeadJournal!$A$1:$NTR$890,COLUMN(HeadJournal!D$1),0),"")</f>
        <v>Доставлен</v>
      </c>
      <c r="E5680" s="95">
        <f>IFERROR(VLOOKUP($A5680,HeadJournal!$A$1:$NTR$890,COLUMN(HeadJournal!G$1),0),"")</f>
        <v>46094</v>
      </c>
      <c r="F5680" s="95" t="str">
        <f t="shared" si="423"/>
        <v>2026 03</v>
      </c>
      <c r="G5680" s="97" t="s">
        <v>5</v>
      </c>
      <c r="H5680" s="161" t="s">
        <v>5573</v>
      </c>
      <c r="I5680" s="97" t="s">
        <v>2750</v>
      </c>
      <c r="J5680" s="97" t="s">
        <v>5574</v>
      </c>
      <c r="K5680" s="29">
        <v>13.91</v>
      </c>
      <c r="L5680" s="29">
        <v>-6.42</v>
      </c>
      <c r="M5680" s="30">
        <f>IFERROR(VLOOKUP($A5680,HeadJournal!$A$1:$J$890,COLUMN(HeadJournal!I$1),0)*($K5680+$L5680)/(SUMIF($A:$A,$A5680,$K:$K)+SUMIF($A:$A,$A5680,$L:$L)),0)</f>
        <v>-0.38007468412706541</v>
      </c>
      <c r="N5680" s="30">
        <f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30">
        <f>IFERROR((VLOOKUP($A5680,HeadJournal!$A$1:$L$890,COLUMN(HeadJournal!L$1),0)*($K5680+$L5680)/(SUMIF($A:$A,$A5680,$K:$K)+SUMIF($A:$A,$A5680,$L:$L)))/VLOOKUP($A5680,HeadJournal!$A$1:$L$890,COLUMN(HeadJournal!H$1),0),0)</f>
        <v>0.34822341654242772</v>
      </c>
      <c r="P5680" s="30">
        <f>IFERROR(SUM(K5680:O5680)*VLOOKUP($A5680,HeadJournal!$A$1:$L$890,COLUMN(HeadJournal!H$1),0),0)</f>
        <v>657.43558971473408</v>
      </c>
      <c r="Q5680" s="29"/>
      <c r="R5680" s="31"/>
      <c r="S5680" s="31"/>
      <c r="T5680" s="95" t="str">
        <f t="shared" si="424"/>
        <v/>
      </c>
      <c r="U5680" s="32">
        <f t="shared" si="425"/>
        <v>-657.43558971473408</v>
      </c>
      <c r="V5680" s="22" t="str">
        <f t="shared" si="426"/>
        <v/>
      </c>
      <c r="X5680" s="33"/>
      <c r="Y5680" s="33"/>
    </row>
    <row r="5681" spans="1:25" x14ac:dyDescent="0.2">
      <c r="A5681" s="93" t="s">
        <v>5577</v>
      </c>
      <c r="B5681" s="94">
        <f>IFERROR(VLOOKUP($A5681,HeadJournal!$A$1:$NTR$890,COLUMN(HeadJournal!B$1),0),"")</f>
        <v>0</v>
      </c>
      <c r="C5681" s="94" t="str">
        <f>IFERROR(VLOOKUP($A5681,HeadJournal!$A$1:$NTR$890,COLUMN(HeadJournal!C$1),0),"")</f>
        <v>iHerb_MH DLE7202</v>
      </c>
      <c r="D5681" s="125" t="str">
        <f>IFERROR(VLOOKUP($A5681,HeadJournal!$A$1:$NTR$890,COLUMN(HeadJournal!D$1),0),"")</f>
        <v>Доставлен</v>
      </c>
      <c r="E5681" s="95">
        <f>IFERROR(VLOOKUP($A5681,HeadJournal!$A$1:$NTR$890,COLUMN(HeadJournal!G$1),0),"")</f>
        <v>46094</v>
      </c>
      <c r="F5681" s="95" t="str">
        <f t="shared" si="423"/>
        <v>2026 03</v>
      </c>
      <c r="G5681" s="97" t="s">
        <v>5</v>
      </c>
      <c r="H5681" s="161" t="s">
        <v>5575</v>
      </c>
      <c r="I5681" s="97" t="s">
        <v>4142</v>
      </c>
      <c r="J5681" s="97" t="s">
        <v>5576</v>
      </c>
      <c r="K5681" s="29">
        <v>24.53</v>
      </c>
      <c r="L5681" s="29">
        <v>-5.0999999999999996</v>
      </c>
      <c r="M5681" s="30">
        <f>IFERROR(VLOOKUP($A5681,HeadJournal!$A$1:$J$890,COLUMN(HeadJournal!I$1),0)*($K5681+$L5681)/(SUMIF($A:$A,$A5681,$K:$K)+SUMIF($A:$A,$A5681,$L:$L)),0)</f>
        <v>-0.98596143025218708</v>
      </c>
      <c r="N5681" s="30">
        <f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30">
        <f>IFERROR((VLOOKUP($A5681,HeadJournal!$A$1:$L$890,COLUMN(HeadJournal!L$1),0)*($K5681+$L5681)/(SUMIF($A:$A,$A5681,$K:$K)+SUMIF($A:$A,$A5681,$L:$L)))/VLOOKUP($A5681,HeadJournal!$A$1:$L$890,COLUMN(HeadJournal!H$1),0),0)</f>
        <v>0.90333524478229255</v>
      </c>
      <c r="P5681" s="30">
        <f>IFERROR(SUM(K5681:O5681)*VLOOKUP($A5681,HeadJournal!$A$1:$L$890,COLUMN(HeadJournal!H$1),0),0)</f>
        <v>1705.4704283254052</v>
      </c>
      <c r="Q5681" s="29"/>
      <c r="R5681" s="31"/>
      <c r="S5681" s="31"/>
      <c r="T5681" s="95" t="str">
        <f t="shared" si="424"/>
        <v/>
      </c>
      <c r="U5681" s="32">
        <f t="shared" si="425"/>
        <v>-1705.4704283254052</v>
      </c>
      <c r="V5681" s="22" t="str">
        <f t="shared" si="426"/>
        <v/>
      </c>
      <c r="X5681" s="33"/>
      <c r="Y5681" s="33"/>
    </row>
    <row r="5682" spans="1:25" x14ac:dyDescent="0.2">
      <c r="A5682" s="93" t="s">
        <v>5577</v>
      </c>
      <c r="B5682" s="94">
        <f>IFERROR(VLOOKUP($A5682,HeadJournal!$A$1:$NTR$890,COLUMN(HeadJournal!B$1),0),"")</f>
        <v>0</v>
      </c>
      <c r="C5682" s="94" t="str">
        <f>IFERROR(VLOOKUP($A5682,HeadJournal!$A$1:$NTR$890,COLUMN(HeadJournal!C$1),0),"")</f>
        <v>iHerb_MH DLE7202</v>
      </c>
      <c r="D5682" s="125" t="str">
        <f>IFERROR(VLOOKUP($A5682,HeadJournal!$A$1:$NTR$890,COLUMN(HeadJournal!D$1),0),"")</f>
        <v>Доставлен</v>
      </c>
      <c r="E5682" s="95">
        <f>IFERROR(VLOOKUP($A5682,HeadJournal!$A$1:$NTR$890,COLUMN(HeadJournal!G$1),0),"")</f>
        <v>46094</v>
      </c>
      <c r="F5682" s="95" t="str">
        <f t="shared" si="423"/>
        <v>2026 03</v>
      </c>
      <c r="G5682" s="97" t="s">
        <v>7</v>
      </c>
      <c r="H5682" s="161" t="s">
        <v>2152</v>
      </c>
      <c r="I5682" s="97" t="s">
        <v>2153</v>
      </c>
      <c r="J5682" s="97" t="s">
        <v>2644</v>
      </c>
      <c r="K5682" s="29">
        <v>14.64</v>
      </c>
      <c r="L5682" s="29">
        <v>-2.2000000000000002</v>
      </c>
      <c r="M5682" s="30">
        <f>IFERROR(VLOOKUP($A5682,HeadJournal!$A$1:$J$890,COLUMN(HeadJournal!I$1),0)*($K5682+$L5682)/(SUMIF($A:$A,$A5682,$K:$K)+SUMIF($A:$A,$A5682,$L:$L)),0)</f>
        <v>-0.63125888792265605</v>
      </c>
      <c r="N5682" s="30">
        <f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30">
        <f>IFERROR((VLOOKUP($A5682,HeadJournal!$A$1:$L$890,COLUMN(HeadJournal!L$1),0)*($K5682+$L5682)/(SUMIF($A:$A,$A5682,$K:$K)+SUMIF($A:$A,$A5682,$L:$L)))/VLOOKUP($A5682,HeadJournal!$A$1:$L$890,COLUMN(HeadJournal!H$1),0),0)</f>
        <v>0.57835771719463303</v>
      </c>
      <c r="P5682" s="30">
        <f>IFERROR(SUM(K5682:O5682)*VLOOKUP($A5682,HeadJournal!$A$1:$L$890,COLUMN(HeadJournal!H$1),0),0)</f>
        <v>1091.9223946663942</v>
      </c>
      <c r="Q5682" s="29"/>
      <c r="R5682" s="31"/>
      <c r="S5682" s="31"/>
      <c r="T5682" s="95" t="str">
        <f t="shared" si="424"/>
        <v/>
      </c>
      <c r="U5682" s="32">
        <f t="shared" si="425"/>
        <v>-1091.9223946663942</v>
      </c>
      <c r="V5682" s="22" t="str">
        <f t="shared" si="426"/>
        <v/>
      </c>
      <c r="X5682" s="33"/>
      <c r="Y5682" s="33"/>
    </row>
    <row r="5683" spans="1:25" x14ac:dyDescent="0.2">
      <c r="A5683" s="93" t="s">
        <v>5586</v>
      </c>
      <c r="B5683" s="94">
        <f>IFERROR(VLOOKUP($A5683,HeadJournal!$A$1:$NTR$890,COLUMN(HeadJournal!B$1),0),"")</f>
        <v>0</v>
      </c>
      <c r="C5683" s="94" t="str">
        <f>IFERROR(VLOOKUP($A5683,HeadJournal!$A$1:$NTR$890,COLUMN(HeadJournal!C$1),0),"")</f>
        <v>iHerb_OA CZN6870</v>
      </c>
      <c r="D5683" s="125" t="str">
        <f>IFERROR(VLOOKUP($A5683,HeadJournal!$A$1:$NTR$890,COLUMN(HeadJournal!D$1),0),"")</f>
        <v>Доставлен</v>
      </c>
      <c r="E5683" s="95">
        <f>IFERROR(VLOOKUP($A5683,HeadJournal!$A$1:$NTR$890,COLUMN(HeadJournal!G$1),0),"")</f>
        <v>46093</v>
      </c>
      <c r="F5683" s="95" t="str">
        <f t="shared" si="423"/>
        <v>2026 03</v>
      </c>
      <c r="G5683" s="97" t="s">
        <v>5</v>
      </c>
      <c r="H5683" s="161" t="s">
        <v>5578</v>
      </c>
      <c r="I5683" s="97" t="s">
        <v>2221</v>
      </c>
      <c r="J5683" s="97" t="s">
        <v>5579</v>
      </c>
      <c r="K5683" s="29">
        <v>33.78</v>
      </c>
      <c r="L5683" s="29">
        <v>-5.07</v>
      </c>
      <c r="M5683" s="30">
        <f>IFERROR(VLOOKUP($A5683,HeadJournal!$A$1:$J$890,COLUMN(HeadJournal!I$1),0)*($K5683+$L5683)/(SUMIF($A:$A,$A5683,$K:$K)+SUMIF($A:$A,$A5683,$L:$L)),0)</f>
        <v>-1.5442226833397041</v>
      </c>
      <c r="N5683" s="30">
        <f>IFERROR((VLOOKUP($A5683,HeadJournal!$A$1:$K$890,COLUMN(HeadJournal!K$1),0)-VLOOKUP($A5683,HeadJournal!$A$1:$K$890,COLUMN(HeadJournal!J$1),0))*($K5683+$L5683)/(SUMIF($A:$A,$A5683,$K:$K)+SUMIF($A:$A,$A5683,$L:$L)),0)</f>
        <v>0</v>
      </c>
      <c r="O5683" s="30">
        <f>IFERROR((VLOOKUP($A5683,HeadJournal!$A$1:$L$890,COLUMN(HeadJournal!L$1),0)*($K5683+$L5683)/(SUMIF($A:$A,$A5683,$K:$K)+SUMIF($A:$A,$A5683,$L:$L)))/VLOOKUP($A5683,HeadJournal!$A$1:$L$890,COLUMN(HeadJournal!H$1),0),0)</f>
        <v>1.4242711062610791</v>
      </c>
      <c r="P5683" s="30">
        <f>IFERROR(SUM(K5683:O5683)*VLOOKUP($A5683,HeadJournal!$A$1:$L$890,COLUMN(HeadJournal!H$1),0),0)</f>
        <v>2521.2667460274124</v>
      </c>
      <c r="Q5683" s="29">
        <v>3600</v>
      </c>
      <c r="R5683" s="31">
        <v>46118</v>
      </c>
      <c r="S5683" s="31" t="s">
        <v>3235</v>
      </c>
      <c r="T5683" s="95" t="str">
        <f t="shared" si="424"/>
        <v>2026 04</v>
      </c>
      <c r="U5683" s="32">
        <f t="shared" si="425"/>
        <v>1078.7332539725876</v>
      </c>
      <c r="V5683" s="22">
        <f t="shared" si="426"/>
        <v>0.42785367937457386</v>
      </c>
      <c r="X5683" s="33"/>
      <c r="Y5683" s="33"/>
    </row>
    <row r="5684" spans="1:25" x14ac:dyDescent="0.2">
      <c r="A5684" s="93" t="s">
        <v>5586</v>
      </c>
      <c r="B5684" s="94">
        <f>IFERROR(VLOOKUP($A5684,HeadJournal!$A$1:$NTR$890,COLUMN(HeadJournal!B$1),0),"")</f>
        <v>0</v>
      </c>
      <c r="C5684" s="94" t="str">
        <f>IFERROR(VLOOKUP($A5684,HeadJournal!$A$1:$NTR$890,COLUMN(HeadJournal!C$1),0),"")</f>
        <v>iHerb_OA CZN6870</v>
      </c>
      <c r="D5684" s="125" t="str">
        <f>IFERROR(VLOOKUP($A5684,HeadJournal!$A$1:$NTR$890,COLUMN(HeadJournal!D$1),0),"")</f>
        <v>Доставлен</v>
      </c>
      <c r="E5684" s="95">
        <f>IFERROR(VLOOKUP($A5684,HeadJournal!$A$1:$NTR$890,COLUMN(HeadJournal!G$1),0),"")</f>
        <v>46093</v>
      </c>
      <c r="F5684" s="95" t="str">
        <f t="shared" si="423"/>
        <v>2026 03</v>
      </c>
      <c r="G5684" s="97" t="s">
        <v>5</v>
      </c>
      <c r="H5684" s="161" t="s">
        <v>5580</v>
      </c>
      <c r="I5684" s="97" t="s">
        <v>2004</v>
      </c>
      <c r="J5684" s="97" t="s">
        <v>5581</v>
      </c>
      <c r="K5684" s="29">
        <v>21.22</v>
      </c>
      <c r="L5684" s="29">
        <v>-3.18</v>
      </c>
      <c r="M5684" s="30">
        <f>IFERROR(VLOOKUP($A5684,HeadJournal!$A$1:$J$890,COLUMN(HeadJournal!I$1),0)*($K5684+$L5684)/(SUMIF($A:$A,$A5684,$K:$K)+SUMIF($A:$A,$A5684,$L:$L)),0)</f>
        <v>-0.97031616884180638</v>
      </c>
      <c r="N5684" s="30">
        <f>IFERROR((VLOOKUP($A5684,HeadJournal!$A$1:$K$890,COLUMN(HeadJournal!K$1),0)-VLOOKUP($A5684,HeadJournal!$A$1:$K$890,COLUMN(HeadJournal!J$1),0))*($K5684+$L5684)/(SUMIF($A:$A,$A5684,$K:$K)+SUMIF($A:$A,$A5684,$L:$L)),0)</f>
        <v>0</v>
      </c>
      <c r="O5684" s="30">
        <f>IFERROR((VLOOKUP($A5684,HeadJournal!$A$1:$L$890,COLUMN(HeadJournal!L$1),0)*($K5684+$L5684)/(SUMIF($A:$A,$A5684,$K:$K)+SUMIF($A:$A,$A5684,$L:$L)))/VLOOKUP($A5684,HeadJournal!$A$1:$L$890,COLUMN(HeadJournal!H$1),0),0)</f>
        <v>0.89494429665447106</v>
      </c>
      <c r="P5684" s="30">
        <f>IFERROR(SUM(K5684:O5684)*VLOOKUP($A5684,HeadJournal!$A$1:$L$890,COLUMN(HeadJournal!H$1),0),0)</f>
        <v>1584.244238883125</v>
      </c>
      <c r="Q5684" s="29">
        <v>3000</v>
      </c>
      <c r="R5684" s="31">
        <v>46118</v>
      </c>
      <c r="S5684" s="31" t="s">
        <v>3235</v>
      </c>
      <c r="T5684" s="95" t="str">
        <f t="shared" si="424"/>
        <v>2026 04</v>
      </c>
      <c r="U5684" s="32">
        <f t="shared" si="425"/>
        <v>1415.755761116875</v>
      </c>
      <c r="V5684" s="22">
        <f t="shared" si="426"/>
        <v>0.89364741014615734</v>
      </c>
      <c r="X5684" s="33"/>
      <c r="Y5684" s="33"/>
    </row>
    <row r="5685" spans="1:25" x14ac:dyDescent="0.2">
      <c r="A5685" s="93" t="s">
        <v>5586</v>
      </c>
      <c r="B5685" s="94">
        <f>IFERROR(VLOOKUP($A5685,HeadJournal!$A$1:$NTR$890,COLUMN(HeadJournal!B$1),0),"")</f>
        <v>0</v>
      </c>
      <c r="C5685" s="94" t="str">
        <f>IFERROR(VLOOKUP($A5685,HeadJournal!$A$1:$NTR$890,COLUMN(HeadJournal!C$1),0),"")</f>
        <v>iHerb_OA CZN6870</v>
      </c>
      <c r="D5685" s="125" t="str">
        <f>IFERROR(VLOOKUP($A5685,HeadJournal!$A$1:$NTR$890,COLUMN(HeadJournal!D$1),0),"")</f>
        <v>Доставлен</v>
      </c>
      <c r="E5685" s="95">
        <f>IFERROR(VLOOKUP($A5685,HeadJournal!$A$1:$NTR$890,COLUMN(HeadJournal!G$1),0),"")</f>
        <v>46093</v>
      </c>
      <c r="F5685" s="95" t="str">
        <f t="shared" si="423"/>
        <v>2026 03</v>
      </c>
      <c r="G5685" s="97" t="s">
        <v>5</v>
      </c>
      <c r="H5685" s="161" t="s">
        <v>4947</v>
      </c>
      <c r="I5685" s="97" t="s">
        <v>2839</v>
      </c>
      <c r="J5685" s="97" t="s">
        <v>5582</v>
      </c>
      <c r="K5685" s="29">
        <v>18.010000000000002</v>
      </c>
      <c r="L5685" s="29">
        <v>0</v>
      </c>
      <c r="M5685" s="30">
        <f>IFERROR(VLOOKUP($A5685,HeadJournal!$A$1:$J$890,COLUMN(HeadJournal!I$1),0)*($K5685+$L5685)/(SUMIF($A:$A,$A5685,$K:$K)+SUMIF($A:$A,$A5685,$L:$L)),0)</f>
        <v>-0.96870256102222474</v>
      </c>
      <c r="N5685" s="30">
        <f>IFERROR((VLOOKUP($A5685,HeadJournal!$A$1:$K$890,COLUMN(HeadJournal!K$1),0)-VLOOKUP($A5685,HeadJournal!$A$1:$K$890,COLUMN(HeadJournal!J$1),0))*($K5685+$L5685)/(SUMIF($A:$A,$A5685,$K:$K)+SUMIF($A:$A,$A5685,$L:$L)),0)</f>
        <v>0</v>
      </c>
      <c r="O5685" s="30">
        <f>IFERROR((VLOOKUP($A5685,HeadJournal!$A$1:$L$890,COLUMN(HeadJournal!L$1),0)*($K5685+$L5685)/(SUMIF($A:$A,$A5685,$K:$K)+SUMIF($A:$A,$A5685,$L:$L)))/VLOOKUP($A5685,HeadJournal!$A$1:$L$890,COLUMN(HeadJournal!H$1),0),0)</f>
        <v>0.89345603008575536</v>
      </c>
      <c r="P5685" s="30">
        <f>IFERROR(SUM(K5685:O5685)*VLOOKUP($A5685,HeadJournal!$A$1:$L$890,COLUMN(HeadJournal!H$1),0),0)</f>
        <v>1581.6096863794389</v>
      </c>
      <c r="Q5685" s="29">
        <v>2400</v>
      </c>
      <c r="R5685" s="31">
        <v>46118</v>
      </c>
      <c r="S5685" s="31" t="s">
        <v>4457</v>
      </c>
      <c r="T5685" s="95" t="str">
        <f t="shared" si="424"/>
        <v>2026 04</v>
      </c>
      <c r="U5685" s="32">
        <f t="shared" si="425"/>
        <v>818.39031362056107</v>
      </c>
      <c r="V5685" s="22">
        <f t="shared" si="426"/>
        <v>0.51744138940751505</v>
      </c>
      <c r="X5685" s="33"/>
      <c r="Y5685" s="33"/>
    </row>
    <row r="5686" spans="1:25" x14ac:dyDescent="0.2">
      <c r="A5686" s="93" t="s">
        <v>5586</v>
      </c>
      <c r="B5686" s="94">
        <f>IFERROR(VLOOKUP($A5686,HeadJournal!$A$1:$NTR$890,COLUMN(HeadJournal!B$1),0),"")</f>
        <v>0</v>
      </c>
      <c r="C5686" s="94" t="str">
        <f>IFERROR(VLOOKUP($A5686,HeadJournal!$A$1:$NTR$890,COLUMN(HeadJournal!C$1),0),"")</f>
        <v>iHerb_OA CZN6870</v>
      </c>
      <c r="D5686" s="125" t="str">
        <f>IFERROR(VLOOKUP($A5686,HeadJournal!$A$1:$NTR$890,COLUMN(HeadJournal!D$1),0),"")</f>
        <v>Доставлен</v>
      </c>
      <c r="E5686" s="95">
        <f>IFERROR(VLOOKUP($A5686,HeadJournal!$A$1:$NTR$890,COLUMN(HeadJournal!G$1),0),"")</f>
        <v>46093</v>
      </c>
      <c r="F5686" s="95" t="str">
        <f t="shared" si="423"/>
        <v>2026 03</v>
      </c>
      <c r="G5686" s="97" t="s">
        <v>5</v>
      </c>
      <c r="H5686" s="161" t="s">
        <v>4947</v>
      </c>
      <c r="I5686" s="97" t="s">
        <v>2839</v>
      </c>
      <c r="J5686" s="97" t="s">
        <v>5582</v>
      </c>
      <c r="K5686" s="29">
        <v>18.010000000000002</v>
      </c>
      <c r="L5686" s="29">
        <v>0</v>
      </c>
      <c r="M5686" s="30">
        <f>IFERROR(VLOOKUP($A5686,HeadJournal!$A$1:$J$890,COLUMN(HeadJournal!I$1),0)*($K5686+$L5686)/(SUMIF($A:$A,$A5686,$K:$K)+SUMIF($A:$A,$A5686,$L:$L)),0)</f>
        <v>-0.96870256102222474</v>
      </c>
      <c r="N5686" s="30">
        <f>IFERROR((VLOOKUP($A5686,HeadJournal!$A$1:$K$890,COLUMN(HeadJournal!K$1),0)-VLOOKUP($A5686,HeadJournal!$A$1:$K$890,COLUMN(HeadJournal!J$1),0))*($K5686+$L5686)/(SUMIF($A:$A,$A5686,$K:$K)+SUMIF($A:$A,$A5686,$L:$L)),0)</f>
        <v>0</v>
      </c>
      <c r="O5686" s="30">
        <f>IFERROR((VLOOKUP($A5686,HeadJournal!$A$1:$L$890,COLUMN(HeadJournal!L$1),0)*($K5686+$L5686)/(SUMIF($A:$A,$A5686,$K:$K)+SUMIF($A:$A,$A5686,$L:$L)))/VLOOKUP($A5686,HeadJournal!$A$1:$L$890,COLUMN(HeadJournal!H$1),0),0)</f>
        <v>0.89345603008575536</v>
      </c>
      <c r="P5686" s="30">
        <f>IFERROR(SUM(K5686:O5686)*VLOOKUP($A5686,HeadJournal!$A$1:$L$890,COLUMN(HeadJournal!H$1),0),0)</f>
        <v>1581.6096863794389</v>
      </c>
      <c r="Q5686" s="29"/>
      <c r="R5686" s="31"/>
      <c r="S5686" s="31"/>
      <c r="T5686" s="95" t="str">
        <f t="shared" si="424"/>
        <v/>
      </c>
      <c r="U5686" s="32">
        <f t="shared" si="425"/>
        <v>-1581.6096863794389</v>
      </c>
      <c r="V5686" s="22" t="str">
        <f t="shared" si="426"/>
        <v/>
      </c>
      <c r="X5686" s="33"/>
      <c r="Y5686" s="33"/>
    </row>
    <row r="5687" spans="1:25" x14ac:dyDescent="0.2">
      <c r="A5687" s="93" t="s">
        <v>5586</v>
      </c>
      <c r="B5687" s="94">
        <f>IFERROR(VLOOKUP($A5687,HeadJournal!$A$1:$NTR$890,COLUMN(HeadJournal!B$1),0),"")</f>
        <v>0</v>
      </c>
      <c r="C5687" s="94" t="str">
        <f>IFERROR(VLOOKUP($A5687,HeadJournal!$A$1:$NTR$890,COLUMN(HeadJournal!C$1),0),"")</f>
        <v>iHerb_OA CZN6870</v>
      </c>
      <c r="D5687" s="125" t="str">
        <f>IFERROR(VLOOKUP($A5687,HeadJournal!$A$1:$NTR$890,COLUMN(HeadJournal!D$1),0),"")</f>
        <v>Доставлен</v>
      </c>
      <c r="E5687" s="95">
        <f>IFERROR(VLOOKUP($A5687,HeadJournal!$A$1:$NTR$890,COLUMN(HeadJournal!G$1),0),"")</f>
        <v>46093</v>
      </c>
      <c r="F5687" s="95" t="str">
        <f t="shared" si="423"/>
        <v>2026 03</v>
      </c>
      <c r="G5687" s="97" t="s">
        <v>5</v>
      </c>
      <c r="H5687" s="161" t="s">
        <v>2051</v>
      </c>
      <c r="I5687" s="97" t="s">
        <v>2052</v>
      </c>
      <c r="J5687" s="97" t="s">
        <v>5583</v>
      </c>
      <c r="K5687" s="29">
        <v>20.25</v>
      </c>
      <c r="L5687" s="29">
        <v>-3.0366666666666666</v>
      </c>
      <c r="M5687" s="30">
        <f>IFERROR(VLOOKUP($A5687,HeadJournal!$A$1:$J$890,COLUMN(HeadJournal!I$1),0)*($K5687+$L5687)/(SUMIF($A:$A,$A5687,$K:$K)+SUMIF($A:$A,$A5687,$L:$L)),0)</f>
        <v>-0.92585230892444348</v>
      </c>
      <c r="N5687" s="30">
        <f>IFERROR((VLOOKUP($A5687,HeadJournal!$A$1:$K$890,COLUMN(HeadJournal!K$1),0)-VLOOKUP($A5687,HeadJournal!$A$1:$K$890,COLUMN(HeadJournal!J$1),0))*($K5687+$L5687)/(SUMIF($A:$A,$A5687,$K:$K)+SUMIF($A:$A,$A5687,$L:$L)),0)</f>
        <v>0</v>
      </c>
      <c r="O5687" s="30">
        <f>IFERROR((VLOOKUP($A5687,HeadJournal!$A$1:$L$890,COLUMN(HeadJournal!L$1),0)*($K5687+$L5687)/(SUMIF($A:$A,$A5687,$K:$K)+SUMIF($A:$A,$A5687,$L:$L)))/VLOOKUP($A5687,HeadJournal!$A$1:$L$890,COLUMN(HeadJournal!H$1),0),0)</f>
        <v>0.8539342845387452</v>
      </c>
      <c r="P5687" s="30">
        <f>IFERROR(SUM(K5687:O5687)*VLOOKUP($A5687,HeadJournal!$A$1:$L$890,COLUMN(HeadJournal!H$1),0),0)</f>
        <v>1511.64768100378</v>
      </c>
      <c r="Q5687" s="29">
        <v>2300</v>
      </c>
      <c r="R5687" s="31">
        <v>46116</v>
      </c>
      <c r="S5687" s="31" t="s">
        <v>3475</v>
      </c>
      <c r="T5687" s="95" t="str">
        <f t="shared" si="424"/>
        <v>2026 04</v>
      </c>
      <c r="U5687" s="32">
        <f t="shared" si="425"/>
        <v>788.35231899621999</v>
      </c>
      <c r="V5687" s="22">
        <f t="shared" si="426"/>
        <v>0.52151855812905434</v>
      </c>
      <c r="X5687" s="33"/>
      <c r="Y5687" s="33"/>
    </row>
    <row r="5688" spans="1:25" x14ac:dyDescent="0.2">
      <c r="A5688" s="93" t="s">
        <v>5586</v>
      </c>
      <c r="B5688" s="94">
        <f>IFERROR(VLOOKUP($A5688,HeadJournal!$A$1:$NTR$890,COLUMN(HeadJournal!B$1),0),"")</f>
        <v>0</v>
      </c>
      <c r="C5688" s="94" t="str">
        <f>IFERROR(VLOOKUP($A5688,HeadJournal!$A$1:$NTR$890,COLUMN(HeadJournal!C$1),0),"")</f>
        <v>iHerb_OA CZN6870</v>
      </c>
      <c r="D5688" s="125" t="str">
        <f>IFERROR(VLOOKUP($A5688,HeadJournal!$A$1:$NTR$890,COLUMN(HeadJournal!D$1),0),"")</f>
        <v>Доставлен</v>
      </c>
      <c r="E5688" s="95">
        <f>IFERROR(VLOOKUP($A5688,HeadJournal!$A$1:$NTR$890,COLUMN(HeadJournal!G$1),0),"")</f>
        <v>46093</v>
      </c>
      <c r="F5688" s="95" t="str">
        <f t="shared" si="423"/>
        <v>2026 03</v>
      </c>
      <c r="G5688" s="97" t="s">
        <v>5</v>
      </c>
      <c r="H5688" s="161" t="s">
        <v>2051</v>
      </c>
      <c r="I5688" s="97" t="s">
        <v>2052</v>
      </c>
      <c r="J5688" s="97" t="s">
        <v>5583</v>
      </c>
      <c r="K5688" s="29">
        <v>20.25</v>
      </c>
      <c r="L5688" s="29">
        <v>-3.0366666666666666</v>
      </c>
      <c r="M5688" s="30">
        <f>IFERROR(VLOOKUP($A5688,HeadJournal!$A$1:$J$890,COLUMN(HeadJournal!I$1),0)*($K5688+$L5688)/(SUMIF($A:$A,$A5688,$K:$K)+SUMIF($A:$A,$A5688,$L:$L)),0)</f>
        <v>-0.92585230892444348</v>
      </c>
      <c r="N5688" s="30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30">
        <f>IFERROR((VLOOKUP($A5688,HeadJournal!$A$1:$L$890,COLUMN(HeadJournal!L$1),0)*($K5688+$L5688)/(SUMIF($A:$A,$A5688,$K:$K)+SUMIF($A:$A,$A5688,$L:$L)))/VLOOKUP($A5688,HeadJournal!$A$1:$L$890,COLUMN(HeadJournal!H$1),0),0)</f>
        <v>0.8539342845387452</v>
      </c>
      <c r="P5688" s="30">
        <f>IFERROR(SUM(K5688:O5688)*VLOOKUP($A5688,HeadJournal!$A$1:$L$890,COLUMN(HeadJournal!H$1),0),0)</f>
        <v>1511.64768100378</v>
      </c>
      <c r="Q5688" s="29"/>
      <c r="R5688" s="31"/>
      <c r="S5688" s="31"/>
      <c r="T5688" s="95" t="str">
        <f t="shared" si="424"/>
        <v/>
      </c>
      <c r="U5688" s="32">
        <f t="shared" si="425"/>
        <v>-1511.64768100378</v>
      </c>
      <c r="V5688" s="22" t="str">
        <f t="shared" si="426"/>
        <v/>
      </c>
      <c r="X5688" s="33"/>
      <c r="Y5688" s="33"/>
    </row>
    <row r="5689" spans="1:25" x14ac:dyDescent="0.2">
      <c r="A5689" s="93" t="s">
        <v>5586</v>
      </c>
      <c r="B5689" s="94">
        <f>IFERROR(VLOOKUP($A5689,HeadJournal!$A$1:$NTR$890,COLUMN(HeadJournal!B$1),0),"")</f>
        <v>0</v>
      </c>
      <c r="C5689" s="94" t="str">
        <f>IFERROR(VLOOKUP($A5689,HeadJournal!$A$1:$NTR$890,COLUMN(HeadJournal!C$1),0),"")</f>
        <v>iHerb_OA CZN6870</v>
      </c>
      <c r="D5689" s="125" t="str">
        <f>IFERROR(VLOOKUP($A5689,HeadJournal!$A$1:$NTR$890,COLUMN(HeadJournal!D$1),0),"")</f>
        <v>Доставлен</v>
      </c>
      <c r="E5689" s="95">
        <f>IFERROR(VLOOKUP($A5689,HeadJournal!$A$1:$NTR$890,COLUMN(HeadJournal!G$1),0),"")</f>
        <v>46093</v>
      </c>
      <c r="F5689" s="95" t="str">
        <f t="shared" si="423"/>
        <v>2026 03</v>
      </c>
      <c r="G5689" s="97" t="s">
        <v>5</v>
      </c>
      <c r="H5689" s="161" t="s">
        <v>2051</v>
      </c>
      <c r="I5689" s="97" t="s">
        <v>2052</v>
      </c>
      <c r="J5689" s="97" t="s">
        <v>5583</v>
      </c>
      <c r="K5689" s="29">
        <v>20.25</v>
      </c>
      <c r="L5689" s="29">
        <v>-3.0366666666666666</v>
      </c>
      <c r="M5689" s="30">
        <f>IFERROR(VLOOKUP($A5689,HeadJournal!$A$1:$J$890,COLUMN(HeadJournal!I$1),0)*($K5689+$L5689)/(SUMIF($A:$A,$A5689,$K:$K)+SUMIF($A:$A,$A5689,$L:$L)),0)</f>
        <v>-0.92585230892444348</v>
      </c>
      <c r="N5689" s="30">
        <f>IFERROR((VLOOKUP($A5689,HeadJournal!$A$1:$K$890,COLUMN(HeadJournal!K$1),0)-VLOOKUP($A5689,HeadJournal!$A$1:$K$890,COLUMN(HeadJournal!J$1),0))*($K5689+$L5689)/(SUMIF($A:$A,$A5689,$K:$K)+SUMIF($A:$A,$A5689,$L:$L)),0)</f>
        <v>0</v>
      </c>
      <c r="O5689" s="30">
        <f>IFERROR((VLOOKUP($A5689,HeadJournal!$A$1:$L$890,COLUMN(HeadJournal!L$1),0)*($K5689+$L5689)/(SUMIF($A:$A,$A5689,$K:$K)+SUMIF($A:$A,$A5689,$L:$L)))/VLOOKUP($A5689,HeadJournal!$A$1:$L$890,COLUMN(HeadJournal!H$1),0),0)</f>
        <v>0.8539342845387452</v>
      </c>
      <c r="P5689" s="30">
        <f>IFERROR(SUM(K5689:O5689)*VLOOKUP($A5689,HeadJournal!$A$1:$L$890,COLUMN(HeadJournal!H$1),0),0)</f>
        <v>1511.64768100378</v>
      </c>
      <c r="Q5689" s="29"/>
      <c r="R5689" s="31"/>
      <c r="S5689" s="31"/>
      <c r="T5689" s="95" t="str">
        <f t="shared" si="424"/>
        <v/>
      </c>
      <c r="U5689" s="32">
        <f t="shared" si="425"/>
        <v>-1511.64768100378</v>
      </c>
      <c r="V5689" s="22" t="str">
        <f t="shared" si="426"/>
        <v/>
      </c>
      <c r="X5689" s="33"/>
      <c r="Y5689" s="33"/>
    </row>
    <row r="5690" spans="1:25" x14ac:dyDescent="0.2">
      <c r="A5690" s="93" t="s">
        <v>5586</v>
      </c>
      <c r="B5690" s="94">
        <f>IFERROR(VLOOKUP($A5690,HeadJournal!$A$1:$NTR$890,COLUMN(HeadJournal!B$1),0),"")</f>
        <v>0</v>
      </c>
      <c r="C5690" s="94" t="str">
        <f>IFERROR(VLOOKUP($A5690,HeadJournal!$A$1:$NTR$890,COLUMN(HeadJournal!C$1),0),"")</f>
        <v>iHerb_OA CZN6870</v>
      </c>
      <c r="D5690" s="125" t="str">
        <f>IFERROR(VLOOKUP($A5690,HeadJournal!$A$1:$NTR$890,COLUMN(HeadJournal!D$1),0),"")</f>
        <v>Доставлен</v>
      </c>
      <c r="E5690" s="95">
        <f>IFERROR(VLOOKUP($A5690,HeadJournal!$A$1:$NTR$890,COLUMN(HeadJournal!G$1),0),"")</f>
        <v>46093</v>
      </c>
      <c r="F5690" s="95" t="str">
        <f t="shared" si="423"/>
        <v>2026 03</v>
      </c>
      <c r="G5690" s="97" t="s">
        <v>5</v>
      </c>
      <c r="H5690" s="161" t="s">
        <v>5584</v>
      </c>
      <c r="I5690" s="97" t="s">
        <v>2960</v>
      </c>
      <c r="J5690" s="97" t="s">
        <v>5585</v>
      </c>
      <c r="K5690" s="29">
        <v>39.659999999999997</v>
      </c>
      <c r="L5690" s="29">
        <v>-5.95</v>
      </c>
      <c r="M5690" s="30">
        <f>IFERROR(VLOOKUP($A5690,HeadJournal!$A$1:$J$890,COLUMN(HeadJournal!I$1),0)*($K5690+$L5690)/(SUMIF($A:$A,$A5690,$K:$K)+SUMIF($A:$A,$A5690,$L:$L)),0)</f>
        <v>-1.8131573199366566</v>
      </c>
      <c r="N5690" s="30">
        <f>IFERROR((VLOOKUP($A5690,HeadJournal!$A$1:$K$890,COLUMN(HeadJournal!K$1),0)-VLOOKUP($A5690,HeadJournal!$A$1:$K$890,COLUMN(HeadJournal!J$1),0))*($K5690+$L5690)/(SUMIF($A:$A,$A5690,$K:$K)+SUMIF($A:$A,$A5690,$L:$L)),0)</f>
        <v>0</v>
      </c>
      <c r="O5690" s="30">
        <f>IFERROR((VLOOKUP($A5690,HeadJournal!$A$1:$L$890,COLUMN(HeadJournal!L$1),0)*($K5690+$L5690)/(SUMIF($A:$A,$A5690,$K:$K)+SUMIF($A:$A,$A5690,$L:$L)))/VLOOKUP($A5690,HeadJournal!$A$1:$L$890,COLUMN(HeadJournal!H$1),0),0)</f>
        <v>1.672315534380389</v>
      </c>
      <c r="P5690" s="30">
        <f>IFERROR(SUM(K5690:O5690)*VLOOKUP($A5690,HeadJournal!$A$1:$L$890,COLUMN(HeadJournal!H$1),0),0)</f>
        <v>2960.3588299750627</v>
      </c>
      <c r="Q5690" s="29">
        <v>4000</v>
      </c>
      <c r="R5690" s="31">
        <v>46116</v>
      </c>
      <c r="S5690" s="31" t="s">
        <v>3475</v>
      </c>
      <c r="T5690" s="95" t="str">
        <f t="shared" si="424"/>
        <v>2026 04</v>
      </c>
      <c r="U5690" s="32">
        <f t="shared" si="425"/>
        <v>1039.6411700249373</v>
      </c>
      <c r="V5690" s="22">
        <f t="shared" si="426"/>
        <v>0.35118755182583555</v>
      </c>
      <c r="X5690" s="33"/>
      <c r="Y5690" s="33"/>
    </row>
    <row r="5691" spans="1:25" x14ac:dyDescent="0.2">
      <c r="A5691" s="93" t="s">
        <v>5586</v>
      </c>
      <c r="B5691" s="94">
        <f>IFERROR(VLOOKUP($A5691,HeadJournal!$A$1:$NTR$890,COLUMN(HeadJournal!B$1),0),"")</f>
        <v>0</v>
      </c>
      <c r="C5691" s="94" t="str">
        <f>IFERROR(VLOOKUP($A5691,HeadJournal!$A$1:$NTR$890,COLUMN(HeadJournal!C$1),0),"")</f>
        <v>iHerb_OA CZN6870</v>
      </c>
      <c r="D5691" s="125" t="str">
        <f>IFERROR(VLOOKUP($A5691,HeadJournal!$A$1:$NTR$890,COLUMN(HeadJournal!D$1),0),"")</f>
        <v>Доставлен</v>
      </c>
      <c r="E5691" s="95">
        <f>IFERROR(VLOOKUP($A5691,HeadJournal!$A$1:$NTR$890,COLUMN(HeadJournal!G$1),0),"")</f>
        <v>46093</v>
      </c>
      <c r="F5691" s="95" t="str">
        <f t="shared" si="423"/>
        <v>2026 03</v>
      </c>
      <c r="G5691" s="97" t="s">
        <v>5</v>
      </c>
      <c r="H5691" s="161" t="s">
        <v>2727</v>
      </c>
      <c r="I5691" s="97" t="s">
        <v>2221</v>
      </c>
      <c r="J5691" s="97" t="s">
        <v>5483</v>
      </c>
      <c r="K5691" s="29">
        <v>17.66</v>
      </c>
      <c r="L5691" s="29">
        <v>-2.65</v>
      </c>
      <c r="M5691" s="30">
        <f>IFERROR(VLOOKUP($A5691,HeadJournal!$A$1:$J$890,COLUMN(HeadJournal!I$1),0)*($K5691+$L5691)/(SUMIF($A:$A,$A5691,$K:$K)+SUMIF($A:$A,$A5691,$L:$L)),0)</f>
        <v>-0.80734177906405291</v>
      </c>
      <c r="N5691" s="30">
        <f>IFERROR((VLOOKUP($A5691,HeadJournal!$A$1:$K$890,COLUMN(HeadJournal!K$1),0)-VLOOKUP($A5691,HeadJournal!$A$1:$K$890,COLUMN(HeadJournal!J$1),0))*($K5691+$L5691)/(SUMIF($A:$A,$A5691,$K:$K)+SUMIF($A:$A,$A5691,$L:$L)),0)</f>
        <v>0</v>
      </c>
      <c r="O5691" s="30">
        <f>IFERROR((VLOOKUP($A5691,HeadJournal!$A$1:$L$890,COLUMN(HeadJournal!L$1),0)*($K5691+$L5691)/(SUMIF($A:$A,$A5691,$K:$K)+SUMIF($A:$A,$A5691,$L:$L)))/VLOOKUP($A5691,HeadJournal!$A$1:$L$890,COLUMN(HeadJournal!H$1),0),0)</f>
        <v>0.74462937321416922</v>
      </c>
      <c r="P5691" s="30">
        <f>IFERROR(SUM(K5691:O5691)*VLOOKUP($A5691,HeadJournal!$A$1:$L$890,COLUMN(HeadJournal!H$1),0),0)</f>
        <v>1318.1544360108483</v>
      </c>
      <c r="Q5691" s="29">
        <v>2200</v>
      </c>
      <c r="R5691" s="31">
        <v>46116</v>
      </c>
      <c r="S5691" s="31" t="s">
        <v>3475</v>
      </c>
      <c r="T5691" s="95" t="str">
        <f t="shared" si="424"/>
        <v>2026 04</v>
      </c>
      <c r="U5691" s="32">
        <f t="shared" si="425"/>
        <v>881.84556398915174</v>
      </c>
      <c r="V5691" s="22">
        <f t="shared" si="426"/>
        <v>0.66900018685055984</v>
      </c>
      <c r="X5691" s="33"/>
      <c r="Y5691" s="33"/>
    </row>
    <row r="5692" spans="1:25" x14ac:dyDescent="0.2">
      <c r="A5692" s="93" t="s">
        <v>5605</v>
      </c>
      <c r="B5692" s="94">
        <f>IFERROR(VLOOKUP($A5692,HeadJournal!$A$1:$NTR$890,COLUMN(HeadJournal!B$1),0),"")</f>
        <v>0</v>
      </c>
      <c r="C5692" s="94" t="str">
        <f>IFERROR(VLOOKUP($A5692,HeadJournal!$A$1:$NTR$890,COLUMN(HeadJournal!C$1),0),"")</f>
        <v>iHerb_OA CZN6870</v>
      </c>
      <c r="D5692" s="125" t="str">
        <f>IFERROR(VLOOKUP($A5692,HeadJournal!$A$1:$NTR$890,COLUMN(HeadJournal!D$1),0),"")</f>
        <v>В пути</v>
      </c>
      <c r="E5692" s="95">
        <f>IFERROR(VLOOKUP($A5692,HeadJournal!$A$1:$NTR$890,COLUMN(HeadJournal!G$1),0),"")</f>
        <v>46098</v>
      </c>
      <c r="F5692" s="95" t="str">
        <f t="shared" si="423"/>
        <v>2026 03</v>
      </c>
      <c r="G5692" s="97" t="s">
        <v>7</v>
      </c>
      <c r="H5692" s="161" t="s">
        <v>5587</v>
      </c>
      <c r="I5692" s="97" t="s">
        <v>3846</v>
      </c>
      <c r="J5692" s="97" t="s">
        <v>5588</v>
      </c>
      <c r="K5692" s="29">
        <v>12.28</v>
      </c>
      <c r="L5692" s="29">
        <v>-1.23</v>
      </c>
      <c r="M5692" s="30">
        <f>IFERROR(VLOOKUP($A5692,HeadJournal!$A$1:$J$890,COLUMN(HeadJournal!I$1),0)*($K5692+$L5692)/(SUMIF($A:$A,$A5692,$K:$K)+SUMIF($A:$A,$A5692,$L:$L)),0)</f>
        <v>-0.5457770703907171</v>
      </c>
      <c r="N5692" s="30">
        <f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30">
        <f>IFERROR((VLOOKUP($A5692,HeadJournal!$A$1:$L$890,COLUMN(HeadJournal!L$1),0)*($K5692+$L5692)/(SUMIF($A:$A,$A5692,$K:$K)+SUMIF($A:$A,$A5692,$L:$L)))/VLOOKUP($A5692,HeadJournal!$A$1:$L$890,COLUMN(HeadJournal!H$1),0),0)</f>
        <v>0</v>
      </c>
      <c r="P5692" s="30">
        <f>IFERROR(SUM(K5692:O5692)*VLOOKUP($A5692,HeadJournal!$A$1:$L$890,COLUMN(HeadJournal!H$1),0),0)</f>
        <v>931.10929814653161</v>
      </c>
      <c r="Q5692" s="29"/>
      <c r="R5692" s="31"/>
      <c r="S5692" s="31"/>
      <c r="T5692" s="95" t="str">
        <f t="shared" si="424"/>
        <v/>
      </c>
      <c r="U5692" s="32">
        <f t="shared" si="425"/>
        <v>-931.10929814653161</v>
      </c>
      <c r="V5692" s="22" t="str">
        <f t="shared" si="426"/>
        <v/>
      </c>
      <c r="X5692" s="33"/>
      <c r="Y5692" s="33"/>
    </row>
    <row r="5693" spans="1:25" x14ac:dyDescent="0.2">
      <c r="A5693" s="93" t="s">
        <v>5605</v>
      </c>
      <c r="B5693" s="94">
        <f>IFERROR(VLOOKUP($A5693,HeadJournal!$A$1:$NTR$890,COLUMN(HeadJournal!B$1),0),"")</f>
        <v>0</v>
      </c>
      <c r="C5693" s="94" t="str">
        <f>IFERROR(VLOOKUP($A5693,HeadJournal!$A$1:$NTR$890,COLUMN(HeadJournal!C$1),0),"")</f>
        <v>iHerb_OA CZN6870</v>
      </c>
      <c r="D5693" s="125" t="str">
        <f>IFERROR(VLOOKUP($A5693,HeadJournal!$A$1:$NTR$890,COLUMN(HeadJournal!D$1),0),"")</f>
        <v>В пути</v>
      </c>
      <c r="E5693" s="95">
        <f>IFERROR(VLOOKUP($A5693,HeadJournal!$A$1:$NTR$890,COLUMN(HeadJournal!G$1),0),"")</f>
        <v>46098</v>
      </c>
      <c r="F5693" s="95" t="str">
        <f t="shared" si="423"/>
        <v>2026 03</v>
      </c>
      <c r="G5693" s="97" t="s">
        <v>5</v>
      </c>
      <c r="H5693" s="161" t="s">
        <v>5589</v>
      </c>
      <c r="I5693" s="97" t="s">
        <v>2618</v>
      </c>
      <c r="J5693" s="97" t="s">
        <v>5590</v>
      </c>
      <c r="K5693" s="29">
        <v>18.07</v>
      </c>
      <c r="L5693" s="29">
        <v>-1.81</v>
      </c>
      <c r="M5693" s="30">
        <f>IFERROR(VLOOKUP($A5693,HeadJournal!$A$1:$J$890,COLUMN(HeadJournal!I$1),0)*($K5693+$L5693)/(SUMIF($A:$A,$A5693,$K:$K)+SUMIF($A:$A,$A5693,$L:$L)),0)</f>
        <v>-0.80310725471068423</v>
      </c>
      <c r="N5693" s="30">
        <f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30">
        <f>IFERROR((VLOOKUP($A5693,HeadJournal!$A$1:$L$890,COLUMN(HeadJournal!L$1),0)*($K5693+$L5693)/(SUMIF($A:$A,$A5693,$K:$K)+SUMIF($A:$A,$A5693,$L:$L)))/VLOOKUP($A5693,HeadJournal!$A$1:$L$890,COLUMN(HeadJournal!H$1),0),0)</f>
        <v>0</v>
      </c>
      <c r="P5693" s="30">
        <f>IFERROR(SUM(K5693:O5693)*VLOOKUP($A5693,HeadJournal!$A$1:$L$890,COLUMN(HeadJournal!H$1),0),0)</f>
        <v>1370.121012476254</v>
      </c>
      <c r="Q5693" s="29"/>
      <c r="R5693" s="31"/>
      <c r="S5693" s="31"/>
      <c r="T5693" s="95" t="str">
        <f t="shared" si="424"/>
        <v/>
      </c>
      <c r="U5693" s="32">
        <f t="shared" si="425"/>
        <v>-1370.121012476254</v>
      </c>
      <c r="V5693" s="22" t="str">
        <f t="shared" si="426"/>
        <v/>
      </c>
      <c r="X5693" s="33"/>
      <c r="Y5693" s="33"/>
    </row>
    <row r="5694" spans="1:25" x14ac:dyDescent="0.2">
      <c r="A5694" s="93" t="s">
        <v>5605</v>
      </c>
      <c r="B5694" s="94">
        <f>IFERROR(VLOOKUP($A5694,HeadJournal!$A$1:$NTR$890,COLUMN(HeadJournal!B$1),0),"")</f>
        <v>0</v>
      </c>
      <c r="C5694" s="94" t="str">
        <f>IFERROR(VLOOKUP($A5694,HeadJournal!$A$1:$NTR$890,COLUMN(HeadJournal!C$1),0),"")</f>
        <v>iHerb_OA CZN6870</v>
      </c>
      <c r="D5694" s="125" t="str">
        <f>IFERROR(VLOOKUP($A5694,HeadJournal!$A$1:$NTR$890,COLUMN(HeadJournal!D$1),0),"")</f>
        <v>В пути</v>
      </c>
      <c r="E5694" s="95">
        <f>IFERROR(VLOOKUP($A5694,HeadJournal!$A$1:$NTR$890,COLUMN(HeadJournal!G$1),0),"")</f>
        <v>46098</v>
      </c>
      <c r="F5694" s="95" t="str">
        <f t="shared" si="423"/>
        <v>2026 03</v>
      </c>
      <c r="G5694" s="97" t="s">
        <v>5</v>
      </c>
      <c r="H5694" s="161" t="s">
        <v>5591</v>
      </c>
      <c r="I5694" s="97" t="s">
        <v>4023</v>
      </c>
      <c r="J5694" s="97" t="s">
        <v>5592</v>
      </c>
      <c r="K5694" s="29">
        <v>40.090000000000003</v>
      </c>
      <c r="L5694" s="29">
        <v>-4.01</v>
      </c>
      <c r="M5694" s="30">
        <f>IFERROR(VLOOKUP($A5694,HeadJournal!$A$1:$J$890,COLUMN(HeadJournal!I$1),0)*($K5694+$L5694)/(SUMIF($A:$A,$A5694,$K:$K)+SUMIF($A:$A,$A5694,$L:$L)),0)</f>
        <v>-1.7820485701083326</v>
      </c>
      <c r="N5694" s="30">
        <f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30">
        <f>IFERROR((VLOOKUP($A5694,HeadJournal!$A$1:$L$890,COLUMN(HeadJournal!L$1),0)*($K5694+$L5694)/(SUMIF($A:$A,$A5694,$K:$K)+SUMIF($A:$A,$A5694,$L:$L)))/VLOOKUP($A5694,HeadJournal!$A$1:$L$890,COLUMN(HeadJournal!H$1),0),0)</f>
        <v>0</v>
      </c>
      <c r="P5694" s="30">
        <f>IFERROR(SUM(K5694:O5694)*VLOOKUP($A5694,HeadJournal!$A$1:$L$890,COLUMN(HeadJournal!H$1),0),0)</f>
        <v>3040.2193191970014</v>
      </c>
      <c r="Q5694" s="29"/>
      <c r="R5694" s="31"/>
      <c r="S5694" s="31"/>
      <c r="T5694" s="95" t="str">
        <f t="shared" si="424"/>
        <v/>
      </c>
      <c r="U5694" s="32">
        <f t="shared" si="425"/>
        <v>-3040.2193191970014</v>
      </c>
      <c r="V5694" s="22" t="str">
        <f t="shared" si="426"/>
        <v/>
      </c>
      <c r="X5694" s="33"/>
      <c r="Y5694" s="33"/>
    </row>
    <row r="5695" spans="1:25" x14ac:dyDescent="0.2">
      <c r="A5695" s="93" t="s">
        <v>5605</v>
      </c>
      <c r="B5695" s="94">
        <f>IFERROR(VLOOKUP($A5695,HeadJournal!$A$1:$NTR$890,COLUMN(HeadJournal!B$1),0),"")</f>
        <v>0</v>
      </c>
      <c r="C5695" s="94" t="str">
        <f>IFERROR(VLOOKUP($A5695,HeadJournal!$A$1:$NTR$890,COLUMN(HeadJournal!C$1),0),"")</f>
        <v>iHerb_OA CZN6870</v>
      </c>
      <c r="D5695" s="125" t="str">
        <f>IFERROR(VLOOKUP($A5695,HeadJournal!$A$1:$NTR$890,COLUMN(HeadJournal!D$1),0),"")</f>
        <v>В пути</v>
      </c>
      <c r="E5695" s="95">
        <f>IFERROR(VLOOKUP($A5695,HeadJournal!$A$1:$NTR$890,COLUMN(HeadJournal!G$1),0),"")</f>
        <v>46098</v>
      </c>
      <c r="F5695" s="95" t="str">
        <f t="shared" si="423"/>
        <v>2026 03</v>
      </c>
      <c r="G5695" s="97" t="s">
        <v>5</v>
      </c>
      <c r="H5695" s="161" t="s">
        <v>4584</v>
      </c>
      <c r="I5695" s="97" t="s">
        <v>2207</v>
      </c>
      <c r="J5695" s="97" t="s">
        <v>4585</v>
      </c>
      <c r="K5695" s="29">
        <v>12.47</v>
      </c>
      <c r="L5695" s="29">
        <v>-3.88</v>
      </c>
      <c r="M5695" s="30">
        <f>IFERROR(VLOOKUP($A5695,HeadJournal!$A$1:$J$890,COLUMN(HeadJournal!I$1),0)*($K5695+$L5695)/(SUMIF($A:$A,$A5695,$K:$K)+SUMIF($A:$A,$A5695,$L:$L)),0)</f>
        <v>-0.42427375879242168</v>
      </c>
      <c r="N5695" s="30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30">
        <f>IFERROR((VLOOKUP($A5695,HeadJournal!$A$1:$L$890,COLUMN(HeadJournal!L$1),0)*($K5695+$L5695)/(SUMIF($A:$A,$A5695,$K:$K)+SUMIF($A:$A,$A5695,$L:$L)))/VLOOKUP($A5695,HeadJournal!$A$1:$L$890,COLUMN(HeadJournal!H$1),0),0)</f>
        <v>0</v>
      </c>
      <c r="P5695" s="30">
        <f>IFERROR(SUM(K5695:O5695)*VLOOKUP($A5695,HeadJournal!$A$1:$L$890,COLUMN(HeadJournal!H$1),0),0)</f>
        <v>723.82161729219058</v>
      </c>
      <c r="Q5695" s="29"/>
      <c r="R5695" s="31"/>
      <c r="S5695" s="31"/>
      <c r="T5695" s="95" t="str">
        <f t="shared" si="424"/>
        <v/>
      </c>
      <c r="U5695" s="32">
        <f t="shared" si="425"/>
        <v>-723.82161729219058</v>
      </c>
      <c r="V5695" s="22" t="str">
        <f t="shared" si="426"/>
        <v/>
      </c>
      <c r="X5695" s="33"/>
      <c r="Y5695" s="33"/>
    </row>
    <row r="5696" spans="1:25" x14ac:dyDescent="0.2">
      <c r="A5696" s="93" t="s">
        <v>5605</v>
      </c>
      <c r="B5696" s="94">
        <f>IFERROR(VLOOKUP($A5696,HeadJournal!$A$1:$NTR$890,COLUMN(HeadJournal!B$1),0),"")</f>
        <v>0</v>
      </c>
      <c r="C5696" s="94" t="str">
        <f>IFERROR(VLOOKUP($A5696,HeadJournal!$A$1:$NTR$890,COLUMN(HeadJournal!C$1),0),"")</f>
        <v>iHerb_OA CZN6870</v>
      </c>
      <c r="D5696" s="125" t="str">
        <f>IFERROR(VLOOKUP($A5696,HeadJournal!$A$1:$NTR$890,COLUMN(HeadJournal!D$1),0),"")</f>
        <v>В пути</v>
      </c>
      <c r="E5696" s="95">
        <f>IFERROR(VLOOKUP($A5696,HeadJournal!$A$1:$NTR$890,COLUMN(HeadJournal!G$1),0),"")</f>
        <v>46098</v>
      </c>
      <c r="F5696" s="95" t="str">
        <f t="shared" si="423"/>
        <v>2026 03</v>
      </c>
      <c r="G5696" s="97" t="s">
        <v>5</v>
      </c>
      <c r="H5696" s="161" t="s">
        <v>5593</v>
      </c>
      <c r="I5696" s="97" t="s">
        <v>2750</v>
      </c>
      <c r="J5696" s="97" t="s">
        <v>5594</v>
      </c>
      <c r="K5696" s="29">
        <v>17.13</v>
      </c>
      <c r="L5696" s="29">
        <v>-2.57</v>
      </c>
      <c r="M5696" s="30">
        <f>IFERROR(VLOOKUP($A5696,HeadJournal!$A$1:$J$890,COLUMN(HeadJournal!I$1),0)*($K5696+$L5696)/(SUMIF($A:$A,$A5696,$K:$K)+SUMIF($A:$A,$A5696,$L:$L)),0)</f>
        <v>-0.71914155157365078</v>
      </c>
      <c r="N5696" s="30">
        <f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30">
        <f>IFERROR((VLOOKUP($A5696,HeadJournal!$A$1:$L$890,COLUMN(HeadJournal!L$1),0)*($K5696+$L5696)/(SUMIF($A:$A,$A5696,$K:$K)+SUMIF($A:$A,$A5696,$L:$L)))/VLOOKUP($A5696,HeadJournal!$A$1:$L$890,COLUMN(HeadJournal!H$1),0),0)</f>
        <v>0</v>
      </c>
      <c r="P5696" s="30">
        <f>IFERROR(SUM(K5696:O5696)*VLOOKUP($A5696,HeadJournal!$A$1:$L$890,COLUMN(HeadJournal!H$1),0),0)</f>
        <v>1226.8734281460181</v>
      </c>
      <c r="Q5696" s="29"/>
      <c r="R5696" s="31"/>
      <c r="S5696" s="31"/>
      <c r="T5696" s="95" t="str">
        <f t="shared" si="424"/>
        <v/>
      </c>
      <c r="U5696" s="32">
        <f t="shared" si="425"/>
        <v>-1226.8734281460181</v>
      </c>
      <c r="V5696" s="22" t="str">
        <f t="shared" si="426"/>
        <v/>
      </c>
      <c r="X5696" s="33"/>
      <c r="Y5696" s="33"/>
    </row>
    <row r="5697" spans="1:25" x14ac:dyDescent="0.2">
      <c r="A5697" s="93" t="s">
        <v>5605</v>
      </c>
      <c r="B5697" s="94">
        <f>IFERROR(VLOOKUP($A5697,HeadJournal!$A$1:$NTR$890,COLUMN(HeadJournal!B$1),0),"")</f>
        <v>0</v>
      </c>
      <c r="C5697" s="94" t="str">
        <f>IFERROR(VLOOKUP($A5697,HeadJournal!$A$1:$NTR$890,COLUMN(HeadJournal!C$1),0),"")</f>
        <v>iHerb_OA CZN6870</v>
      </c>
      <c r="D5697" s="125" t="str">
        <f>IFERROR(VLOOKUP($A5697,HeadJournal!$A$1:$NTR$890,COLUMN(HeadJournal!D$1),0),"")</f>
        <v>В пути</v>
      </c>
      <c r="E5697" s="95">
        <f>IFERROR(VLOOKUP($A5697,HeadJournal!$A$1:$NTR$890,COLUMN(HeadJournal!G$1),0),"")</f>
        <v>46098</v>
      </c>
      <c r="F5697" s="95" t="str">
        <f t="shared" si="423"/>
        <v>2026 03</v>
      </c>
      <c r="G5697" s="97" t="s">
        <v>5</v>
      </c>
      <c r="H5697" s="161" t="s">
        <v>5595</v>
      </c>
      <c r="I5697" s="97" t="s">
        <v>5596</v>
      </c>
      <c r="J5697" s="97" t="s">
        <v>5597</v>
      </c>
      <c r="K5697" s="29">
        <v>23.61</v>
      </c>
      <c r="L5697" s="29">
        <v>-3.54</v>
      </c>
      <c r="M5697" s="30">
        <f>IFERROR(VLOOKUP($A5697,HeadJournal!$A$1:$J$890,COLUMN(HeadJournal!I$1),0)*($K5697+$L5697)/(SUMIF($A:$A,$A5697,$K:$K)+SUMIF($A:$A,$A5697,$L:$L)),0)</f>
        <v>-0.99128921291780026</v>
      </c>
      <c r="N5697" s="30">
        <f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30">
        <f>IFERROR((VLOOKUP($A5697,HeadJournal!$A$1:$L$890,COLUMN(HeadJournal!L$1),0)*($K5697+$L5697)/(SUMIF($A:$A,$A5697,$K:$K)+SUMIF($A:$A,$A5697,$L:$L)))/VLOOKUP($A5697,HeadJournal!$A$1:$L$890,COLUMN(HeadJournal!H$1),0),0)</f>
        <v>0</v>
      </c>
      <c r="P5697" s="30">
        <f>IFERROR(SUM(K5697:O5697)*VLOOKUP($A5697,HeadJournal!$A$1:$L$890,COLUMN(HeadJournal!H$1),0),0)</f>
        <v>1691.164127945782</v>
      </c>
      <c r="Q5697" s="29"/>
      <c r="R5697" s="31"/>
      <c r="S5697" s="31"/>
      <c r="T5697" s="95" t="str">
        <f t="shared" si="424"/>
        <v/>
      </c>
      <c r="U5697" s="32">
        <f t="shared" si="425"/>
        <v>-1691.164127945782</v>
      </c>
      <c r="V5697" s="22" t="str">
        <f t="shared" si="426"/>
        <v/>
      </c>
      <c r="X5697" s="33"/>
      <c r="Y5697" s="33"/>
    </row>
    <row r="5698" spans="1:25" x14ac:dyDescent="0.2">
      <c r="A5698" s="93" t="s">
        <v>5605</v>
      </c>
      <c r="B5698" s="94">
        <f>IFERROR(VLOOKUP($A5698,HeadJournal!$A$1:$NTR$890,COLUMN(HeadJournal!B$1),0),"")</f>
        <v>0</v>
      </c>
      <c r="C5698" s="94" t="str">
        <f>IFERROR(VLOOKUP($A5698,HeadJournal!$A$1:$NTR$890,COLUMN(HeadJournal!C$1),0),"")</f>
        <v>iHerb_OA CZN6870</v>
      </c>
      <c r="D5698" s="125" t="str">
        <f>IFERROR(VLOOKUP($A5698,HeadJournal!$A$1:$NTR$890,COLUMN(HeadJournal!D$1),0),"")</f>
        <v>В пути</v>
      </c>
      <c r="E5698" s="95">
        <f>IFERROR(VLOOKUP($A5698,HeadJournal!$A$1:$NTR$890,COLUMN(HeadJournal!G$1),0),"")</f>
        <v>46098</v>
      </c>
      <c r="F5698" s="95" t="str">
        <f t="shared" si="423"/>
        <v>2026 03</v>
      </c>
      <c r="G5698" s="97" t="s">
        <v>5</v>
      </c>
      <c r="H5698" s="161" t="s">
        <v>5598</v>
      </c>
      <c r="I5698" s="97" t="s">
        <v>5596</v>
      </c>
      <c r="J5698" s="97" t="s">
        <v>5599</v>
      </c>
      <c r="K5698" s="29">
        <v>16.100000000000001</v>
      </c>
      <c r="L5698" s="29">
        <v>-6.62</v>
      </c>
      <c r="M5698" s="30">
        <f>IFERROR(VLOOKUP($A5698,HeadJournal!$A$1:$J$890,COLUMN(HeadJournal!I$1),0)*($K5698+$L5698)/(SUMIF($A:$A,$A5698,$K:$K)+SUMIF($A:$A,$A5698,$L:$L)),0)</f>
        <v>-0.46823227396416273</v>
      </c>
      <c r="N5698" s="30">
        <f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30">
        <f>IFERROR((VLOOKUP($A5698,HeadJournal!$A$1:$L$890,COLUMN(HeadJournal!L$1),0)*($K5698+$L5698)/(SUMIF($A:$A,$A5698,$K:$K)+SUMIF($A:$A,$A5698,$L:$L)))/VLOOKUP($A5698,HeadJournal!$A$1:$L$890,COLUMN(HeadJournal!H$1),0),0)</f>
        <v>0</v>
      </c>
      <c r="P5698" s="30">
        <f>IFERROR(SUM(K5698:O5698)*VLOOKUP($A5698,HeadJournal!$A$1:$L$890,COLUMN(HeadJournal!H$1),0),0)</f>
        <v>798.81594085331403</v>
      </c>
      <c r="Q5698" s="29"/>
      <c r="R5698" s="31"/>
      <c r="S5698" s="31"/>
      <c r="T5698" s="95" t="str">
        <f t="shared" si="424"/>
        <v/>
      </c>
      <c r="U5698" s="32">
        <f t="shared" si="425"/>
        <v>-798.81594085331403</v>
      </c>
      <c r="V5698" s="22" t="str">
        <f t="shared" si="426"/>
        <v/>
      </c>
      <c r="X5698" s="33"/>
      <c r="Y5698" s="33"/>
    </row>
    <row r="5699" spans="1:25" x14ac:dyDescent="0.2">
      <c r="A5699" s="93" t="s">
        <v>5605</v>
      </c>
      <c r="B5699" s="94">
        <f>IFERROR(VLOOKUP($A5699,HeadJournal!$A$1:$NTR$890,COLUMN(HeadJournal!B$1),0),"")</f>
        <v>0</v>
      </c>
      <c r="C5699" s="94" t="str">
        <f>IFERROR(VLOOKUP($A5699,HeadJournal!$A$1:$NTR$890,COLUMN(HeadJournal!C$1),0),"")</f>
        <v>iHerb_OA CZN6870</v>
      </c>
      <c r="D5699" s="125" t="str">
        <f>IFERROR(VLOOKUP($A5699,HeadJournal!$A$1:$NTR$890,COLUMN(HeadJournal!D$1),0),"")</f>
        <v>В пути</v>
      </c>
      <c r="E5699" s="95">
        <f>IFERROR(VLOOKUP($A5699,HeadJournal!$A$1:$NTR$890,COLUMN(HeadJournal!G$1),0),"")</f>
        <v>46098</v>
      </c>
      <c r="F5699" s="95" t="str">
        <f t="shared" si="423"/>
        <v>2026 03</v>
      </c>
      <c r="G5699" s="97" t="s">
        <v>5</v>
      </c>
      <c r="H5699" s="161" t="s">
        <v>5600</v>
      </c>
      <c r="I5699" s="97" t="s">
        <v>2993</v>
      </c>
      <c r="J5699" s="97" t="s">
        <v>5601</v>
      </c>
      <c r="K5699" s="29">
        <v>27</v>
      </c>
      <c r="L5699" s="29">
        <v>-2.7</v>
      </c>
      <c r="M5699" s="30">
        <f>IFERROR(VLOOKUP($A5699,HeadJournal!$A$1:$J$890,COLUMN(HeadJournal!I$1),0)*($K5699+$L5699)/(SUMIF($A:$A,$A5699,$K:$K)+SUMIF($A:$A,$A5699,$L:$L)),0)</f>
        <v>-1.2002156389587717</v>
      </c>
      <c r="N5699" s="30">
        <f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30">
        <f>IFERROR((VLOOKUP($A5699,HeadJournal!$A$1:$L$890,COLUMN(HeadJournal!L$1),0)*($K5699+$L5699)/(SUMIF($A:$A,$A5699,$K:$K)+SUMIF($A:$A,$A5699,$L:$L)))/VLOOKUP($A5699,HeadJournal!$A$1:$L$890,COLUMN(HeadJournal!H$1),0),0)</f>
        <v>0</v>
      </c>
      <c r="P5699" s="30">
        <f>IFERROR(SUM(K5699:O5699)*VLOOKUP($A5699,HeadJournal!$A$1:$L$890,COLUMN(HeadJournal!H$1),0),0)</f>
        <v>2047.5978230733683</v>
      </c>
      <c r="Q5699" s="29"/>
      <c r="R5699" s="31"/>
      <c r="S5699" s="31"/>
      <c r="T5699" s="95" t="str">
        <f t="shared" si="424"/>
        <v/>
      </c>
      <c r="U5699" s="32">
        <f t="shared" si="425"/>
        <v>-2047.5978230733683</v>
      </c>
      <c r="V5699" s="22" t="str">
        <f t="shared" si="426"/>
        <v/>
      </c>
      <c r="X5699" s="33"/>
      <c r="Y5699" s="33"/>
    </row>
    <row r="5700" spans="1:25" x14ac:dyDescent="0.2">
      <c r="A5700" s="93" t="s">
        <v>5605</v>
      </c>
      <c r="B5700" s="94">
        <f>IFERROR(VLOOKUP($A5700,HeadJournal!$A$1:$NTR$890,COLUMN(HeadJournal!B$1),0),"")</f>
        <v>0</v>
      </c>
      <c r="C5700" s="94" t="str">
        <f>IFERROR(VLOOKUP($A5700,HeadJournal!$A$1:$NTR$890,COLUMN(HeadJournal!C$1),0),"")</f>
        <v>iHerb_OA CZN6870</v>
      </c>
      <c r="D5700" s="125" t="str">
        <f>IFERROR(VLOOKUP($A5700,HeadJournal!$A$1:$NTR$890,COLUMN(HeadJournal!D$1),0),"")</f>
        <v>В пути</v>
      </c>
      <c r="E5700" s="95">
        <f>IFERROR(VLOOKUP($A5700,HeadJournal!$A$1:$NTR$890,COLUMN(HeadJournal!G$1),0),"")</f>
        <v>46098</v>
      </c>
      <c r="F5700" s="95" t="str">
        <f t="shared" si="423"/>
        <v>2026 03</v>
      </c>
      <c r="G5700" s="97" t="s">
        <v>5</v>
      </c>
      <c r="H5700" s="161" t="s">
        <v>3931</v>
      </c>
      <c r="I5700" s="97" t="s">
        <v>2036</v>
      </c>
      <c r="J5700" s="97" t="s">
        <v>3932</v>
      </c>
      <c r="K5700" s="29">
        <v>12.49</v>
      </c>
      <c r="L5700" s="29">
        <v>-1.25</v>
      </c>
      <c r="M5700" s="30">
        <f>IFERROR(VLOOKUP($A5700,HeadJournal!$A$1:$J$890,COLUMN(HeadJournal!I$1),0)*($K5700+$L5700)/(SUMIF($A:$A,$A5700,$K:$K)+SUMIF($A:$A,$A5700,$L:$L)),0)</f>
        <v>-0.55516147250603265</v>
      </c>
      <c r="N5700" s="30">
        <f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30">
        <f>IFERROR((VLOOKUP($A5700,HeadJournal!$A$1:$L$890,COLUMN(HeadJournal!L$1),0)*($K5700+$L5700)/(SUMIF($A:$A,$A5700,$K:$K)+SUMIF($A:$A,$A5700,$L:$L)))/VLOOKUP($A5700,HeadJournal!$A$1:$L$890,COLUMN(HeadJournal!H$1),0),0)</f>
        <v>0</v>
      </c>
      <c r="P5700" s="30">
        <f>IFERROR(SUM(K5700:O5700)*VLOOKUP($A5700,HeadJournal!$A$1:$L$890,COLUMN(HeadJournal!H$1),0),0)</f>
        <v>947.11932227755801</v>
      </c>
      <c r="Q5700" s="29"/>
      <c r="R5700" s="31"/>
      <c r="S5700" s="31"/>
      <c r="T5700" s="95" t="str">
        <f t="shared" si="424"/>
        <v/>
      </c>
      <c r="U5700" s="32">
        <f t="shared" si="425"/>
        <v>-947.11932227755801</v>
      </c>
      <c r="V5700" s="22" t="str">
        <f t="shared" si="426"/>
        <v/>
      </c>
      <c r="X5700" s="33"/>
      <c r="Y5700" s="33"/>
    </row>
    <row r="5701" spans="1:25" x14ac:dyDescent="0.2">
      <c r="A5701" s="93" t="s">
        <v>5605</v>
      </c>
      <c r="B5701" s="94">
        <f>IFERROR(VLOOKUP($A5701,HeadJournal!$A$1:$NTR$890,COLUMN(HeadJournal!B$1),0),"")</f>
        <v>0</v>
      </c>
      <c r="C5701" s="94" t="str">
        <f>IFERROR(VLOOKUP($A5701,HeadJournal!$A$1:$NTR$890,COLUMN(HeadJournal!C$1),0),"")</f>
        <v>iHerb_OA CZN6870</v>
      </c>
      <c r="D5701" s="125" t="str">
        <f>IFERROR(VLOOKUP($A5701,HeadJournal!$A$1:$NTR$890,COLUMN(HeadJournal!D$1),0),"")</f>
        <v>В пути</v>
      </c>
      <c r="E5701" s="95">
        <f>IFERROR(VLOOKUP($A5701,HeadJournal!$A$1:$NTR$890,COLUMN(HeadJournal!G$1),0),"")</f>
        <v>46098</v>
      </c>
      <c r="F5701" s="95" t="str">
        <f t="shared" si="423"/>
        <v>2026 03</v>
      </c>
      <c r="G5701" s="97" t="s">
        <v>5</v>
      </c>
      <c r="H5701" s="161" t="s">
        <v>5398</v>
      </c>
      <c r="I5701" s="97" t="s">
        <v>2750</v>
      </c>
      <c r="J5701" s="97" t="s">
        <v>5399</v>
      </c>
      <c r="K5701" s="29">
        <v>11.8</v>
      </c>
      <c r="L5701" s="29">
        <v>-1.18</v>
      </c>
      <c r="M5701" s="30">
        <f>IFERROR(VLOOKUP($A5701,HeadJournal!$A$1:$J$890,COLUMN(HeadJournal!I$1),0)*($K5701+$L5701)/(SUMIF($A:$A,$A5701,$K:$K)+SUMIF($A:$A,$A5701,$L:$L)),0)</f>
        <v>-0.52453868665605574</v>
      </c>
      <c r="N5701" s="30">
        <f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30">
        <f>IFERROR((VLOOKUP($A5701,HeadJournal!$A$1:$L$890,COLUMN(HeadJournal!L$1),0)*($K5701+$L5701)/(SUMIF($A:$A,$A5701,$K:$K)+SUMIF($A:$A,$A5701,$L:$L)))/VLOOKUP($A5701,HeadJournal!$A$1:$L$890,COLUMN(HeadJournal!H$1),0),0)</f>
        <v>0</v>
      </c>
      <c r="P5701" s="30">
        <f>IFERROR(SUM(K5701:O5701)*VLOOKUP($A5701,HeadJournal!$A$1:$L$890,COLUMN(HeadJournal!H$1),0),0)</f>
        <v>894.87608563947208</v>
      </c>
      <c r="Q5701" s="29"/>
      <c r="R5701" s="31"/>
      <c r="S5701" s="31"/>
      <c r="T5701" s="95" t="str">
        <f t="shared" si="424"/>
        <v/>
      </c>
      <c r="U5701" s="32">
        <f t="shared" si="425"/>
        <v>-894.87608563947208</v>
      </c>
      <c r="V5701" s="22" t="str">
        <f t="shared" si="426"/>
        <v/>
      </c>
      <c r="X5701" s="33"/>
      <c r="Y5701" s="33"/>
    </row>
    <row r="5702" spans="1:25" x14ac:dyDescent="0.2">
      <c r="A5702" s="93" t="s">
        <v>5605</v>
      </c>
      <c r="B5702" s="94">
        <f>IFERROR(VLOOKUP($A5702,HeadJournal!$A$1:$NTR$890,COLUMN(HeadJournal!B$1),0),"")</f>
        <v>0</v>
      </c>
      <c r="C5702" s="94" t="str">
        <f>IFERROR(VLOOKUP($A5702,HeadJournal!$A$1:$NTR$890,COLUMN(HeadJournal!C$1),0),"")</f>
        <v>iHerb_OA CZN6870</v>
      </c>
      <c r="D5702" s="125" t="str">
        <f>IFERROR(VLOOKUP($A5702,HeadJournal!$A$1:$NTR$890,COLUMN(HeadJournal!D$1),0),"")</f>
        <v>В пути</v>
      </c>
      <c r="E5702" s="95">
        <f>IFERROR(VLOOKUP($A5702,HeadJournal!$A$1:$NTR$890,COLUMN(HeadJournal!G$1),0),"")</f>
        <v>46098</v>
      </c>
      <c r="F5702" s="95" t="str">
        <f t="shared" si="423"/>
        <v>2026 03</v>
      </c>
      <c r="G5702" s="97" t="s">
        <v>7</v>
      </c>
      <c r="H5702" s="161" t="s">
        <v>5602</v>
      </c>
      <c r="I5702" s="97" t="s">
        <v>2813</v>
      </c>
      <c r="J5702" s="97" t="s">
        <v>5603</v>
      </c>
      <c r="K5702" s="29">
        <v>23.03</v>
      </c>
      <c r="L5702" s="29">
        <v>-9.48</v>
      </c>
      <c r="M5702" s="30">
        <f>IFERROR(VLOOKUP($A5702,HeadJournal!$A$1:$J$890,COLUMN(HeadJournal!I$1),0)*($K5702+$L5702)/(SUMIF($A:$A,$A5702,$K:$K)+SUMIF($A:$A,$A5702,$L:$L)),0)</f>
        <v>-0.66925604559223684</v>
      </c>
      <c r="N5702" s="30">
        <f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30">
        <f>IFERROR((VLOOKUP($A5702,HeadJournal!$A$1:$L$890,COLUMN(HeadJournal!L$1),0)*($K5702+$L5702)/(SUMIF($A:$A,$A5702,$K:$K)+SUMIF($A:$A,$A5702,$L:$L)))/VLOOKUP($A5702,HeadJournal!$A$1:$L$890,COLUMN(HeadJournal!H$1),0),0)</f>
        <v>0</v>
      </c>
      <c r="P5702" s="30">
        <f>IFERROR(SUM(K5702:O5702)*VLOOKUP($A5702,HeadJournal!$A$1:$L$890,COLUMN(HeadJournal!H$1),0),0)</f>
        <v>1141.7675103968782</v>
      </c>
      <c r="Q5702" s="29"/>
      <c r="R5702" s="31"/>
      <c r="S5702" s="31"/>
      <c r="T5702" s="95" t="str">
        <f t="shared" si="424"/>
        <v/>
      </c>
      <c r="U5702" s="32">
        <f t="shared" si="425"/>
        <v>-1141.7675103968782</v>
      </c>
      <c r="V5702" s="22" t="str">
        <f t="shared" si="426"/>
        <v/>
      </c>
      <c r="X5702" s="33"/>
      <c r="Y5702" s="33"/>
    </row>
    <row r="5703" spans="1:25" x14ac:dyDescent="0.2">
      <c r="A5703" s="93" t="s">
        <v>5605</v>
      </c>
      <c r="B5703" s="94">
        <f>IFERROR(VLOOKUP($A5703,HeadJournal!$A$1:$NTR$890,COLUMN(HeadJournal!B$1),0),"")</f>
        <v>0</v>
      </c>
      <c r="C5703" s="94" t="str">
        <f>IFERROR(VLOOKUP($A5703,HeadJournal!$A$1:$NTR$890,COLUMN(HeadJournal!C$1),0),"")</f>
        <v>iHerb_OA CZN6870</v>
      </c>
      <c r="D5703" s="125" t="str">
        <f>IFERROR(VLOOKUP($A5703,HeadJournal!$A$1:$NTR$890,COLUMN(HeadJournal!D$1),0),"")</f>
        <v>В пути</v>
      </c>
      <c r="E5703" s="95">
        <f>IFERROR(VLOOKUP($A5703,HeadJournal!$A$1:$NTR$890,COLUMN(HeadJournal!G$1),0),"")</f>
        <v>46098</v>
      </c>
      <c r="F5703" s="95" t="str">
        <f t="shared" si="423"/>
        <v>2026 03</v>
      </c>
      <c r="G5703" s="97" t="s">
        <v>5</v>
      </c>
      <c r="H5703" s="161" t="s">
        <v>4090</v>
      </c>
      <c r="I5703" s="97" t="s">
        <v>2052</v>
      </c>
      <c r="J5703" s="97" t="s">
        <v>5604</v>
      </c>
      <c r="K5703" s="29">
        <v>27.56</v>
      </c>
      <c r="L5703" s="29">
        <v>-8.59</v>
      </c>
      <c r="M5703" s="30">
        <f>IFERROR(VLOOKUP($A5703,HeadJournal!$A$1:$J$890,COLUMN(HeadJournal!I$1),0)*($K5703+$L5703)/(SUMIF($A:$A,$A5703,$K:$K)+SUMIF($A:$A,$A5703,$L:$L)),0)</f>
        <v>-0.9369584638291315</v>
      </c>
      <c r="N5703" s="30">
        <f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30">
        <f>IFERROR((VLOOKUP($A5703,HeadJournal!$A$1:$L$890,COLUMN(HeadJournal!L$1),0)*($K5703+$L5703)/(SUMIF($A:$A,$A5703,$K:$K)+SUMIF($A:$A,$A5703,$L:$L)))/VLOOKUP($A5703,HeadJournal!$A$1:$L$890,COLUMN(HeadJournal!H$1),0),0)</f>
        <v>0</v>
      </c>
      <c r="P5703" s="30">
        <f>IFERROR(SUM(K5703:O5703)*VLOOKUP($A5703,HeadJournal!$A$1:$L$890,COLUMN(HeadJournal!H$1),0),0)</f>
        <v>1598.4745145556292</v>
      </c>
      <c r="Q5703" s="29"/>
      <c r="R5703" s="31"/>
      <c r="S5703" s="31"/>
      <c r="T5703" s="95" t="str">
        <f t="shared" si="424"/>
        <v/>
      </c>
      <c r="U5703" s="32">
        <f t="shared" si="425"/>
        <v>-1598.4745145556292</v>
      </c>
      <c r="V5703" s="22" t="str">
        <f t="shared" si="426"/>
        <v/>
      </c>
      <c r="X5703" s="33"/>
      <c r="Y5703" s="33"/>
    </row>
    <row r="5704" spans="1:25" x14ac:dyDescent="0.2">
      <c r="A5704" s="93" t="s">
        <v>5612</v>
      </c>
      <c r="B5704" s="94">
        <f>IFERROR(VLOOKUP($A5704,HeadJournal!$A$1:$NTR$890,COLUMN(HeadJournal!B$1),0),"")</f>
        <v>0</v>
      </c>
      <c r="C5704" s="94" t="str">
        <f>IFERROR(VLOOKUP($A5704,HeadJournal!$A$1:$NTR$890,COLUMN(HeadJournal!C$1),0),"")</f>
        <v>iHerb_VP DFD1605</v>
      </c>
      <c r="D5704" s="125" t="str">
        <f>IFERROR(VLOOKUP($A5704,HeadJournal!$A$1:$NTR$890,COLUMN(HeadJournal!D$1),0),"")</f>
        <v>Доставлен</v>
      </c>
      <c r="E5704" s="95">
        <f>IFERROR(VLOOKUP($A5704,HeadJournal!$A$1:$NTR$890,COLUMN(HeadJournal!G$1),0),"")</f>
        <v>46090</v>
      </c>
      <c r="F5704" s="95" t="str">
        <f t="shared" si="423"/>
        <v>2026 03</v>
      </c>
      <c r="G5704" s="97" t="s">
        <v>5</v>
      </c>
      <c r="H5704" s="161" t="s">
        <v>5606</v>
      </c>
      <c r="I5704" s="97" t="s">
        <v>2750</v>
      </c>
      <c r="J5704" s="97" t="s">
        <v>5607</v>
      </c>
      <c r="K5704" s="29">
        <v>27.9</v>
      </c>
      <c r="L5704" s="29">
        <v>-4.1849999999999996</v>
      </c>
      <c r="M5704" s="30">
        <f>IFERROR(VLOOKUP($A5704,HeadJournal!$A$1:$J$890,COLUMN(HeadJournal!I$1),0)*($K5704+$L5704)/(SUMIF($A:$A,$A5704,$K:$K)+SUMIF($A:$A,$A5704,$L:$L)),0)</f>
        <v>-1.1523714129543592</v>
      </c>
      <c r="N5704" s="30">
        <f>IFERROR((VLOOKUP($A5704,HeadJournal!$A$1:$K$890,COLUMN(HeadJournal!K$1),0)-VLOOKUP($A5704,HeadJournal!$A$1:$K$890,COLUMN(HeadJournal!J$1),0))*($K5704+$L5704)/(SUMIF($A:$A,$A5704,$K:$K)+SUMIF($A:$A,$A5704,$L:$L)),0)</f>
        <v>0</v>
      </c>
      <c r="O5704" s="30">
        <f>IFERROR((VLOOKUP($A5704,HeadJournal!$A$1:$L$890,COLUMN(HeadJournal!L$1),0)*($K5704+$L5704)/(SUMIF($A:$A,$A5704,$K:$K)+SUMIF($A:$A,$A5704,$L:$L)))/VLOOKUP($A5704,HeadJournal!$A$1:$L$890,COLUMN(HeadJournal!H$1),0),0)</f>
        <v>1.1863226921409873</v>
      </c>
      <c r="P5704" s="30">
        <f>IFERROR(SUM(K5704:O5704)*VLOOKUP($A5704,HeadJournal!$A$1:$L$890,COLUMN(HeadJournal!H$1),0),0)</f>
        <v>2079.0033336977317</v>
      </c>
      <c r="Q5704" s="29">
        <v>2950</v>
      </c>
      <c r="R5704" s="31">
        <v>46116</v>
      </c>
      <c r="S5704" s="31" t="s">
        <v>3226</v>
      </c>
      <c r="T5704" s="95" t="str">
        <f t="shared" si="424"/>
        <v>2026 04</v>
      </c>
      <c r="U5704" s="32">
        <f t="shared" si="425"/>
        <v>870.9966663022683</v>
      </c>
      <c r="V5704" s="22">
        <f t="shared" si="426"/>
        <v>0.41894914365197616</v>
      </c>
      <c r="X5704" s="33"/>
      <c r="Y5704" s="33"/>
    </row>
    <row r="5705" spans="1:25" x14ac:dyDescent="0.2">
      <c r="A5705" s="93" t="s">
        <v>5612</v>
      </c>
      <c r="B5705" s="94">
        <f>IFERROR(VLOOKUP($A5705,HeadJournal!$A$1:$NTR$890,COLUMN(HeadJournal!B$1),0),"")</f>
        <v>0</v>
      </c>
      <c r="C5705" s="94" t="str">
        <f>IFERROR(VLOOKUP($A5705,HeadJournal!$A$1:$NTR$890,COLUMN(HeadJournal!C$1),0),"")</f>
        <v>iHerb_VP DFD1605</v>
      </c>
      <c r="D5705" s="125" t="str">
        <f>IFERROR(VLOOKUP($A5705,HeadJournal!$A$1:$NTR$890,COLUMN(HeadJournal!D$1),0),"")</f>
        <v>Доставлен</v>
      </c>
      <c r="E5705" s="95">
        <f>IFERROR(VLOOKUP($A5705,HeadJournal!$A$1:$NTR$890,COLUMN(HeadJournal!G$1),0),"")</f>
        <v>46090</v>
      </c>
      <c r="F5705" s="95" t="str">
        <f t="shared" si="423"/>
        <v>2026 03</v>
      </c>
      <c r="G5705" s="97" t="s">
        <v>5</v>
      </c>
      <c r="H5705" s="161" t="s">
        <v>5606</v>
      </c>
      <c r="I5705" s="97" t="s">
        <v>2750</v>
      </c>
      <c r="J5705" s="97" t="s">
        <v>5607</v>
      </c>
      <c r="K5705" s="29">
        <v>27.9</v>
      </c>
      <c r="L5705" s="29">
        <v>-4.1849999999999996</v>
      </c>
      <c r="M5705" s="30">
        <f>IFERROR(VLOOKUP($A5705,HeadJournal!$A$1:$J$890,COLUMN(HeadJournal!I$1),0)*($K5705+$L5705)/(SUMIF($A:$A,$A5705,$K:$K)+SUMIF($A:$A,$A5705,$L:$L)),0)</f>
        <v>-1.1523714129543592</v>
      </c>
      <c r="N5705" s="30">
        <f>IFERROR((VLOOKUP($A5705,HeadJournal!$A$1:$K$890,COLUMN(HeadJournal!K$1),0)-VLOOKUP($A5705,HeadJournal!$A$1:$K$890,COLUMN(HeadJournal!J$1),0))*($K5705+$L5705)/(SUMIF($A:$A,$A5705,$K:$K)+SUMIF($A:$A,$A5705,$L:$L)),0)</f>
        <v>0</v>
      </c>
      <c r="O5705" s="30">
        <f>IFERROR((VLOOKUP($A5705,HeadJournal!$A$1:$L$890,COLUMN(HeadJournal!L$1),0)*($K5705+$L5705)/(SUMIF($A:$A,$A5705,$K:$K)+SUMIF($A:$A,$A5705,$L:$L)))/VLOOKUP($A5705,HeadJournal!$A$1:$L$890,COLUMN(HeadJournal!H$1),0),0)</f>
        <v>1.1863226921409873</v>
      </c>
      <c r="P5705" s="30">
        <f>IFERROR(SUM(K5705:O5705)*VLOOKUP($A5705,HeadJournal!$A$1:$L$890,COLUMN(HeadJournal!H$1),0),0)</f>
        <v>2079.0033336977317</v>
      </c>
      <c r="Q5705" s="29">
        <v>2950</v>
      </c>
      <c r="R5705" s="31">
        <v>46118</v>
      </c>
      <c r="S5705" s="31" t="s">
        <v>3235</v>
      </c>
      <c r="T5705" s="95" t="str">
        <f t="shared" si="424"/>
        <v>2026 04</v>
      </c>
      <c r="U5705" s="32">
        <f t="shared" si="425"/>
        <v>870.9966663022683</v>
      </c>
      <c r="V5705" s="22">
        <f t="shared" si="426"/>
        <v>0.41894914365197616</v>
      </c>
      <c r="X5705" s="33"/>
      <c r="Y5705" s="33"/>
    </row>
    <row r="5706" spans="1:25" x14ac:dyDescent="0.2">
      <c r="A5706" s="93" t="s">
        <v>5612</v>
      </c>
      <c r="B5706" s="94">
        <f>IFERROR(VLOOKUP($A5706,HeadJournal!$A$1:$NTR$890,COLUMN(HeadJournal!B$1),0),"")</f>
        <v>0</v>
      </c>
      <c r="C5706" s="94" t="str">
        <f>IFERROR(VLOOKUP($A5706,HeadJournal!$A$1:$NTR$890,COLUMN(HeadJournal!C$1),0),"")</f>
        <v>iHerb_VP DFD1605</v>
      </c>
      <c r="D5706" s="125" t="str">
        <f>IFERROR(VLOOKUP($A5706,HeadJournal!$A$1:$NTR$890,COLUMN(HeadJournal!D$1),0),"")</f>
        <v>Доставлен</v>
      </c>
      <c r="E5706" s="95">
        <f>IFERROR(VLOOKUP($A5706,HeadJournal!$A$1:$NTR$890,COLUMN(HeadJournal!G$1),0),"")</f>
        <v>46090</v>
      </c>
      <c r="F5706" s="95" t="str">
        <f t="shared" si="423"/>
        <v>2026 03</v>
      </c>
      <c r="G5706" s="97" t="s">
        <v>5</v>
      </c>
      <c r="H5706" s="161" t="s">
        <v>5608</v>
      </c>
      <c r="I5706" s="97" t="s">
        <v>3670</v>
      </c>
      <c r="J5706" s="97" t="s">
        <v>5609</v>
      </c>
      <c r="K5706" s="29">
        <v>41.5</v>
      </c>
      <c r="L5706" s="29">
        <v>-4.1500000000000004</v>
      </c>
      <c r="M5706" s="30">
        <f>IFERROR(VLOOKUP($A5706,HeadJournal!$A$1:$J$890,COLUMN(HeadJournal!I$1),0)*($K5706+$L5706)/(SUMIF($A:$A,$A5706,$K:$K)+SUMIF($A:$A,$A5706,$L:$L)),0)</f>
        <v>-1.8149303088275486</v>
      </c>
      <c r="N5706" s="30">
        <f>IFERROR((VLOOKUP($A5706,HeadJournal!$A$1:$K$890,COLUMN(HeadJournal!K$1),0)-VLOOKUP($A5706,HeadJournal!$A$1:$K$890,COLUMN(HeadJournal!J$1),0))*($K5706+$L5706)/(SUMIF($A:$A,$A5706,$K:$K)+SUMIF($A:$A,$A5706,$L:$L)),0)</f>
        <v>0</v>
      </c>
      <c r="O5706" s="30">
        <f>IFERROR((VLOOKUP($A5706,HeadJournal!$A$1:$L$890,COLUMN(HeadJournal!L$1),0)*($K5706+$L5706)/(SUMIF($A:$A,$A5706,$K:$K)+SUMIF($A:$A,$A5706,$L:$L)))/VLOOKUP($A5706,HeadJournal!$A$1:$L$890,COLUMN(HeadJournal!H$1),0),0)</f>
        <v>1.8684019629544963</v>
      </c>
      <c r="P5706" s="30">
        <f>IFERROR(SUM(K5706:O5706)*VLOOKUP($A5706,HeadJournal!$A$1:$L$890,COLUMN(HeadJournal!H$1),0),0)</f>
        <v>3274.3316261273571</v>
      </c>
      <c r="Q5706" s="29">
        <v>4300</v>
      </c>
      <c r="R5706" s="31">
        <v>46116</v>
      </c>
      <c r="S5706" s="31" t="s">
        <v>3226</v>
      </c>
      <c r="T5706" s="95" t="str">
        <f t="shared" si="424"/>
        <v>2026 04</v>
      </c>
      <c r="U5706" s="32">
        <f t="shared" si="425"/>
        <v>1025.6683738726429</v>
      </c>
      <c r="V5706" s="22">
        <f t="shared" si="426"/>
        <v>0.31324511105972774</v>
      </c>
      <c r="X5706" s="33"/>
      <c r="Y5706" s="33"/>
    </row>
    <row r="5707" spans="1:25" x14ac:dyDescent="0.2">
      <c r="A5707" s="93" t="s">
        <v>5612</v>
      </c>
      <c r="B5707" s="94">
        <f>IFERROR(VLOOKUP($A5707,HeadJournal!$A$1:$NTR$890,COLUMN(HeadJournal!B$1),0),"")</f>
        <v>0</v>
      </c>
      <c r="C5707" s="94" t="str">
        <f>IFERROR(VLOOKUP($A5707,HeadJournal!$A$1:$NTR$890,COLUMN(HeadJournal!C$1),0),"")</f>
        <v>iHerb_VP DFD1605</v>
      </c>
      <c r="D5707" s="125" t="str">
        <f>IFERROR(VLOOKUP($A5707,HeadJournal!$A$1:$NTR$890,COLUMN(HeadJournal!D$1),0),"")</f>
        <v>Доставлен</v>
      </c>
      <c r="E5707" s="95">
        <f>IFERROR(VLOOKUP($A5707,HeadJournal!$A$1:$NTR$890,COLUMN(HeadJournal!G$1),0),"")</f>
        <v>46090</v>
      </c>
      <c r="F5707" s="95" t="str">
        <f t="shared" si="423"/>
        <v>2026 03</v>
      </c>
      <c r="G5707" s="97" t="s">
        <v>5</v>
      </c>
      <c r="H5707" s="161" t="s">
        <v>5448</v>
      </c>
      <c r="I5707" s="97" t="s">
        <v>2666</v>
      </c>
      <c r="J5707" s="97" t="s">
        <v>5610</v>
      </c>
      <c r="K5707" s="29">
        <v>13.26</v>
      </c>
      <c r="L5707" s="29">
        <v>-1.325</v>
      </c>
      <c r="M5707" s="30">
        <f>IFERROR(VLOOKUP($A5707,HeadJournal!$A$1:$J$890,COLUMN(HeadJournal!I$1),0)*($K5707+$L5707)/(SUMIF($A:$A,$A5707,$K:$K)+SUMIF($A:$A,$A5707,$L:$L)),0)</f>
        <v>-0.57995162612735718</v>
      </c>
      <c r="N5707" s="30">
        <f>IFERROR((VLOOKUP($A5707,HeadJournal!$A$1:$K$890,COLUMN(HeadJournal!K$1),0)-VLOOKUP($A5707,HeadJournal!$A$1:$K$890,COLUMN(HeadJournal!J$1),0))*($K5707+$L5707)/(SUMIF($A:$A,$A5707,$K:$K)+SUMIF($A:$A,$A5707,$L:$L)),0)</f>
        <v>0</v>
      </c>
      <c r="O5707" s="30">
        <f>IFERROR((VLOOKUP($A5707,HeadJournal!$A$1:$L$890,COLUMN(HeadJournal!L$1),0)*($K5707+$L5707)/(SUMIF($A:$A,$A5707,$K:$K)+SUMIF($A:$A,$A5707,$L:$L)))/VLOOKUP($A5707,HeadJournal!$A$1:$L$890,COLUMN(HeadJournal!H$1),0),0)</f>
        <v>0.59703821761343812</v>
      </c>
      <c r="P5707" s="30">
        <f>IFERROR(SUM(K5707:O5707)*VLOOKUP($A5707,HeadJournal!$A$1:$L$890,COLUMN(HeadJournal!H$1),0),0)</f>
        <v>1046.2957953903617</v>
      </c>
      <c r="Q5707" s="29">
        <v>2000</v>
      </c>
      <c r="R5707" s="31">
        <v>46119</v>
      </c>
      <c r="S5707" s="31" t="s">
        <v>3252</v>
      </c>
      <c r="T5707" s="95" t="str">
        <f t="shared" si="424"/>
        <v>2026 04</v>
      </c>
      <c r="U5707" s="32">
        <f t="shared" si="425"/>
        <v>953.70420460963828</v>
      </c>
      <c r="V5707" s="22">
        <f t="shared" si="426"/>
        <v>0.91150533989656479</v>
      </c>
      <c r="X5707" s="33"/>
      <c r="Y5707" s="33"/>
    </row>
    <row r="5708" spans="1:25" x14ac:dyDescent="0.2">
      <c r="A5708" s="93" t="s">
        <v>5612</v>
      </c>
      <c r="B5708" s="94">
        <f>IFERROR(VLOOKUP($A5708,HeadJournal!$A$1:$NTR$890,COLUMN(HeadJournal!B$1),0),"")</f>
        <v>0</v>
      </c>
      <c r="C5708" s="94" t="str">
        <f>IFERROR(VLOOKUP($A5708,HeadJournal!$A$1:$NTR$890,COLUMN(HeadJournal!C$1),0),"")</f>
        <v>iHerb_VP DFD1605</v>
      </c>
      <c r="D5708" s="125" t="str">
        <f>IFERROR(VLOOKUP($A5708,HeadJournal!$A$1:$NTR$890,COLUMN(HeadJournal!D$1),0),"")</f>
        <v>Доставлен</v>
      </c>
      <c r="E5708" s="95">
        <f>IFERROR(VLOOKUP($A5708,HeadJournal!$A$1:$NTR$890,COLUMN(HeadJournal!G$1),0),"")</f>
        <v>46090</v>
      </c>
      <c r="F5708" s="95" t="str">
        <f t="shared" si="423"/>
        <v>2026 03</v>
      </c>
      <c r="G5708" s="97" t="s">
        <v>5</v>
      </c>
      <c r="H5708" s="161" t="s">
        <v>5448</v>
      </c>
      <c r="I5708" s="97" t="s">
        <v>2666</v>
      </c>
      <c r="J5708" s="97" t="s">
        <v>5610</v>
      </c>
      <c r="K5708" s="29">
        <v>13.26</v>
      </c>
      <c r="L5708" s="29">
        <v>-1.325</v>
      </c>
      <c r="M5708" s="30">
        <f>IFERROR(VLOOKUP($A5708,HeadJournal!$A$1:$J$890,COLUMN(HeadJournal!I$1),0)*($K5708+$L5708)/(SUMIF($A:$A,$A5708,$K:$K)+SUMIF($A:$A,$A5708,$L:$L)),0)</f>
        <v>-0.57995162612735718</v>
      </c>
      <c r="N5708" s="30">
        <f>IFERROR((VLOOKUP($A5708,HeadJournal!$A$1:$K$890,COLUMN(HeadJournal!K$1),0)-VLOOKUP($A5708,HeadJournal!$A$1:$K$890,COLUMN(HeadJournal!J$1),0))*($K5708+$L5708)/(SUMIF($A:$A,$A5708,$K:$K)+SUMIF($A:$A,$A5708,$L:$L)),0)</f>
        <v>0</v>
      </c>
      <c r="O5708" s="30">
        <f>IFERROR((VLOOKUP($A5708,HeadJournal!$A$1:$L$890,COLUMN(HeadJournal!L$1),0)*($K5708+$L5708)/(SUMIF($A:$A,$A5708,$K:$K)+SUMIF($A:$A,$A5708,$L:$L)))/VLOOKUP($A5708,HeadJournal!$A$1:$L$890,COLUMN(HeadJournal!H$1),0),0)</f>
        <v>0.59703821761343812</v>
      </c>
      <c r="P5708" s="30">
        <f>IFERROR(SUM(K5708:O5708)*VLOOKUP($A5708,HeadJournal!$A$1:$L$890,COLUMN(HeadJournal!H$1),0),0)</f>
        <v>1046.2957953903617</v>
      </c>
      <c r="Q5708" s="29">
        <v>2000</v>
      </c>
      <c r="R5708" s="31">
        <v>46119</v>
      </c>
      <c r="S5708" s="31"/>
      <c r="T5708" s="95" t="str">
        <f t="shared" si="424"/>
        <v>2026 04</v>
      </c>
      <c r="U5708" s="32">
        <f t="shared" si="425"/>
        <v>953.70420460963828</v>
      </c>
      <c r="V5708" s="22">
        <f t="shared" si="426"/>
        <v>0.91150533989656479</v>
      </c>
      <c r="X5708" s="33"/>
      <c r="Y5708" s="33"/>
    </row>
    <row r="5709" spans="1:25" x14ac:dyDescent="0.2">
      <c r="A5709" s="93" t="s">
        <v>5612</v>
      </c>
      <c r="B5709" s="94">
        <f>IFERROR(VLOOKUP($A5709,HeadJournal!$A$1:$NTR$890,COLUMN(HeadJournal!B$1),0),"")</f>
        <v>0</v>
      </c>
      <c r="C5709" s="94" t="str">
        <f>IFERROR(VLOOKUP($A5709,HeadJournal!$A$1:$NTR$890,COLUMN(HeadJournal!C$1),0),"")</f>
        <v>iHerb_VP DFD1605</v>
      </c>
      <c r="D5709" s="125" t="str">
        <f>IFERROR(VLOOKUP($A5709,HeadJournal!$A$1:$NTR$890,COLUMN(HeadJournal!D$1),0),"")</f>
        <v>Доставлен</v>
      </c>
      <c r="E5709" s="95">
        <f>IFERROR(VLOOKUP($A5709,HeadJournal!$A$1:$NTR$890,COLUMN(HeadJournal!G$1),0),"")</f>
        <v>46090</v>
      </c>
      <c r="F5709" s="95" t="str">
        <f t="shared" si="423"/>
        <v>2026 03</v>
      </c>
      <c r="G5709" s="97" t="s">
        <v>5</v>
      </c>
      <c r="H5709" s="161" t="s">
        <v>2094</v>
      </c>
      <c r="I5709" s="97" t="s">
        <v>2042</v>
      </c>
      <c r="J5709" s="97" t="s">
        <v>5475</v>
      </c>
      <c r="K5709" s="29">
        <v>17.53</v>
      </c>
      <c r="L5709" s="29">
        <v>-1.75</v>
      </c>
      <c r="M5709" s="30">
        <f>IFERROR(VLOOKUP($A5709,HeadJournal!$A$1:$J$890,COLUMN(HeadJournal!I$1),0)*($K5709+$L5709)/(SUMIF($A:$A,$A5709,$K:$K)+SUMIF($A:$A,$A5709,$L:$L)),0)</f>
        <v>-0.76678983328778361</v>
      </c>
      <c r="N5709" s="30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30">
        <f>IFERROR((VLOOKUP($A5709,HeadJournal!$A$1:$L$890,COLUMN(HeadJournal!L$1),0)*($K5709+$L5709)/(SUMIF($A:$A,$A5709,$K:$K)+SUMIF($A:$A,$A5709,$L:$L)))/VLOOKUP($A5709,HeadJournal!$A$1:$L$890,COLUMN(HeadJournal!H$1),0),0)</f>
        <v>0.78938107029242166</v>
      </c>
      <c r="P5709" s="30">
        <f>IFERROR(SUM(K5709:O5709)*VLOOKUP($A5709,HeadJournal!$A$1:$L$890,COLUMN(HeadJournal!H$1),0),0)</f>
        <v>1383.3722372232853</v>
      </c>
      <c r="Q5709" s="29">
        <v>2200</v>
      </c>
      <c r="R5709" s="31">
        <v>46119</v>
      </c>
      <c r="S5709" s="31" t="s">
        <v>3172</v>
      </c>
      <c r="T5709" s="95" t="str">
        <f t="shared" si="424"/>
        <v>2026 04</v>
      </c>
      <c r="U5709" s="32">
        <f t="shared" si="425"/>
        <v>816.62776277671469</v>
      </c>
      <c r="V5709" s="22">
        <f t="shared" si="426"/>
        <v>0.59031672083853282</v>
      </c>
      <c r="X5709" s="33"/>
      <c r="Y5709" s="33"/>
    </row>
    <row r="5710" spans="1:25" x14ac:dyDescent="0.2">
      <c r="A5710" s="93" t="s">
        <v>5612</v>
      </c>
      <c r="B5710" s="94">
        <f>IFERROR(VLOOKUP($A5710,HeadJournal!$A$1:$NTR$890,COLUMN(HeadJournal!B$1),0),"")</f>
        <v>0</v>
      </c>
      <c r="C5710" s="94" t="str">
        <f>IFERROR(VLOOKUP($A5710,HeadJournal!$A$1:$NTR$890,COLUMN(HeadJournal!C$1),0),"")</f>
        <v>iHerb_VP DFD1605</v>
      </c>
      <c r="D5710" s="125" t="str">
        <f>IFERROR(VLOOKUP($A5710,HeadJournal!$A$1:$NTR$890,COLUMN(HeadJournal!D$1),0),"")</f>
        <v>Доставлен</v>
      </c>
      <c r="E5710" s="95">
        <f>IFERROR(VLOOKUP($A5710,HeadJournal!$A$1:$NTR$890,COLUMN(HeadJournal!G$1),0),"")</f>
        <v>46090</v>
      </c>
      <c r="F5710" s="95" t="str">
        <f t="shared" si="423"/>
        <v>2026 03</v>
      </c>
      <c r="G5710" s="97" t="s">
        <v>5</v>
      </c>
      <c r="H5710" s="161" t="s">
        <v>2680</v>
      </c>
      <c r="I5710" s="97" t="s">
        <v>2681</v>
      </c>
      <c r="J5710" s="97" t="s">
        <v>3853</v>
      </c>
      <c r="K5710" s="29">
        <v>7.7</v>
      </c>
      <c r="L5710" s="29">
        <v>-0.77</v>
      </c>
      <c r="M5710" s="30">
        <f>IFERROR(VLOOKUP($A5710,HeadJournal!$A$1:$J$890,COLUMN(HeadJournal!I$1),0)*($K5710+$L5710)/(SUMIF($A:$A,$A5710,$K:$K)+SUMIF($A:$A,$A5710,$L:$L)),0)</f>
        <v>-0.33674610549330414</v>
      </c>
      <c r="N5710" s="30">
        <f>IFERROR((VLOOKUP($A5710,HeadJournal!$A$1:$K$890,COLUMN(HeadJournal!K$1),0)-VLOOKUP($A5710,HeadJournal!$A$1:$K$890,COLUMN(HeadJournal!J$1),0))*($K5710+$L5710)/(SUMIF($A:$A,$A5710,$K:$K)+SUMIF($A:$A,$A5710,$L:$L)),0)</f>
        <v>0</v>
      </c>
      <c r="O5710" s="30">
        <f>IFERROR((VLOOKUP($A5710,HeadJournal!$A$1:$L$890,COLUMN(HeadJournal!L$1),0)*($K5710+$L5710)/(SUMIF($A:$A,$A5710,$K:$K)+SUMIF($A:$A,$A5710,$L:$L)))/VLOOKUP($A5710,HeadJournal!$A$1:$L$890,COLUMN(HeadJournal!H$1),0),0)</f>
        <v>0.34666735216264144</v>
      </c>
      <c r="P5710" s="30">
        <f>IFERROR(SUM(K5710:O5710)*VLOOKUP($A5710,HeadJournal!$A$1:$L$890,COLUMN(HeadJournal!H$1),0),0)</f>
        <v>607.5265908718228</v>
      </c>
      <c r="Q5710" s="29">
        <v>1100</v>
      </c>
      <c r="R5710" s="31">
        <v>46118</v>
      </c>
      <c r="S5710" s="31"/>
      <c r="T5710" s="95" t="str">
        <f t="shared" si="424"/>
        <v>2026 04</v>
      </c>
      <c r="U5710" s="32">
        <f t="shared" si="425"/>
        <v>492.4734091281772</v>
      </c>
      <c r="V5710" s="22">
        <f t="shared" si="426"/>
        <v>0.81062033584646875</v>
      </c>
      <c r="X5710" s="33"/>
      <c r="Y5710" s="33"/>
    </row>
    <row r="5711" spans="1:25" x14ac:dyDescent="0.2">
      <c r="A5711" s="93" t="s">
        <v>5612</v>
      </c>
      <c r="B5711" s="94">
        <f>IFERROR(VLOOKUP($A5711,HeadJournal!$A$1:$NTR$890,COLUMN(HeadJournal!B$1),0),"")</f>
        <v>0</v>
      </c>
      <c r="C5711" s="94" t="str">
        <f>IFERROR(VLOOKUP($A5711,HeadJournal!$A$1:$NTR$890,COLUMN(HeadJournal!C$1),0),"")</f>
        <v>iHerb_VP DFD1605</v>
      </c>
      <c r="D5711" s="125" t="str">
        <f>IFERROR(VLOOKUP($A5711,HeadJournal!$A$1:$NTR$890,COLUMN(HeadJournal!D$1),0),"")</f>
        <v>Доставлен</v>
      </c>
      <c r="E5711" s="95">
        <f>IFERROR(VLOOKUP($A5711,HeadJournal!$A$1:$NTR$890,COLUMN(HeadJournal!G$1),0),"")</f>
        <v>46090</v>
      </c>
      <c r="F5711" s="95" t="str">
        <f t="shared" si="423"/>
        <v>2026 03</v>
      </c>
      <c r="G5711" s="97" t="s">
        <v>5</v>
      </c>
      <c r="H5711" s="161" t="s">
        <v>2680</v>
      </c>
      <c r="I5711" s="97" t="s">
        <v>2681</v>
      </c>
      <c r="J5711" s="97" t="s">
        <v>3853</v>
      </c>
      <c r="K5711" s="29">
        <v>7.7</v>
      </c>
      <c r="L5711" s="29">
        <v>-0.77</v>
      </c>
      <c r="M5711" s="30">
        <f>IFERROR(VLOOKUP($A5711,HeadJournal!$A$1:$J$890,COLUMN(HeadJournal!I$1),0)*($K5711+$L5711)/(SUMIF($A:$A,$A5711,$K:$K)+SUMIF($A:$A,$A5711,$L:$L)),0)</f>
        <v>-0.33674610549330414</v>
      </c>
      <c r="N5711" s="30">
        <f>IFERROR((VLOOKUP($A5711,HeadJournal!$A$1:$K$890,COLUMN(HeadJournal!K$1),0)-VLOOKUP($A5711,HeadJournal!$A$1:$K$890,COLUMN(HeadJournal!J$1),0))*($K5711+$L5711)/(SUMIF($A:$A,$A5711,$K:$K)+SUMIF($A:$A,$A5711,$L:$L)),0)</f>
        <v>0</v>
      </c>
      <c r="O5711" s="30">
        <f>IFERROR((VLOOKUP($A5711,HeadJournal!$A$1:$L$890,COLUMN(HeadJournal!L$1),0)*($K5711+$L5711)/(SUMIF($A:$A,$A5711,$K:$K)+SUMIF($A:$A,$A5711,$L:$L)))/VLOOKUP($A5711,HeadJournal!$A$1:$L$890,COLUMN(HeadJournal!H$1),0),0)</f>
        <v>0.34666735216264144</v>
      </c>
      <c r="P5711" s="30">
        <f>IFERROR(SUM(K5711:O5711)*VLOOKUP($A5711,HeadJournal!$A$1:$L$890,COLUMN(HeadJournal!H$1),0),0)</f>
        <v>607.5265908718228</v>
      </c>
      <c r="Q5711" s="29"/>
      <c r="R5711" s="31"/>
      <c r="S5711" s="31"/>
      <c r="T5711" s="95" t="str">
        <f t="shared" si="424"/>
        <v/>
      </c>
      <c r="U5711" s="32">
        <f t="shared" si="425"/>
        <v>-607.5265908718228</v>
      </c>
      <c r="V5711" s="22" t="str">
        <f t="shared" si="426"/>
        <v/>
      </c>
      <c r="X5711" s="33"/>
      <c r="Y5711" s="33"/>
    </row>
    <row r="5712" spans="1:25" x14ac:dyDescent="0.2">
      <c r="A5712" s="93" t="s">
        <v>5612</v>
      </c>
      <c r="B5712" s="94">
        <f>IFERROR(VLOOKUP($A5712,HeadJournal!$A$1:$NTR$890,COLUMN(HeadJournal!B$1),0),"")</f>
        <v>0</v>
      </c>
      <c r="C5712" s="94" t="str">
        <f>IFERROR(VLOOKUP($A5712,HeadJournal!$A$1:$NTR$890,COLUMN(HeadJournal!C$1),0),"")</f>
        <v>iHerb_VP DFD1605</v>
      </c>
      <c r="D5712" s="125" t="str">
        <f>IFERROR(VLOOKUP($A5712,HeadJournal!$A$1:$NTR$890,COLUMN(HeadJournal!D$1),0),"")</f>
        <v>Доставлен</v>
      </c>
      <c r="E5712" s="95">
        <f>IFERROR(VLOOKUP($A5712,HeadJournal!$A$1:$NTR$890,COLUMN(HeadJournal!G$1),0),"")</f>
        <v>46090</v>
      </c>
      <c r="F5712" s="95" t="str">
        <f t="shared" si="423"/>
        <v>2026 03</v>
      </c>
      <c r="G5712" s="97" t="s">
        <v>5</v>
      </c>
      <c r="H5712" s="161" t="s">
        <v>2624</v>
      </c>
      <c r="I5712" s="97" t="s">
        <v>2005</v>
      </c>
      <c r="J5712" s="97" t="s">
        <v>5611</v>
      </c>
      <c r="K5712" s="29">
        <v>24.81</v>
      </c>
      <c r="L5712" s="29">
        <v>-2.48</v>
      </c>
      <c r="M5712" s="30">
        <f>IFERROR(VLOOKUP($A5712,HeadJournal!$A$1:$J$890,COLUMN(HeadJournal!I$1),0)*($K5712+$L5712)/(SUMIF($A:$A,$A5712,$K:$K)+SUMIF($A:$A,$A5712,$L:$L)),0)</f>
        <v>-1.0850707843673133</v>
      </c>
      <c r="N5712" s="30">
        <f>IFERROR((VLOOKUP($A5712,HeadJournal!$A$1:$K$890,COLUMN(HeadJournal!K$1),0)-VLOOKUP($A5712,HeadJournal!$A$1:$K$890,COLUMN(HeadJournal!J$1),0))*($K5712+$L5712)/(SUMIF($A:$A,$A5712,$K:$K)+SUMIF($A:$A,$A5712,$L:$L)),0)</f>
        <v>0</v>
      </c>
      <c r="O5712" s="30">
        <f>IFERROR((VLOOKUP($A5712,HeadJournal!$A$1:$L$890,COLUMN(HeadJournal!L$1),0)*($K5712+$L5712)/(SUMIF($A:$A,$A5712,$K:$K)+SUMIF($A:$A,$A5712,$L:$L)))/VLOOKUP($A5712,HeadJournal!$A$1:$L$890,COLUMN(HeadJournal!H$1),0),0)</f>
        <v>1.1170392458574001</v>
      </c>
      <c r="P5712" s="30">
        <f>IFERROR(SUM(K5712:O5712)*VLOOKUP($A5712,HeadJournal!$A$1:$L$890,COLUMN(HeadJournal!H$1),0),0)</f>
        <v>1957.5856816980956</v>
      </c>
      <c r="Q5712" s="29">
        <v>3000</v>
      </c>
      <c r="R5712" s="31">
        <v>46116</v>
      </c>
      <c r="S5712" s="31" t="s">
        <v>3226</v>
      </c>
      <c r="T5712" s="95" t="str">
        <f t="shared" si="424"/>
        <v>2026 04</v>
      </c>
      <c r="U5712" s="32">
        <f t="shared" si="425"/>
        <v>1042.4143183019044</v>
      </c>
      <c r="V5712" s="22">
        <f t="shared" si="426"/>
        <v>0.53249997077914279</v>
      </c>
      <c r="X5712" s="33"/>
      <c r="Y5712" s="33"/>
    </row>
    <row r="5713" spans="1:25" x14ac:dyDescent="0.2">
      <c r="A5713" s="93" t="s">
        <v>5612</v>
      </c>
      <c r="B5713" s="94">
        <f>IFERROR(VLOOKUP($A5713,HeadJournal!$A$1:$NTR$890,COLUMN(HeadJournal!B$1),0),"")</f>
        <v>0</v>
      </c>
      <c r="C5713" s="94" t="str">
        <f>IFERROR(VLOOKUP($A5713,HeadJournal!$A$1:$NTR$890,COLUMN(HeadJournal!C$1),0),"")</f>
        <v>iHerb_VP DFD1605</v>
      </c>
      <c r="D5713" s="125" t="str">
        <f>IFERROR(VLOOKUP($A5713,HeadJournal!$A$1:$NTR$890,COLUMN(HeadJournal!D$1),0),"")</f>
        <v>Доставлен</v>
      </c>
      <c r="E5713" s="95">
        <f>IFERROR(VLOOKUP($A5713,HeadJournal!$A$1:$NTR$890,COLUMN(HeadJournal!G$1),0),"")</f>
        <v>46090</v>
      </c>
      <c r="F5713" s="95" t="str">
        <f t="shared" si="423"/>
        <v>2026 03</v>
      </c>
      <c r="G5713" s="97" t="s">
        <v>5</v>
      </c>
      <c r="H5713" s="161" t="s">
        <v>2624</v>
      </c>
      <c r="I5713" s="97" t="s">
        <v>2005</v>
      </c>
      <c r="J5713" s="97" t="s">
        <v>5611</v>
      </c>
      <c r="K5713" s="29">
        <v>24.81</v>
      </c>
      <c r="L5713" s="29">
        <v>-2.48</v>
      </c>
      <c r="M5713" s="30">
        <f>IFERROR(VLOOKUP($A5713,HeadJournal!$A$1:$J$890,COLUMN(HeadJournal!I$1),0)*($K5713+$L5713)/(SUMIF($A:$A,$A5713,$K:$K)+SUMIF($A:$A,$A5713,$L:$L)),0)</f>
        <v>-1.0850707843673133</v>
      </c>
      <c r="N5713" s="30">
        <f>IFERROR((VLOOKUP($A5713,HeadJournal!$A$1:$K$890,COLUMN(HeadJournal!K$1),0)-VLOOKUP($A5713,HeadJournal!$A$1:$K$890,COLUMN(HeadJournal!J$1),0))*($K5713+$L5713)/(SUMIF($A:$A,$A5713,$K:$K)+SUMIF($A:$A,$A5713,$L:$L)),0)</f>
        <v>0</v>
      </c>
      <c r="O5713" s="30">
        <f>IFERROR((VLOOKUP($A5713,HeadJournal!$A$1:$L$890,COLUMN(HeadJournal!L$1),0)*($K5713+$L5713)/(SUMIF($A:$A,$A5713,$K:$K)+SUMIF($A:$A,$A5713,$L:$L)))/VLOOKUP($A5713,HeadJournal!$A$1:$L$890,COLUMN(HeadJournal!H$1),0),0)</f>
        <v>1.1170392458574001</v>
      </c>
      <c r="P5713" s="30">
        <f>IFERROR(SUM(K5713:O5713)*VLOOKUP($A5713,HeadJournal!$A$1:$L$890,COLUMN(HeadJournal!H$1),0),0)</f>
        <v>1957.5856816980956</v>
      </c>
      <c r="Q5713" s="29">
        <v>3000</v>
      </c>
      <c r="R5713" s="31">
        <v>46118</v>
      </c>
      <c r="S5713" s="31" t="s">
        <v>3235</v>
      </c>
      <c r="T5713" s="95" t="str">
        <f t="shared" si="424"/>
        <v>2026 04</v>
      </c>
      <c r="U5713" s="32">
        <f t="shared" si="425"/>
        <v>1042.4143183019044</v>
      </c>
      <c r="V5713" s="22">
        <f t="shared" si="426"/>
        <v>0.53249997077914279</v>
      </c>
      <c r="X5713" s="33"/>
      <c r="Y5713" s="33"/>
    </row>
    <row r="5714" spans="1:25" x14ac:dyDescent="0.2">
      <c r="A5714" s="93" t="s">
        <v>5619</v>
      </c>
      <c r="B5714" s="94">
        <f>IFERROR(VLOOKUP($A5714,HeadJournal!$A$1:$NTR$890,COLUMN(HeadJournal!B$1),0),"")</f>
        <v>0</v>
      </c>
      <c r="C5714" s="94" t="str">
        <f>IFERROR(VLOOKUP($A5714,HeadJournal!$A$1:$NTR$890,COLUMN(HeadJournal!C$1),0),"")</f>
        <v>iHerb_MH DLE7202</v>
      </c>
      <c r="D5714" s="125" t="str">
        <f>IFERROR(VLOOKUP($A5714,HeadJournal!$A$1:$NTR$890,COLUMN(HeadJournal!D$1),0),"")</f>
        <v>В пути</v>
      </c>
      <c r="E5714" s="95">
        <f>IFERROR(VLOOKUP($A5714,HeadJournal!$A$1:$NTR$890,COLUMN(HeadJournal!G$1),0),"")</f>
        <v>46102</v>
      </c>
      <c r="F5714" s="95" t="str">
        <f t="shared" si="423"/>
        <v>2026 03</v>
      </c>
      <c r="G5714" s="97" t="s">
        <v>5</v>
      </c>
      <c r="H5714" s="161" t="s">
        <v>5613</v>
      </c>
      <c r="I5714" s="97" t="s">
        <v>2544</v>
      </c>
      <c r="J5714" s="97" t="s">
        <v>5614</v>
      </c>
      <c r="K5714" s="29">
        <v>14.21</v>
      </c>
      <c r="L5714" s="29">
        <v>-2.84</v>
      </c>
      <c r="M5714" s="30">
        <f>IFERROR(VLOOKUP($A5714,HeadJournal!$A$1:$J$890,COLUMN(HeadJournal!I$1),0)*($K5714+$L5714)/(SUMIF($A:$A,$A5714,$K:$K)+SUMIF($A:$A,$A5714,$L:$L)),0)</f>
        <v>-1.0334266585514305</v>
      </c>
      <c r="N5714" s="30">
        <f>IFERROR((VLOOKUP($A5714,HeadJournal!$A$1:$K$890,COLUMN(HeadJournal!K$1),0)-VLOOKUP($A5714,HeadJournal!$A$1:$K$890,COLUMN(HeadJournal!J$1),0))*($K5714+$L5714)/(SUMIF($A:$A,$A5714,$K:$K)+SUMIF($A:$A,$A5714,$L:$L)),0)</f>
        <v>0</v>
      </c>
      <c r="O5714" s="30">
        <f>IFERROR((VLOOKUP($A5714,HeadJournal!$A$1:$L$890,COLUMN(HeadJournal!L$1),0)*($K5714+$L5714)/(SUMIF($A:$A,$A5714,$K:$K)+SUMIF($A:$A,$A5714,$L:$L)))/VLOOKUP($A5714,HeadJournal!$A$1:$L$890,COLUMN(HeadJournal!H$1),0),0)</f>
        <v>0</v>
      </c>
      <c r="P5714" s="30">
        <f>IFERROR(SUM(K5714:O5714)*VLOOKUP($A5714,HeadJournal!$A$1:$L$890,COLUMN(HeadJournal!H$1),0),0)</f>
        <v>962.26266129032263</v>
      </c>
      <c r="Q5714" s="29"/>
      <c r="R5714" s="31"/>
      <c r="S5714" s="31"/>
      <c r="T5714" s="95" t="str">
        <f t="shared" si="424"/>
        <v/>
      </c>
      <c r="U5714" s="32">
        <f t="shared" si="425"/>
        <v>-962.26266129032263</v>
      </c>
      <c r="V5714" s="22" t="str">
        <f t="shared" si="426"/>
        <v/>
      </c>
      <c r="X5714" s="33"/>
      <c r="Y5714" s="33"/>
    </row>
    <row r="5715" spans="1:25" x14ac:dyDescent="0.2">
      <c r="A5715" s="93" t="s">
        <v>5619</v>
      </c>
      <c r="B5715" s="94">
        <f>IFERROR(VLOOKUP($A5715,HeadJournal!$A$1:$NTR$890,COLUMN(HeadJournal!B$1),0),"")</f>
        <v>0</v>
      </c>
      <c r="C5715" s="94" t="str">
        <f>IFERROR(VLOOKUP($A5715,HeadJournal!$A$1:$NTR$890,COLUMN(HeadJournal!C$1),0),"")</f>
        <v>iHerb_MH DLE7202</v>
      </c>
      <c r="D5715" s="125" t="str">
        <f>IFERROR(VLOOKUP($A5715,HeadJournal!$A$1:$NTR$890,COLUMN(HeadJournal!D$1),0),"")</f>
        <v>В пути</v>
      </c>
      <c r="E5715" s="95">
        <f>IFERROR(VLOOKUP($A5715,HeadJournal!$A$1:$NTR$890,COLUMN(HeadJournal!G$1),0),"")</f>
        <v>46102</v>
      </c>
      <c r="F5715" s="95" t="str">
        <f t="shared" si="423"/>
        <v>2026 03</v>
      </c>
      <c r="G5715" s="97" t="s">
        <v>5</v>
      </c>
      <c r="H5715" s="161" t="s">
        <v>5615</v>
      </c>
      <c r="I5715" s="97" t="s">
        <v>2544</v>
      </c>
      <c r="J5715" s="97" t="s">
        <v>5616</v>
      </c>
      <c r="K5715" s="29">
        <v>21.87</v>
      </c>
      <c r="L5715" s="29">
        <v>-4.37</v>
      </c>
      <c r="M5715" s="30">
        <f>IFERROR(VLOOKUP($A5715,HeadJournal!$A$1:$J$890,COLUMN(HeadJournal!I$1),0)*($K5715+$L5715)/(SUMIF($A:$A,$A5715,$K:$K)+SUMIF($A:$A,$A5715,$L:$L)),0)</f>
        <v>-1.5905863258267399</v>
      </c>
      <c r="N5715" s="30">
        <f>IFERROR((VLOOKUP($A5715,HeadJournal!$A$1:$K$890,COLUMN(HeadJournal!K$1),0)-VLOOKUP($A5715,HeadJournal!$A$1:$K$890,COLUMN(HeadJournal!J$1),0))*($K5715+$L5715)/(SUMIF($A:$A,$A5715,$K:$K)+SUMIF($A:$A,$A5715,$L:$L)),0)</f>
        <v>0</v>
      </c>
      <c r="O5715" s="30">
        <f>IFERROR((VLOOKUP($A5715,HeadJournal!$A$1:$L$890,COLUMN(HeadJournal!L$1),0)*($K5715+$L5715)/(SUMIF($A:$A,$A5715,$K:$K)+SUMIF($A:$A,$A5715,$L:$L)))/VLOOKUP($A5715,HeadJournal!$A$1:$L$890,COLUMN(HeadJournal!H$1),0),0)</f>
        <v>0</v>
      </c>
      <c r="P5715" s="30">
        <f>IFERROR(SUM(K5715:O5715)*VLOOKUP($A5715,HeadJournal!$A$1:$L$890,COLUMN(HeadJournal!H$1),0),0)</f>
        <v>1481.0551075268818</v>
      </c>
      <c r="Q5715" s="29"/>
      <c r="R5715" s="31"/>
      <c r="S5715" s="31"/>
      <c r="T5715" s="95" t="str">
        <f t="shared" si="424"/>
        <v/>
      </c>
      <c r="U5715" s="32">
        <f t="shared" si="425"/>
        <v>-1481.0551075268818</v>
      </c>
      <c r="V5715" s="22" t="str">
        <f t="shared" si="426"/>
        <v/>
      </c>
      <c r="X5715" s="33"/>
      <c r="Y5715" s="33"/>
    </row>
    <row r="5716" spans="1:25" x14ac:dyDescent="0.2">
      <c r="A5716" s="93" t="s">
        <v>5619</v>
      </c>
      <c r="B5716" s="94">
        <f>IFERROR(VLOOKUP($A5716,HeadJournal!$A$1:$NTR$890,COLUMN(HeadJournal!B$1),0),"")</f>
        <v>0</v>
      </c>
      <c r="C5716" s="94" t="str">
        <f>IFERROR(VLOOKUP($A5716,HeadJournal!$A$1:$NTR$890,COLUMN(HeadJournal!C$1),0),"")</f>
        <v>iHerb_MH DLE7202</v>
      </c>
      <c r="D5716" s="125" t="str">
        <f>IFERROR(VLOOKUP($A5716,HeadJournal!$A$1:$NTR$890,COLUMN(HeadJournal!D$1),0),"")</f>
        <v>В пути</v>
      </c>
      <c r="E5716" s="95">
        <f>IFERROR(VLOOKUP($A5716,HeadJournal!$A$1:$NTR$890,COLUMN(HeadJournal!G$1),0),"")</f>
        <v>46102</v>
      </c>
      <c r="F5716" s="95" t="str">
        <f t="shared" si="423"/>
        <v>2026 03</v>
      </c>
      <c r="G5716" s="97" t="s">
        <v>5</v>
      </c>
      <c r="H5716" s="161" t="s">
        <v>5141</v>
      </c>
      <c r="I5716" s="97" t="s">
        <v>2163</v>
      </c>
      <c r="J5716" s="97" t="s">
        <v>5142</v>
      </c>
      <c r="K5716" s="29">
        <v>29.46</v>
      </c>
      <c r="L5716" s="29">
        <v>-5.89</v>
      </c>
      <c r="M5716" s="30">
        <f>IFERROR(VLOOKUP($A5716,HeadJournal!$A$1:$J$890,COLUMN(HeadJournal!I$1),0)*($K5716+$L5716)/(SUMIF($A:$A,$A5716,$K:$K)+SUMIF($A:$A,$A5716,$L:$L)),0)</f>
        <v>-2.1422925542706435</v>
      </c>
      <c r="N5716" s="30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30">
        <f>IFERROR((VLOOKUP($A5716,HeadJournal!$A$1:$L$890,COLUMN(HeadJournal!L$1),0)*($K5716+$L5716)/(SUMIF($A:$A,$A5716,$K:$K)+SUMIF($A:$A,$A5716,$L:$L)))/VLOOKUP($A5716,HeadJournal!$A$1:$L$890,COLUMN(HeadJournal!H$1),0),0)</f>
        <v>0</v>
      </c>
      <c r="P5716" s="30">
        <f>IFERROR(SUM(K5716:O5716)*VLOOKUP($A5716,HeadJournal!$A$1:$L$890,COLUMN(HeadJournal!H$1),0),0)</f>
        <v>1994.7696505376346</v>
      </c>
      <c r="Q5716" s="29"/>
      <c r="R5716" s="31"/>
      <c r="S5716" s="31"/>
      <c r="T5716" s="95" t="str">
        <f t="shared" si="424"/>
        <v/>
      </c>
      <c r="U5716" s="32">
        <f t="shared" si="425"/>
        <v>-1994.7696505376346</v>
      </c>
      <c r="V5716" s="22" t="str">
        <f t="shared" si="426"/>
        <v/>
      </c>
      <c r="X5716" s="33"/>
      <c r="Y5716" s="33"/>
    </row>
    <row r="5717" spans="1:25" x14ac:dyDescent="0.2">
      <c r="A5717" s="93" t="s">
        <v>5619</v>
      </c>
      <c r="B5717" s="94">
        <f>IFERROR(VLOOKUP($A5717,HeadJournal!$A$1:$NTR$890,COLUMN(HeadJournal!B$1),0),"")</f>
        <v>0</v>
      </c>
      <c r="C5717" s="94" t="str">
        <f>IFERROR(VLOOKUP($A5717,HeadJournal!$A$1:$NTR$890,COLUMN(HeadJournal!C$1),0),"")</f>
        <v>iHerb_MH DLE7202</v>
      </c>
      <c r="D5717" s="125" t="str">
        <f>IFERROR(VLOOKUP($A5717,HeadJournal!$A$1:$NTR$890,COLUMN(HeadJournal!D$1),0),"")</f>
        <v>В пути</v>
      </c>
      <c r="E5717" s="95">
        <f>IFERROR(VLOOKUP($A5717,HeadJournal!$A$1:$NTR$890,COLUMN(HeadJournal!G$1),0),"")</f>
        <v>46102</v>
      </c>
      <c r="F5717" s="95" t="str">
        <f t="shared" si="423"/>
        <v>2026 03</v>
      </c>
      <c r="G5717" s="97" t="s">
        <v>5</v>
      </c>
      <c r="H5717" s="161" t="s">
        <v>5198</v>
      </c>
      <c r="I5717" s="97" t="s">
        <v>2839</v>
      </c>
      <c r="J5717" s="97" t="s">
        <v>5199</v>
      </c>
      <c r="K5717" s="29">
        <v>11.87</v>
      </c>
      <c r="L5717" s="29">
        <v>0</v>
      </c>
      <c r="M5717" s="30">
        <f>IFERROR(VLOOKUP($A5717,HeadJournal!$A$1:$J$890,COLUMN(HeadJournal!I$1),0)*($K5717+$L5717)/(SUMIF($A:$A,$A5717,$K:$K)+SUMIF($A:$A,$A5717,$L:$L)),0)</f>
        <v>-1.0788719821464801</v>
      </c>
      <c r="N5717" s="30">
        <f>IFERROR((VLOOKUP($A5717,HeadJournal!$A$1:$K$890,COLUMN(HeadJournal!K$1),0)-VLOOKUP($A5717,HeadJournal!$A$1:$K$890,COLUMN(HeadJournal!J$1),0))*($K5717+$L5717)/(SUMIF($A:$A,$A5717,$K:$K)+SUMIF($A:$A,$A5717,$L:$L)),0)</f>
        <v>0</v>
      </c>
      <c r="O5717" s="30">
        <f>IFERROR((VLOOKUP($A5717,HeadJournal!$A$1:$L$890,COLUMN(HeadJournal!L$1),0)*($K5717+$L5717)/(SUMIF($A:$A,$A5717,$K:$K)+SUMIF($A:$A,$A5717,$L:$L)))/VLOOKUP($A5717,HeadJournal!$A$1:$L$890,COLUMN(HeadJournal!H$1),0),0)</f>
        <v>0</v>
      </c>
      <c r="P5717" s="30">
        <f>IFERROR(SUM(K5717:O5717)*VLOOKUP($A5717,HeadJournal!$A$1:$L$890,COLUMN(HeadJournal!H$1),0),0)</f>
        <v>1004.5785215053763</v>
      </c>
      <c r="Q5717" s="29"/>
      <c r="R5717" s="31"/>
      <c r="S5717" s="31"/>
      <c r="T5717" s="95" t="str">
        <f t="shared" si="424"/>
        <v/>
      </c>
      <c r="U5717" s="32">
        <f t="shared" si="425"/>
        <v>-1004.5785215053763</v>
      </c>
      <c r="V5717" s="22" t="str">
        <f t="shared" si="426"/>
        <v/>
      </c>
      <c r="X5717" s="33"/>
      <c r="Y5717" s="33"/>
    </row>
    <row r="5718" spans="1:25" x14ac:dyDescent="0.2">
      <c r="A5718" s="93" t="s">
        <v>5619</v>
      </c>
      <c r="B5718" s="94">
        <f>IFERROR(VLOOKUP($A5718,HeadJournal!$A$1:$NTR$890,COLUMN(HeadJournal!B$1),0),"")</f>
        <v>0</v>
      </c>
      <c r="C5718" s="94" t="str">
        <f>IFERROR(VLOOKUP($A5718,HeadJournal!$A$1:$NTR$890,COLUMN(HeadJournal!C$1),0),"")</f>
        <v>iHerb_MH DLE7202</v>
      </c>
      <c r="D5718" s="125" t="str">
        <f>IFERROR(VLOOKUP($A5718,HeadJournal!$A$1:$NTR$890,COLUMN(HeadJournal!D$1),0),"")</f>
        <v>В пути</v>
      </c>
      <c r="E5718" s="95">
        <f>IFERROR(VLOOKUP($A5718,HeadJournal!$A$1:$NTR$890,COLUMN(HeadJournal!G$1),0),"")</f>
        <v>46102</v>
      </c>
      <c r="F5718" s="95" t="str">
        <f t="shared" si="423"/>
        <v>2026 03</v>
      </c>
      <c r="G5718" s="97" t="s">
        <v>5</v>
      </c>
      <c r="H5718" s="161" t="s">
        <v>2684</v>
      </c>
      <c r="I5718" s="97" t="s">
        <v>2166</v>
      </c>
      <c r="J5718" s="97" t="s">
        <v>2685</v>
      </c>
      <c r="K5718" s="29">
        <v>22.18</v>
      </c>
      <c r="L5718" s="29">
        <v>-4.4400000000000004</v>
      </c>
      <c r="M5718" s="30">
        <f>IFERROR(VLOOKUP($A5718,HeadJournal!$A$1:$J$890,COLUMN(HeadJournal!I$1),0)*($K5718+$L5718)/(SUMIF($A:$A,$A5718,$K:$K)+SUMIF($A:$A,$A5718,$L:$L)),0)</f>
        <v>-1.6124000811523636</v>
      </c>
      <c r="N5718" s="30">
        <f>IFERROR((VLOOKUP($A5718,HeadJournal!$A$1:$K$890,COLUMN(HeadJournal!K$1),0)-VLOOKUP($A5718,HeadJournal!$A$1:$K$890,COLUMN(HeadJournal!J$1),0))*($K5718+$L5718)/(SUMIF($A:$A,$A5718,$K:$K)+SUMIF($A:$A,$A5718,$L:$L)),0)</f>
        <v>0</v>
      </c>
      <c r="O5718" s="30">
        <f>IFERROR((VLOOKUP($A5718,HeadJournal!$A$1:$L$890,COLUMN(HeadJournal!L$1),0)*($K5718+$L5718)/(SUMIF($A:$A,$A5718,$K:$K)+SUMIF($A:$A,$A5718,$L:$L)))/VLOOKUP($A5718,HeadJournal!$A$1:$L$890,COLUMN(HeadJournal!H$1),0),0)</f>
        <v>0</v>
      </c>
      <c r="P5718" s="30">
        <f>IFERROR(SUM(K5718:O5718)*VLOOKUP($A5718,HeadJournal!$A$1:$L$890,COLUMN(HeadJournal!H$1),0),0)</f>
        <v>1501.3667204301075</v>
      </c>
      <c r="Q5718" s="29"/>
      <c r="R5718" s="31"/>
      <c r="S5718" s="31"/>
      <c r="T5718" s="95" t="str">
        <f t="shared" si="424"/>
        <v/>
      </c>
      <c r="U5718" s="32">
        <f t="shared" si="425"/>
        <v>-1501.3667204301075</v>
      </c>
      <c r="V5718" s="22" t="str">
        <f t="shared" si="426"/>
        <v/>
      </c>
      <c r="X5718" s="33"/>
      <c r="Y5718" s="33"/>
    </row>
    <row r="5719" spans="1:25" x14ac:dyDescent="0.2">
      <c r="A5719" s="93" t="s">
        <v>5619</v>
      </c>
      <c r="B5719" s="94">
        <f>IFERROR(VLOOKUP($A5719,HeadJournal!$A$1:$NTR$890,COLUMN(HeadJournal!B$1),0),"")</f>
        <v>0</v>
      </c>
      <c r="C5719" s="94" t="str">
        <f>IFERROR(VLOOKUP($A5719,HeadJournal!$A$1:$NTR$890,COLUMN(HeadJournal!C$1),0),"")</f>
        <v>iHerb_MH DLE7202</v>
      </c>
      <c r="D5719" s="125" t="str">
        <f>IFERROR(VLOOKUP($A5719,HeadJournal!$A$1:$NTR$890,COLUMN(HeadJournal!D$1),0),"")</f>
        <v>В пути</v>
      </c>
      <c r="E5719" s="95">
        <f>IFERROR(VLOOKUP($A5719,HeadJournal!$A$1:$NTR$890,COLUMN(HeadJournal!G$1),0),"")</f>
        <v>46102</v>
      </c>
      <c r="F5719" s="95" t="str">
        <f t="shared" si="423"/>
        <v>2026 03</v>
      </c>
      <c r="G5719" s="97" t="s">
        <v>5</v>
      </c>
      <c r="H5719" s="161" t="s">
        <v>2791</v>
      </c>
      <c r="I5719" s="97" t="s">
        <v>2008</v>
      </c>
      <c r="J5719" s="97" t="s">
        <v>2792</v>
      </c>
      <c r="K5719" s="29">
        <v>28.82</v>
      </c>
      <c r="L5719" s="29">
        <v>-5.76</v>
      </c>
      <c r="M5719" s="30">
        <f>IFERROR(VLOOKUP($A5719,HeadJournal!$A$1:$J$890,COLUMN(HeadJournal!I$1),0)*($K5719+$L5719)/(SUMIF($A:$A,$A5719,$K:$K)+SUMIF($A:$A,$A5719,$L:$L)),0)</f>
        <v>-2.0959383242036931</v>
      </c>
      <c r="N5719" s="30">
        <f>IFERROR((VLOOKUP($A5719,HeadJournal!$A$1:$K$890,COLUMN(HeadJournal!K$1),0)-VLOOKUP($A5719,HeadJournal!$A$1:$K$890,COLUMN(HeadJournal!J$1),0))*($K5719+$L5719)/(SUMIF($A:$A,$A5719,$K:$K)+SUMIF($A:$A,$A5719,$L:$L)),0)</f>
        <v>0</v>
      </c>
      <c r="O5719" s="30">
        <f>IFERROR((VLOOKUP($A5719,HeadJournal!$A$1:$L$890,COLUMN(HeadJournal!L$1),0)*($K5719+$L5719)/(SUMIF($A:$A,$A5719,$K:$K)+SUMIF($A:$A,$A5719,$L:$L)))/VLOOKUP($A5719,HeadJournal!$A$1:$L$890,COLUMN(HeadJournal!H$1),0),0)</f>
        <v>0</v>
      </c>
      <c r="P5719" s="30">
        <f>IFERROR(SUM(K5719:O5719)*VLOOKUP($A5719,HeadJournal!$A$1:$L$890,COLUMN(HeadJournal!H$1),0),0)</f>
        <v>1951.6074731182798</v>
      </c>
      <c r="Q5719" s="29"/>
      <c r="R5719" s="31"/>
      <c r="S5719" s="31"/>
      <c r="T5719" s="95" t="str">
        <f t="shared" si="424"/>
        <v/>
      </c>
      <c r="U5719" s="32">
        <f t="shared" si="425"/>
        <v>-1951.6074731182798</v>
      </c>
      <c r="V5719" s="22" t="str">
        <f t="shared" si="426"/>
        <v/>
      </c>
      <c r="X5719" s="33"/>
      <c r="Y5719" s="33"/>
    </row>
    <row r="5720" spans="1:25" x14ac:dyDescent="0.2">
      <c r="A5720" s="93" t="s">
        <v>5619</v>
      </c>
      <c r="B5720" s="94">
        <f>IFERROR(VLOOKUP($A5720,HeadJournal!$A$1:$NTR$890,COLUMN(HeadJournal!B$1),0),"")</f>
        <v>0</v>
      </c>
      <c r="C5720" s="94" t="str">
        <f>IFERROR(VLOOKUP($A5720,HeadJournal!$A$1:$NTR$890,COLUMN(HeadJournal!C$1),0),"")</f>
        <v>iHerb_MH DLE7202</v>
      </c>
      <c r="D5720" s="125" t="str">
        <f>IFERROR(VLOOKUP($A5720,HeadJournal!$A$1:$NTR$890,COLUMN(HeadJournal!D$1),0),"")</f>
        <v>В пути</v>
      </c>
      <c r="E5720" s="95">
        <f>IFERROR(VLOOKUP($A5720,HeadJournal!$A$1:$NTR$890,COLUMN(HeadJournal!G$1),0),"")</f>
        <v>46102</v>
      </c>
      <c r="F5720" s="95" t="str">
        <f t="shared" si="423"/>
        <v>2026 03</v>
      </c>
      <c r="G5720" s="97" t="s">
        <v>5</v>
      </c>
      <c r="H5720" s="161" t="s">
        <v>4016</v>
      </c>
      <c r="I5720" s="97" t="s">
        <v>2207</v>
      </c>
      <c r="J5720" s="97" t="s">
        <v>4017</v>
      </c>
      <c r="K5720" s="29">
        <v>63.51</v>
      </c>
      <c r="L5720" s="29">
        <v>-12.7</v>
      </c>
      <c r="M5720" s="30">
        <f>IFERROR(VLOOKUP($A5720,HeadJournal!$A$1:$J$890,COLUMN(HeadJournal!I$1),0)*($K5720+$L5720)/(SUMIF($A:$A,$A5720,$K:$K)+SUMIF($A:$A,$A5720,$L:$L)),0)</f>
        <v>-4.6181537837289524</v>
      </c>
      <c r="N5720" s="30">
        <f>IFERROR((VLOOKUP($A5720,HeadJournal!$A$1:$K$890,COLUMN(HeadJournal!K$1),0)-VLOOKUP($A5720,HeadJournal!$A$1:$K$890,COLUMN(HeadJournal!J$1),0))*($K5720+$L5720)/(SUMIF($A:$A,$A5720,$K:$K)+SUMIF($A:$A,$A5720,$L:$L)),0)</f>
        <v>0</v>
      </c>
      <c r="O5720" s="30">
        <f>IFERROR((VLOOKUP($A5720,HeadJournal!$A$1:$L$890,COLUMN(HeadJournal!L$1),0)*($K5720+$L5720)/(SUMIF($A:$A,$A5720,$K:$K)+SUMIF($A:$A,$A5720,$L:$L)))/VLOOKUP($A5720,HeadJournal!$A$1:$L$890,COLUMN(HeadJournal!H$1),0),0)</f>
        <v>0</v>
      </c>
      <c r="P5720" s="30">
        <f>IFERROR(SUM(K5720:O5720)*VLOOKUP($A5720,HeadJournal!$A$1:$L$890,COLUMN(HeadJournal!H$1),0),0)</f>
        <v>4300.1377150537637</v>
      </c>
      <c r="Q5720" s="29"/>
      <c r="R5720" s="31"/>
      <c r="S5720" s="31"/>
      <c r="T5720" s="95" t="str">
        <f t="shared" si="424"/>
        <v/>
      </c>
      <c r="U5720" s="32">
        <f t="shared" si="425"/>
        <v>-4300.1377150537637</v>
      </c>
      <c r="V5720" s="22" t="str">
        <f t="shared" si="426"/>
        <v/>
      </c>
      <c r="X5720" s="33"/>
      <c r="Y5720" s="33"/>
    </row>
    <row r="5721" spans="1:25" x14ac:dyDescent="0.2">
      <c r="A5721" s="93" t="s">
        <v>5619</v>
      </c>
      <c r="B5721" s="94">
        <f>IFERROR(VLOOKUP($A5721,HeadJournal!$A$1:$NTR$890,COLUMN(HeadJournal!B$1),0),"")</f>
        <v>0</v>
      </c>
      <c r="C5721" s="94" t="str">
        <f>IFERROR(VLOOKUP($A5721,HeadJournal!$A$1:$NTR$890,COLUMN(HeadJournal!C$1),0),"")</f>
        <v>iHerb_MH DLE7202</v>
      </c>
      <c r="D5721" s="125" t="str">
        <f>IFERROR(VLOOKUP($A5721,HeadJournal!$A$1:$NTR$890,COLUMN(HeadJournal!D$1),0),"")</f>
        <v>В пути</v>
      </c>
      <c r="E5721" s="95">
        <f>IFERROR(VLOOKUP($A5721,HeadJournal!$A$1:$NTR$890,COLUMN(HeadJournal!G$1),0),"")</f>
        <v>46102</v>
      </c>
      <c r="F5721" s="95" t="str">
        <f t="shared" si="423"/>
        <v>2026 03</v>
      </c>
      <c r="G5721" s="97" t="s">
        <v>5</v>
      </c>
      <c r="H5721" s="161" t="s">
        <v>5617</v>
      </c>
      <c r="I5721" s="97" t="s">
        <v>5380</v>
      </c>
      <c r="J5721" s="97" t="s">
        <v>5618</v>
      </c>
      <c r="K5721" s="29">
        <v>20.39</v>
      </c>
      <c r="L5721" s="29">
        <v>-4.08</v>
      </c>
      <c r="M5721" s="30">
        <f>IFERROR(VLOOKUP($A5721,HeadJournal!$A$1:$J$890,COLUMN(HeadJournal!I$1),0)*($K5721+$L5721)/(SUMIF($A:$A,$A5721,$K:$K)+SUMIF($A:$A,$A5721,$L:$L)),0)</f>
        <v>-1.4824264556705216</v>
      </c>
      <c r="N5721" s="30">
        <f>IFERROR((VLOOKUP($A5721,HeadJournal!$A$1:$K$890,COLUMN(HeadJournal!K$1),0)-VLOOKUP($A5721,HeadJournal!$A$1:$K$890,COLUMN(HeadJournal!J$1),0))*($K5721+$L5721)/(SUMIF($A:$A,$A5721,$K:$K)+SUMIF($A:$A,$A5721,$L:$L)),0)</f>
        <v>0</v>
      </c>
      <c r="O5721" s="30">
        <f>IFERROR((VLOOKUP($A5721,HeadJournal!$A$1:$L$890,COLUMN(HeadJournal!L$1),0)*($K5721+$L5721)/(SUMIF($A:$A,$A5721,$K:$K)+SUMIF($A:$A,$A5721,$L:$L)))/VLOOKUP($A5721,HeadJournal!$A$1:$L$890,COLUMN(HeadJournal!H$1),0),0)</f>
        <v>0</v>
      </c>
      <c r="P5721" s="30">
        <f>IFERROR(SUM(K5721:O5721)*VLOOKUP($A5721,HeadJournal!$A$1:$L$890,COLUMN(HeadJournal!H$1),0),0)</f>
        <v>1380.343360215054</v>
      </c>
      <c r="Q5721" s="29"/>
      <c r="R5721" s="31"/>
      <c r="S5721" s="31"/>
      <c r="T5721" s="95" t="str">
        <f t="shared" si="424"/>
        <v/>
      </c>
      <c r="U5721" s="32">
        <f t="shared" si="425"/>
        <v>-1380.343360215054</v>
      </c>
      <c r="V5721" s="22" t="str">
        <f t="shared" si="426"/>
        <v/>
      </c>
      <c r="X5721" s="33"/>
      <c r="Y5721" s="33"/>
    </row>
    <row r="5722" spans="1:25" x14ac:dyDescent="0.2">
      <c r="A5722" s="93" t="s">
        <v>5619</v>
      </c>
      <c r="B5722" s="94">
        <f>IFERROR(VLOOKUP($A5722,HeadJournal!$A$1:$NTR$890,COLUMN(HeadJournal!B$1),0),"")</f>
        <v>0</v>
      </c>
      <c r="C5722" s="94" t="str">
        <f>IFERROR(VLOOKUP($A5722,HeadJournal!$A$1:$NTR$890,COLUMN(HeadJournal!C$1),0),"")</f>
        <v>iHerb_MH DLE7202</v>
      </c>
      <c r="D5722" s="125" t="str">
        <f>IFERROR(VLOOKUP($A5722,HeadJournal!$A$1:$NTR$890,COLUMN(HeadJournal!D$1),0),"")</f>
        <v>В пути</v>
      </c>
      <c r="E5722" s="95">
        <f>IFERROR(VLOOKUP($A5722,HeadJournal!$A$1:$NTR$890,COLUMN(HeadJournal!G$1),0),"")</f>
        <v>46102</v>
      </c>
      <c r="F5722" s="95" t="str">
        <f t="shared" si="423"/>
        <v>2026 03</v>
      </c>
      <c r="G5722" s="97" t="s">
        <v>5</v>
      </c>
      <c r="H5722" s="161" t="s">
        <v>2565</v>
      </c>
      <c r="I5722" s="97" t="s">
        <v>2052</v>
      </c>
      <c r="J5722" s="97" t="s">
        <v>3829</v>
      </c>
      <c r="K5722" s="29">
        <v>31.16</v>
      </c>
      <c r="L5722" s="29">
        <v>-6.23</v>
      </c>
      <c r="M5722" s="30">
        <f>IFERROR(VLOOKUP($A5722,HeadJournal!$A$1:$J$890,COLUMN(HeadJournal!I$1),0)*($K5722+$L5722)/(SUMIF($A:$A,$A5722,$K:$K)+SUMIF($A:$A,$A5722,$L:$L)),0)</f>
        <v>-2.2659038344491784</v>
      </c>
      <c r="N5722" s="30">
        <f>IFERROR((VLOOKUP($A5722,HeadJournal!$A$1:$K$890,COLUMN(HeadJournal!K$1),0)-VLOOKUP($A5722,HeadJournal!$A$1:$K$890,COLUMN(HeadJournal!J$1),0))*($K5722+$L5722)/(SUMIF($A:$A,$A5722,$K:$K)+SUMIF($A:$A,$A5722,$L:$L)),0)</f>
        <v>0</v>
      </c>
      <c r="O5722" s="30">
        <f>IFERROR((VLOOKUP($A5722,HeadJournal!$A$1:$L$890,COLUMN(HeadJournal!L$1),0)*($K5722+$L5722)/(SUMIF($A:$A,$A5722,$K:$K)+SUMIF($A:$A,$A5722,$L:$L)))/VLOOKUP($A5722,HeadJournal!$A$1:$L$890,COLUMN(HeadJournal!H$1),0),0)</f>
        <v>0</v>
      </c>
      <c r="P5722" s="30">
        <f>IFERROR(SUM(K5722:O5722)*VLOOKUP($A5722,HeadJournal!$A$1:$L$890,COLUMN(HeadJournal!H$1),0),0)</f>
        <v>2109.8687903225805</v>
      </c>
      <c r="Q5722" s="29"/>
      <c r="R5722" s="31"/>
      <c r="S5722" s="31"/>
      <c r="T5722" s="95" t="str">
        <f t="shared" si="424"/>
        <v/>
      </c>
      <c r="U5722" s="32">
        <f t="shared" si="425"/>
        <v>-2109.8687903225805</v>
      </c>
      <c r="V5722" s="22" t="str">
        <f t="shared" si="426"/>
        <v/>
      </c>
      <c r="X5722" s="33"/>
      <c r="Y5722" s="33"/>
    </row>
    <row r="5723" spans="1:25" x14ac:dyDescent="0.2">
      <c r="A5723" s="93" t="s">
        <v>5620</v>
      </c>
      <c r="B5723" s="94">
        <f>IFERROR(VLOOKUP($A5723,HeadJournal!$A$1:$NTR$890,COLUMN(HeadJournal!B$1),0),"")</f>
        <v>0</v>
      </c>
      <c r="C5723" s="94" t="str">
        <f>IFERROR(VLOOKUP($A5723,HeadJournal!$A$1:$NTR$890,COLUMN(HeadJournal!C$1),0),"")</f>
        <v>WBRS</v>
      </c>
      <c r="D5723" s="125" t="str">
        <f>IFERROR(VLOOKUP($A5723,HeadJournal!$A$1:$NTR$890,COLUMN(HeadJournal!D$1),0),"")</f>
        <v>Доставлен</v>
      </c>
      <c r="E5723" s="95">
        <f>IFERROR(VLOOKUP($A5723,HeadJournal!$A$1:$NTR$890,COLUMN(HeadJournal!G$1),0),"")</f>
        <v>46080</v>
      </c>
      <c r="F5723" s="95" t="str">
        <f t="shared" si="423"/>
        <v>2026 02</v>
      </c>
      <c r="G5723" s="97" t="s">
        <v>7</v>
      </c>
      <c r="H5723" s="161" t="s">
        <v>2552</v>
      </c>
      <c r="I5723" s="97" t="s">
        <v>2553</v>
      </c>
      <c r="J5723" s="97" t="s">
        <v>2554</v>
      </c>
      <c r="K5723" s="29">
        <v>143</v>
      </c>
      <c r="L5723" s="29">
        <v>0</v>
      </c>
      <c r="M5723" s="30">
        <f>IFERROR(VLOOKUP($A5723,HeadJournal!$A$1:$J$890,COLUMN(HeadJournal!I$1),0)*($K5723+$L5723)/(SUMIF($A:$A,$A5723,$K:$K)+SUMIF($A:$A,$A5723,$L:$L)),0)</f>
        <v>0</v>
      </c>
      <c r="N5723" s="30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30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30">
        <f>IFERROR(SUM(K5723:O5723)*VLOOKUP($A5723,HeadJournal!$A$1:$L$890,COLUMN(HeadJournal!H$1),0),0)</f>
        <v>143</v>
      </c>
      <c r="Q5723" s="29">
        <v>600</v>
      </c>
      <c r="R5723" s="31">
        <v>46106</v>
      </c>
      <c r="S5723" s="31" t="s">
        <v>3121</v>
      </c>
      <c r="T5723" s="95" t="str">
        <f t="shared" si="424"/>
        <v>2026 03</v>
      </c>
      <c r="U5723" s="32">
        <f t="shared" si="425"/>
        <v>457</v>
      </c>
      <c r="V5723" s="22">
        <f t="shared" si="426"/>
        <v>3.1958041958041958</v>
      </c>
      <c r="X5723" s="33"/>
      <c r="Y5723" s="33"/>
    </row>
    <row r="5724" spans="1:25" x14ac:dyDescent="0.2">
      <c r="A5724" s="93" t="s">
        <v>5629</v>
      </c>
      <c r="B5724" s="94">
        <f>IFERROR(VLOOKUP($A5724,HeadJournal!$A$1:$NTR$890,COLUMN(HeadJournal!B$1),0),"")</f>
        <v>0</v>
      </c>
      <c r="C5724" s="94" t="str">
        <f>IFERROR(VLOOKUP($A5724,HeadJournal!$A$1:$NTR$890,COLUMN(HeadJournal!C$1),0),"")</f>
        <v>iHerb_OA CZN6870</v>
      </c>
      <c r="D5724" s="125" t="str">
        <f>IFERROR(VLOOKUP($A5724,HeadJournal!$A$1:$NTR$890,COLUMN(HeadJournal!D$1),0),"")</f>
        <v>В пути</v>
      </c>
      <c r="E5724" s="95">
        <f>IFERROR(VLOOKUP($A5724,HeadJournal!$A$1:$NTR$890,COLUMN(HeadJournal!G$1),0),"")</f>
        <v>46112</v>
      </c>
      <c r="F5724" s="95" t="str">
        <f t="shared" si="423"/>
        <v>2026 03</v>
      </c>
      <c r="G5724" s="97" t="s">
        <v>5</v>
      </c>
      <c r="H5724" s="161" t="s">
        <v>5622</v>
      </c>
      <c r="I5724" s="97" t="s">
        <v>5623</v>
      </c>
      <c r="J5724" s="97" t="s">
        <v>5624</v>
      </c>
      <c r="K5724" s="29">
        <v>66.12</v>
      </c>
      <c r="L5724" s="29">
        <v>-6.61</v>
      </c>
      <c r="M5724" s="30">
        <f>IFERROR(VLOOKUP($A5724,HeadJournal!$A$1:$J$890,COLUMN(HeadJournal!I$1),0)*($K5724+$L5724)/(SUMIF($A:$A,$A5724,$K:$K)+SUMIF($A:$A,$A5724,$L:$L)),0)</f>
        <v>-2.5049004004004005</v>
      </c>
      <c r="N5724" s="30">
        <f>IFERROR((VLOOKUP($A5724,HeadJournal!$A$1:$K$890,COLUMN(HeadJournal!K$1),0)-VLOOKUP($A5724,HeadJournal!$A$1:$K$890,COLUMN(HeadJournal!J$1),0))*($K5724+$L5724)/(SUMIF($A:$A,$A5724,$K:$K)+SUMIF($A:$A,$A5724,$L:$L)),0)</f>
        <v>-8.4653449860027151E-15</v>
      </c>
      <c r="O5724" s="30">
        <f>IFERROR((VLOOKUP($A5724,HeadJournal!$A$1:$L$890,COLUMN(HeadJournal!L$1),0)*($K5724+$L5724)/(SUMIF($A:$A,$A5724,$K:$K)+SUMIF($A:$A,$A5724,$L:$L)))/VLOOKUP($A5724,HeadJournal!$A$1:$L$890,COLUMN(HeadJournal!H$1),0),0)</f>
        <v>0</v>
      </c>
      <c r="P5724" s="30">
        <f>IFERROR(SUM(K5724:O5724)*VLOOKUP($A5724,HeadJournal!$A$1:$L$890,COLUMN(HeadJournal!H$1),0),0)</f>
        <v>5271.7490475475479</v>
      </c>
      <c r="Q5724" s="29"/>
      <c r="R5724" s="31"/>
      <c r="S5724" s="31"/>
      <c r="T5724" s="95" t="str">
        <f t="shared" si="424"/>
        <v/>
      </c>
      <c r="U5724" s="32">
        <f t="shared" si="425"/>
        <v>-5271.7490475475479</v>
      </c>
      <c r="V5724" s="22" t="str">
        <f t="shared" si="426"/>
        <v/>
      </c>
      <c r="X5724" s="33"/>
      <c r="Y5724" s="33"/>
    </row>
    <row r="5725" spans="1:25" x14ac:dyDescent="0.2">
      <c r="A5725" s="93" t="s">
        <v>5629</v>
      </c>
      <c r="B5725" s="94">
        <f>IFERROR(VLOOKUP($A5725,HeadJournal!$A$1:$NTR$890,COLUMN(HeadJournal!B$1),0),"")</f>
        <v>0</v>
      </c>
      <c r="C5725" s="94" t="str">
        <f>IFERROR(VLOOKUP($A5725,HeadJournal!$A$1:$NTR$890,COLUMN(HeadJournal!C$1),0),"")</f>
        <v>iHerb_OA CZN6870</v>
      </c>
      <c r="D5725" s="125" t="str">
        <f>IFERROR(VLOOKUP($A5725,HeadJournal!$A$1:$NTR$890,COLUMN(HeadJournal!D$1),0),"")</f>
        <v>В пути</v>
      </c>
      <c r="E5725" s="95">
        <f>IFERROR(VLOOKUP($A5725,HeadJournal!$A$1:$NTR$890,COLUMN(HeadJournal!G$1),0),"")</f>
        <v>46112</v>
      </c>
      <c r="F5725" s="95" t="str">
        <f t="shared" si="423"/>
        <v>2026 03</v>
      </c>
      <c r="G5725" s="97" t="s">
        <v>5</v>
      </c>
      <c r="H5725" s="161" t="s">
        <v>5625</v>
      </c>
      <c r="I5725" s="97" t="s">
        <v>2451</v>
      </c>
      <c r="J5725" s="97" t="s">
        <v>5626</v>
      </c>
      <c r="K5725" s="29">
        <v>20.3</v>
      </c>
      <c r="L5725" s="29">
        <v>-2.0299999999999998</v>
      </c>
      <c r="M5725" s="30">
        <f>IFERROR(VLOOKUP($A5725,HeadJournal!$A$1:$J$890,COLUMN(HeadJournal!I$1),0)*($K5725+$L5725)/(SUMIF($A:$A,$A5725,$K:$K)+SUMIF($A:$A,$A5725,$L:$L)),0)</f>
        <v>-0.76902252252252246</v>
      </c>
      <c r="N5725" s="30">
        <f>IFERROR((VLOOKUP($A5725,HeadJournal!$A$1:$K$890,COLUMN(HeadJournal!K$1),0)-VLOOKUP($A5725,HeadJournal!$A$1:$K$890,COLUMN(HeadJournal!J$1),0))*($K5725+$L5725)/(SUMIF($A:$A,$A5725,$K:$K)+SUMIF($A:$A,$A5725,$L:$L)),0)</f>
        <v>-2.5989220785459519E-15</v>
      </c>
      <c r="O5725" s="30">
        <f>IFERROR((VLOOKUP($A5725,HeadJournal!$A$1:$L$890,COLUMN(HeadJournal!L$1),0)*($K5725+$L5725)/(SUMIF($A:$A,$A5725,$K:$K)+SUMIF($A:$A,$A5725,$L:$L)))/VLOOKUP($A5725,HeadJournal!$A$1:$L$890,COLUMN(HeadJournal!H$1),0),0)</f>
        <v>0</v>
      </c>
      <c r="P5725" s="30">
        <f>IFERROR(SUM(K5725:O5725)*VLOOKUP($A5725,HeadJournal!$A$1:$L$890,COLUMN(HeadJournal!H$1),0),0)</f>
        <v>1618.4650495495493</v>
      </c>
      <c r="Q5725" s="29"/>
      <c r="R5725" s="31"/>
      <c r="S5725" s="31"/>
      <c r="T5725" s="95" t="str">
        <f t="shared" si="424"/>
        <v/>
      </c>
      <c r="U5725" s="32">
        <f t="shared" si="425"/>
        <v>-1618.4650495495493</v>
      </c>
      <c r="V5725" s="22" t="str">
        <f t="shared" si="426"/>
        <v/>
      </c>
      <c r="X5725" s="33"/>
      <c r="Y5725" s="33"/>
    </row>
    <row r="5726" spans="1:25" x14ac:dyDescent="0.2">
      <c r="A5726" s="93" t="s">
        <v>5629</v>
      </c>
      <c r="B5726" s="94">
        <f>IFERROR(VLOOKUP($A5726,HeadJournal!$A$1:$NTR$890,COLUMN(HeadJournal!B$1),0),"")</f>
        <v>0</v>
      </c>
      <c r="C5726" s="94" t="str">
        <f>IFERROR(VLOOKUP($A5726,HeadJournal!$A$1:$NTR$890,COLUMN(HeadJournal!C$1),0),"")</f>
        <v>iHerb_OA CZN6870</v>
      </c>
      <c r="D5726" s="125" t="str">
        <f>IFERROR(VLOOKUP($A5726,HeadJournal!$A$1:$NTR$890,COLUMN(HeadJournal!D$1),0),"")</f>
        <v>В пути</v>
      </c>
      <c r="E5726" s="95">
        <f>IFERROR(VLOOKUP($A5726,HeadJournal!$A$1:$NTR$890,COLUMN(HeadJournal!G$1),0),"")</f>
        <v>46112</v>
      </c>
      <c r="F5726" s="95" t="str">
        <f t="shared" si="423"/>
        <v>2026 03</v>
      </c>
      <c r="G5726" s="97" t="s">
        <v>5</v>
      </c>
      <c r="H5726" s="161" t="s">
        <v>5059</v>
      </c>
      <c r="I5726" s="97" t="s">
        <v>2856</v>
      </c>
      <c r="J5726" s="97" t="s">
        <v>5060</v>
      </c>
      <c r="K5726" s="29">
        <v>28.18</v>
      </c>
      <c r="L5726" s="29">
        <v>-2.82</v>
      </c>
      <c r="M5726" s="30">
        <f>IFERROR(VLOOKUP($A5726,HeadJournal!$A$1:$J$890,COLUMN(HeadJournal!I$1),0)*($K5726+$L5726)/(SUMIF($A:$A,$A5726,$K:$K)+SUMIF($A:$A,$A5726,$L:$L)),0)</f>
        <v>-1.0674554554554554</v>
      </c>
      <c r="N5726" s="30">
        <f>IFERROR((VLOOKUP($A5726,HeadJournal!$A$1:$K$890,COLUMN(HeadJournal!K$1),0)-VLOOKUP($A5726,HeadJournal!$A$1:$K$890,COLUMN(HeadJournal!J$1),0))*($K5726+$L5726)/(SUMIF($A:$A,$A5726,$K:$K)+SUMIF($A:$A,$A5726,$L:$L)),0)</f>
        <v>-3.6074802360112392E-15</v>
      </c>
      <c r="O5726" s="30">
        <f>IFERROR((VLOOKUP($A5726,HeadJournal!$A$1:$L$890,COLUMN(HeadJournal!L$1),0)*($K5726+$L5726)/(SUMIF($A:$A,$A5726,$K:$K)+SUMIF($A:$A,$A5726,$L:$L)))/VLOOKUP($A5726,HeadJournal!$A$1:$L$890,COLUMN(HeadJournal!H$1),0),0)</f>
        <v>0</v>
      </c>
      <c r="P5726" s="30">
        <f>IFERROR(SUM(K5726:O5726)*VLOOKUP($A5726,HeadJournal!$A$1:$L$890,COLUMN(HeadJournal!H$1),0),0)</f>
        <v>2246.5393353353352</v>
      </c>
      <c r="Q5726" s="29"/>
      <c r="R5726" s="31"/>
      <c r="S5726" s="31"/>
      <c r="T5726" s="95" t="str">
        <f t="shared" si="424"/>
        <v/>
      </c>
      <c r="U5726" s="32">
        <f t="shared" si="425"/>
        <v>-2246.5393353353352</v>
      </c>
      <c r="V5726" s="22" t="str">
        <f t="shared" si="426"/>
        <v/>
      </c>
      <c r="X5726" s="33"/>
      <c r="Y5726" s="33"/>
    </row>
    <row r="5727" spans="1:25" x14ac:dyDescent="0.2">
      <c r="A5727" s="93" t="s">
        <v>5629</v>
      </c>
      <c r="B5727" s="94">
        <f>IFERROR(VLOOKUP($A5727,HeadJournal!$A$1:$NTR$890,COLUMN(HeadJournal!B$1),0),"")</f>
        <v>0</v>
      </c>
      <c r="C5727" s="94" t="str">
        <f>IFERROR(VLOOKUP($A5727,HeadJournal!$A$1:$NTR$890,COLUMN(HeadJournal!C$1),0),"")</f>
        <v>iHerb_OA CZN6870</v>
      </c>
      <c r="D5727" s="125" t="str">
        <f>IFERROR(VLOOKUP($A5727,HeadJournal!$A$1:$NTR$890,COLUMN(HeadJournal!D$1),0),"")</f>
        <v>В пути</v>
      </c>
      <c r="E5727" s="95">
        <f>IFERROR(VLOOKUP($A5727,HeadJournal!$A$1:$NTR$890,COLUMN(HeadJournal!G$1),0),"")</f>
        <v>46112</v>
      </c>
      <c r="F5727" s="95" t="str">
        <f t="shared" si="423"/>
        <v>2026 03</v>
      </c>
      <c r="G5727" s="97" t="s">
        <v>5</v>
      </c>
      <c r="H5727" s="161" t="s">
        <v>5627</v>
      </c>
      <c r="I5727" s="97" t="s">
        <v>5395</v>
      </c>
      <c r="J5727" s="97" t="s">
        <v>5628</v>
      </c>
      <c r="K5727" s="29">
        <v>76.48</v>
      </c>
      <c r="L5727" s="29">
        <v>-7.65</v>
      </c>
      <c r="M5727" s="30">
        <f>IFERROR(VLOOKUP($A5727,HeadJournal!$A$1:$J$890,COLUMN(HeadJournal!I$1),0)*($K5727+$L5727)/(SUMIF($A:$A,$A5727,$K:$K)+SUMIF($A:$A,$A5727,$L:$L)),0)</f>
        <v>-2.8971986986986988</v>
      </c>
      <c r="N5727" s="30">
        <f>IFERROR((VLOOKUP($A5727,HeadJournal!$A$1:$K$890,COLUMN(HeadJournal!K$1),0)-VLOOKUP($A5727,HeadJournal!$A$1:$K$890,COLUMN(HeadJournal!J$1),0))*($K5727+$L5727)/(SUMIF($A:$A,$A5727,$K:$K)+SUMIF($A:$A,$A5727,$L:$L)),0)</f>
        <v>-9.7911224228964353E-15</v>
      </c>
      <c r="O5727" s="30">
        <f>IFERROR((VLOOKUP($A5727,HeadJournal!$A$1:$L$890,COLUMN(HeadJournal!L$1),0)*($K5727+$L5727)/(SUMIF($A:$A,$A5727,$K:$K)+SUMIF($A:$A,$A5727,$L:$L)))/VLOOKUP($A5727,HeadJournal!$A$1:$L$890,COLUMN(HeadJournal!H$1),0),0)</f>
        <v>0</v>
      </c>
      <c r="P5727" s="30">
        <f>IFERROR(SUM(K5727:O5727)*VLOOKUP($A5727,HeadJournal!$A$1:$L$890,COLUMN(HeadJournal!H$1),0),0)</f>
        <v>6097.3699704704695</v>
      </c>
      <c r="Q5727" s="29"/>
      <c r="R5727" s="31"/>
      <c r="S5727" s="31"/>
      <c r="T5727" s="95" t="str">
        <f t="shared" si="424"/>
        <v/>
      </c>
      <c r="U5727" s="32">
        <f t="shared" si="425"/>
        <v>-6097.3699704704695</v>
      </c>
      <c r="V5727" s="22" t="str">
        <f t="shared" si="426"/>
        <v/>
      </c>
      <c r="X5727" s="33"/>
      <c r="Y5727" s="33"/>
    </row>
    <row r="5728" spans="1:25" x14ac:dyDescent="0.2">
      <c r="A5728" s="93" t="s">
        <v>5629</v>
      </c>
      <c r="B5728" s="94">
        <f>IFERROR(VLOOKUP($A5728,HeadJournal!$A$1:$NTR$890,COLUMN(HeadJournal!B$1),0),"")</f>
        <v>0</v>
      </c>
      <c r="C5728" s="94" t="str">
        <f>IFERROR(VLOOKUP($A5728,HeadJournal!$A$1:$NTR$890,COLUMN(HeadJournal!C$1),0),"")</f>
        <v>iHerb_OA CZN6870</v>
      </c>
      <c r="D5728" s="125" t="str">
        <f>IFERROR(VLOOKUP($A5728,HeadJournal!$A$1:$NTR$890,COLUMN(HeadJournal!D$1),0),"")</f>
        <v>В пути</v>
      </c>
      <c r="E5728" s="95">
        <f>IFERROR(VLOOKUP($A5728,HeadJournal!$A$1:$NTR$890,COLUMN(HeadJournal!G$1),0),"")</f>
        <v>46112</v>
      </c>
      <c r="F5728" s="95" t="str">
        <f t="shared" si="423"/>
        <v>2026 03</v>
      </c>
      <c r="G5728" s="97" t="s">
        <v>5</v>
      </c>
      <c r="H5728" s="161" t="s">
        <v>2984</v>
      </c>
      <c r="I5728" s="97" t="s">
        <v>2218</v>
      </c>
      <c r="J5728" s="97" t="s">
        <v>2985</v>
      </c>
      <c r="K5728" s="29">
        <v>10.58</v>
      </c>
      <c r="L5728" s="29">
        <v>-1.06</v>
      </c>
      <c r="M5728" s="30">
        <f>IFERROR(VLOOKUP($A5728,HeadJournal!$A$1:$J$890,COLUMN(HeadJournal!I$1),0)*($K5728+$L5728)/(SUMIF($A:$A,$A5728,$K:$K)+SUMIF($A:$A,$A5728,$L:$L)),0)</f>
        <v>-0.40071671671671666</v>
      </c>
      <c r="N5728" s="30">
        <f>IFERROR((VLOOKUP($A5728,HeadJournal!$A$1:$K$890,COLUMN(HeadJournal!K$1),0)-VLOOKUP($A5728,HeadJournal!$A$1:$K$890,COLUMN(HeadJournal!J$1),0))*($K5728+$L5728)/(SUMIF($A:$A,$A5728,$K:$K)+SUMIF($A:$A,$A5728,$L:$L)),0)</f>
        <v>-1.3542275964837144E-15</v>
      </c>
      <c r="O5728" s="30">
        <f>IFERROR((VLOOKUP($A5728,HeadJournal!$A$1:$L$890,COLUMN(HeadJournal!L$1),0)*($K5728+$L5728)/(SUMIF($A:$A,$A5728,$K:$K)+SUMIF($A:$A,$A5728,$L:$L)))/VLOOKUP($A5728,HeadJournal!$A$1:$L$890,COLUMN(HeadJournal!H$1),0),0)</f>
        <v>0</v>
      </c>
      <c r="P5728" s="30">
        <f>IFERROR(SUM(K5728:O5728)*VLOOKUP($A5728,HeadJournal!$A$1:$L$890,COLUMN(HeadJournal!H$1),0),0)</f>
        <v>843.33811011010994</v>
      </c>
      <c r="Q5728" s="29"/>
      <c r="R5728" s="31"/>
      <c r="S5728" s="31"/>
      <c r="T5728" s="95" t="str">
        <f t="shared" si="424"/>
        <v/>
      </c>
      <c r="U5728" s="32">
        <f t="shared" si="425"/>
        <v>-843.33811011010994</v>
      </c>
      <c r="V5728" s="22" t="str">
        <f t="shared" si="426"/>
        <v/>
      </c>
      <c r="X5728" s="33"/>
      <c r="Y5728" s="33"/>
    </row>
    <row r="5729" spans="1:25" x14ac:dyDescent="0.2">
      <c r="A5729" s="93" t="s">
        <v>5629</v>
      </c>
      <c r="B5729" s="94">
        <f>IFERROR(VLOOKUP($A5729,HeadJournal!$A$1:$NTR$890,COLUMN(HeadJournal!B$1),0),"")</f>
        <v>0</v>
      </c>
      <c r="C5729" s="94" t="str">
        <f>IFERROR(VLOOKUP($A5729,HeadJournal!$A$1:$NTR$890,COLUMN(HeadJournal!C$1),0),"")</f>
        <v>iHerb_OA CZN6870</v>
      </c>
      <c r="D5729" s="125" t="str">
        <f>IFERROR(VLOOKUP($A5729,HeadJournal!$A$1:$NTR$890,COLUMN(HeadJournal!D$1),0),"")</f>
        <v>В пути</v>
      </c>
      <c r="E5729" s="95">
        <f>IFERROR(VLOOKUP($A5729,HeadJournal!$A$1:$NTR$890,COLUMN(HeadJournal!G$1),0),"")</f>
        <v>46112</v>
      </c>
      <c r="F5729" s="95" t="str">
        <f t="shared" si="423"/>
        <v>2026 03</v>
      </c>
      <c r="G5729" s="97" t="s">
        <v>5</v>
      </c>
      <c r="H5729" s="161" t="s">
        <v>5485</v>
      </c>
      <c r="I5729" s="97" t="s">
        <v>2750</v>
      </c>
      <c r="J5729" s="97" t="s">
        <v>5486</v>
      </c>
      <c r="K5729" s="29">
        <v>20.34</v>
      </c>
      <c r="L5729" s="29">
        <v>-2.0299999999999998</v>
      </c>
      <c r="M5729" s="30">
        <f>IFERROR(VLOOKUP($A5729,HeadJournal!$A$1:$J$890,COLUMN(HeadJournal!I$1),0)*($K5729+$L5729)/(SUMIF($A:$A,$A5729,$K:$K)+SUMIF($A:$A,$A5729,$L:$L)),0)</f>
        <v>-0.77070620620620611</v>
      </c>
      <c r="N5729" s="30">
        <f>IFERROR((VLOOKUP($A5729,HeadJournal!$A$1:$K$890,COLUMN(HeadJournal!K$1),0)-VLOOKUP($A5729,HeadJournal!$A$1:$K$890,COLUMN(HeadJournal!J$1),0))*($K5729+$L5729)/(SUMIF($A:$A,$A5729,$K:$K)+SUMIF($A:$A,$A5729,$L:$L)),0)</f>
        <v>-2.6046121104639503E-15</v>
      </c>
      <c r="O5729" s="30">
        <f>IFERROR((VLOOKUP($A5729,HeadJournal!$A$1:$L$890,COLUMN(HeadJournal!L$1),0)*($K5729+$L5729)/(SUMIF($A:$A,$A5729,$K:$K)+SUMIF($A:$A,$A5729,$L:$L)))/VLOOKUP($A5729,HeadJournal!$A$1:$L$890,COLUMN(HeadJournal!H$1),0),0)</f>
        <v>0</v>
      </c>
      <c r="P5729" s="30">
        <f>IFERROR(SUM(K5729:O5729)*VLOOKUP($A5729,HeadJournal!$A$1:$L$890,COLUMN(HeadJournal!H$1),0),0)</f>
        <v>1622.0084869869868</v>
      </c>
      <c r="Q5729" s="29"/>
      <c r="R5729" s="31"/>
      <c r="S5729" s="31"/>
      <c r="T5729" s="95" t="str">
        <f t="shared" si="424"/>
        <v/>
      </c>
      <c r="U5729" s="32">
        <f t="shared" si="425"/>
        <v>-1622.0084869869868</v>
      </c>
      <c r="V5729" s="22" t="str">
        <f t="shared" si="426"/>
        <v/>
      </c>
      <c r="X5729" s="33"/>
      <c r="Y5729" s="33"/>
    </row>
    <row r="5730" spans="1:25" x14ac:dyDescent="0.2">
      <c r="A5730" s="93" t="s">
        <v>5631</v>
      </c>
      <c r="B5730" s="94">
        <f>IFERROR(VLOOKUP($A5730,HeadJournal!$A$1:$NTR$890,COLUMN(HeadJournal!B$1),0),"")</f>
        <v>0</v>
      </c>
      <c r="C5730" s="94" t="str">
        <f>IFERROR(VLOOKUP($A5730,HeadJournal!$A$1:$NTR$890,COLUMN(HeadJournal!C$1),0),"")</f>
        <v>iHerb_AV CYG0792</v>
      </c>
      <c r="D5730" s="125" t="str">
        <f>IFERROR(VLOOKUP($A5730,HeadJournal!$A$1:$NTR$890,COLUMN(HeadJournal!D$1),0),"")</f>
        <v>В пути</v>
      </c>
      <c r="E5730" s="95">
        <f>IFERROR(VLOOKUP($A5730,HeadJournal!$A$1:$NTR$890,COLUMN(HeadJournal!G$1),0),"")</f>
        <v>46105</v>
      </c>
      <c r="F5730" s="95" t="str">
        <f t="shared" si="423"/>
        <v>2026 03</v>
      </c>
      <c r="G5730" s="97" t="s">
        <v>5</v>
      </c>
      <c r="H5730" s="161" t="s">
        <v>2016</v>
      </c>
      <c r="I5730" s="97" t="s">
        <v>2005</v>
      </c>
      <c r="J5730" s="97" t="s">
        <v>2017</v>
      </c>
      <c r="K5730" s="29">
        <v>41.53</v>
      </c>
      <c r="L5730" s="29">
        <v>-8.31</v>
      </c>
      <c r="M5730" s="30">
        <f>IFERROR(VLOOKUP($A5730,HeadJournal!$A$1:$J$890,COLUMN(HeadJournal!I$1),0)*($K5730+$L5730)/(SUMIF($A:$A,$A5730,$K:$K)+SUMIF($A:$A,$A5730,$L:$L)),0)</f>
        <v>-3.1045951092403286</v>
      </c>
      <c r="N5730" s="30">
        <f>IFERROR((VLOOKUP($A5730,HeadJournal!$A$1:$K$890,COLUMN(HeadJournal!K$1),0)-VLOOKUP($A5730,HeadJournal!$A$1:$K$890,COLUMN(HeadJournal!J$1),0))*($K5730+$L5730)/(SUMIF($A:$A,$A5730,$K:$K)+SUMIF($A:$A,$A5730,$L:$L)),0)</f>
        <v>4.7312546967228963E-15</v>
      </c>
      <c r="O5730" s="30">
        <f>IFERROR((VLOOKUP($A5730,HeadJournal!$A$1:$L$890,COLUMN(HeadJournal!L$1),0)*($K5730+$L5730)/(SUMIF($A:$A,$A5730,$K:$K)+SUMIF($A:$A,$A5730,$L:$L)))/VLOOKUP($A5730,HeadJournal!$A$1:$L$890,COLUMN(HeadJournal!H$1),0),0)</f>
        <v>0</v>
      </c>
      <c r="P5730" s="30">
        <f>IFERROR(SUM(K5730:O5730)*VLOOKUP($A5730,HeadJournal!$A$1:$L$890,COLUMN(HeadJournal!H$1),0),0)</f>
        <v>2880.7413168971739</v>
      </c>
      <c r="Q5730" s="29"/>
      <c r="R5730" s="31"/>
      <c r="S5730" s="31"/>
      <c r="T5730" s="95" t="str">
        <f t="shared" si="424"/>
        <v/>
      </c>
      <c r="U5730" s="32">
        <f t="shared" si="425"/>
        <v>-2880.7413168971739</v>
      </c>
      <c r="V5730" s="22" t="str">
        <f t="shared" si="426"/>
        <v/>
      </c>
      <c r="X5730" s="33"/>
      <c r="Y5730" s="33"/>
    </row>
    <row r="5731" spans="1:25" x14ac:dyDescent="0.2">
      <c r="A5731" s="93" t="s">
        <v>5631</v>
      </c>
      <c r="B5731" s="94">
        <f>IFERROR(VLOOKUP($A5731,HeadJournal!$A$1:$NTR$890,COLUMN(HeadJournal!B$1),0),"")</f>
        <v>0</v>
      </c>
      <c r="C5731" s="94" t="str">
        <f>IFERROR(VLOOKUP($A5731,HeadJournal!$A$1:$NTR$890,COLUMN(HeadJournal!C$1),0),"")</f>
        <v>iHerb_AV CYG0792</v>
      </c>
      <c r="D5731" s="125" t="str">
        <f>IFERROR(VLOOKUP($A5731,HeadJournal!$A$1:$NTR$890,COLUMN(HeadJournal!D$1),0),"")</f>
        <v>В пути</v>
      </c>
      <c r="E5731" s="95">
        <f>IFERROR(VLOOKUP($A5731,HeadJournal!$A$1:$NTR$890,COLUMN(HeadJournal!G$1),0),"")</f>
        <v>46105</v>
      </c>
      <c r="F5731" s="95" t="str">
        <f t="shared" si="423"/>
        <v>2026 03</v>
      </c>
      <c r="G5731" s="97" t="s">
        <v>7</v>
      </c>
      <c r="H5731" s="161" t="s">
        <v>2673</v>
      </c>
      <c r="I5731" s="97" t="s">
        <v>2674</v>
      </c>
      <c r="J5731" s="97" t="s">
        <v>2675</v>
      </c>
      <c r="K5731" s="29">
        <v>10.94</v>
      </c>
      <c r="L5731" s="29">
        <v>-2.19</v>
      </c>
      <c r="M5731" s="30">
        <f>IFERROR(VLOOKUP($A5731,HeadJournal!$A$1:$J$890,COLUMN(HeadJournal!I$1),0)*($K5731+$L5731)/(SUMIF($A:$A,$A5731,$K:$K)+SUMIF($A:$A,$A5731,$L:$L)),0)</f>
        <v>-0.81773652034475852</v>
      </c>
      <c r="N5731" s="30">
        <f>IFERROR((VLOOKUP($A5731,HeadJournal!$A$1:$K$890,COLUMN(HeadJournal!K$1),0)-VLOOKUP($A5731,HeadJournal!$A$1:$K$890,COLUMN(HeadJournal!J$1),0))*($K5731+$L5731)/(SUMIF($A:$A,$A5731,$K:$K)+SUMIF($A:$A,$A5731,$L:$L)),0)</f>
        <v>1.2461914086792699E-15</v>
      </c>
      <c r="O5731" s="30">
        <f>IFERROR((VLOOKUP($A5731,HeadJournal!$A$1:$L$890,COLUMN(HeadJournal!L$1),0)*($K5731+$L5731)/(SUMIF($A:$A,$A5731,$K:$K)+SUMIF($A:$A,$A5731,$L:$L)))/VLOOKUP($A5731,HeadJournal!$A$1:$L$890,COLUMN(HeadJournal!H$1),0),0)</f>
        <v>0</v>
      </c>
      <c r="P5731" s="30">
        <f>IFERROR(SUM(K5731:O5731)*VLOOKUP($A5731,HeadJournal!$A$1:$L$890,COLUMN(HeadJournal!H$1),0),0)</f>
        <v>758.77442874323515</v>
      </c>
      <c r="Q5731" s="29"/>
      <c r="R5731" s="31"/>
      <c r="S5731" s="31"/>
      <c r="T5731" s="95" t="str">
        <f t="shared" si="424"/>
        <v/>
      </c>
      <c r="U5731" s="32">
        <f t="shared" si="425"/>
        <v>-758.77442874323515</v>
      </c>
      <c r="V5731" s="22" t="str">
        <f t="shared" si="426"/>
        <v/>
      </c>
      <c r="X5731" s="33"/>
      <c r="Y5731" s="33"/>
    </row>
    <row r="5732" spans="1:25" x14ac:dyDescent="0.2">
      <c r="A5732" s="93" t="s">
        <v>5631</v>
      </c>
      <c r="B5732" s="94">
        <f>IFERROR(VLOOKUP($A5732,HeadJournal!$A$1:$NTR$890,COLUMN(HeadJournal!B$1),0),"")</f>
        <v>0</v>
      </c>
      <c r="C5732" s="94" t="str">
        <f>IFERROR(VLOOKUP($A5732,HeadJournal!$A$1:$NTR$890,COLUMN(HeadJournal!C$1),0),"")</f>
        <v>iHerb_AV CYG0792</v>
      </c>
      <c r="D5732" s="125" t="str">
        <f>IFERROR(VLOOKUP($A5732,HeadJournal!$A$1:$NTR$890,COLUMN(HeadJournal!D$1),0),"")</f>
        <v>В пути</v>
      </c>
      <c r="E5732" s="95">
        <f>IFERROR(VLOOKUP($A5732,HeadJournal!$A$1:$NTR$890,COLUMN(HeadJournal!G$1),0),"")</f>
        <v>46105</v>
      </c>
      <c r="F5732" s="95" t="str">
        <f t="shared" si="423"/>
        <v>2026 03</v>
      </c>
      <c r="G5732" s="97" t="s">
        <v>5</v>
      </c>
      <c r="H5732" s="161" t="s">
        <v>2614</v>
      </c>
      <c r="I5732" s="97" t="s">
        <v>2005</v>
      </c>
      <c r="J5732" s="97" t="s">
        <v>5630</v>
      </c>
      <c r="K5732" s="29">
        <v>5.77</v>
      </c>
      <c r="L5732" s="29">
        <v>-1.1533333333333333</v>
      </c>
      <c r="M5732" s="30">
        <f>IFERROR(VLOOKUP($A5732,HeadJournal!$A$1:$J$890,COLUMN(HeadJournal!I$1),0)*($K5732+$L5732)/(SUMIF($A:$A,$A5732,$K:$K)+SUMIF($A:$A,$A5732,$L:$L)),0)</f>
        <v>-0.43145336406761536</v>
      </c>
      <c r="N5732" s="30">
        <f>IFERROR((VLOOKUP($A5732,HeadJournal!$A$1:$K$890,COLUMN(HeadJournal!K$1),0)-VLOOKUP($A5732,HeadJournal!$A$1:$K$890,COLUMN(HeadJournal!J$1),0))*($K5732+$L5732)/(SUMIF($A:$A,$A5732,$K:$K)+SUMIF($A:$A,$A5732,$L:$L)),0)</f>
        <v>6.5751432419839566E-16</v>
      </c>
      <c r="O5732" s="30">
        <f>IFERROR((VLOOKUP($A5732,HeadJournal!$A$1:$L$890,COLUMN(HeadJournal!L$1),0)*($K5732+$L5732)/(SUMIF($A:$A,$A5732,$K:$K)+SUMIF($A:$A,$A5732,$L:$L)))/VLOOKUP($A5732,HeadJournal!$A$1:$L$890,COLUMN(HeadJournal!H$1),0),0)</f>
        <v>0</v>
      </c>
      <c r="P5732" s="30">
        <f>IFERROR(SUM(K5732:O5732)*VLOOKUP($A5732,HeadJournal!$A$1:$L$890,COLUMN(HeadJournal!H$1),0),0)</f>
        <v>400.34384145119265</v>
      </c>
      <c r="Q5732" s="29"/>
      <c r="R5732" s="31"/>
      <c r="S5732" s="31"/>
      <c r="T5732" s="95" t="str">
        <f t="shared" si="424"/>
        <v/>
      </c>
      <c r="U5732" s="32">
        <f t="shared" si="425"/>
        <v>-400.34384145119265</v>
      </c>
      <c r="V5732" s="22" t="str">
        <f t="shared" si="426"/>
        <v/>
      </c>
      <c r="X5732" s="33"/>
      <c r="Y5732" s="33"/>
    </row>
    <row r="5733" spans="1:25" x14ac:dyDescent="0.2">
      <c r="A5733" s="93" t="s">
        <v>5631</v>
      </c>
      <c r="B5733" s="94">
        <f>IFERROR(VLOOKUP($A5733,HeadJournal!$A$1:$NTR$890,COLUMN(HeadJournal!B$1),0),"")</f>
        <v>0</v>
      </c>
      <c r="C5733" s="94" t="str">
        <f>IFERROR(VLOOKUP($A5733,HeadJournal!$A$1:$NTR$890,COLUMN(HeadJournal!C$1),0),"")</f>
        <v>iHerb_AV CYG0792</v>
      </c>
      <c r="D5733" s="125" t="str">
        <f>IFERROR(VLOOKUP($A5733,HeadJournal!$A$1:$NTR$890,COLUMN(HeadJournal!D$1),0),"")</f>
        <v>В пути</v>
      </c>
      <c r="E5733" s="95">
        <f>IFERROR(VLOOKUP($A5733,HeadJournal!$A$1:$NTR$890,COLUMN(HeadJournal!G$1),0),"")</f>
        <v>46105</v>
      </c>
      <c r="F5733" s="95" t="str">
        <f t="shared" si="423"/>
        <v>2026 03</v>
      </c>
      <c r="G5733" s="97" t="s">
        <v>5</v>
      </c>
      <c r="H5733" s="161" t="s">
        <v>2614</v>
      </c>
      <c r="I5733" s="97" t="s">
        <v>2005</v>
      </c>
      <c r="J5733" s="97" t="s">
        <v>5630</v>
      </c>
      <c r="K5733" s="29">
        <v>5.77</v>
      </c>
      <c r="L5733" s="29">
        <v>-1.1533333333333333</v>
      </c>
      <c r="M5733" s="30">
        <f>IFERROR(VLOOKUP($A5733,HeadJournal!$A$1:$J$890,COLUMN(HeadJournal!I$1),0)*($K5733+$L5733)/(SUMIF($A:$A,$A5733,$K:$K)+SUMIF($A:$A,$A5733,$L:$L)),0)</f>
        <v>-0.43145336406761536</v>
      </c>
      <c r="N5733" s="30">
        <f>IFERROR((VLOOKUP($A5733,HeadJournal!$A$1:$K$890,COLUMN(HeadJournal!K$1),0)-VLOOKUP($A5733,HeadJournal!$A$1:$K$890,COLUMN(HeadJournal!J$1),0))*($K5733+$L5733)/(SUMIF($A:$A,$A5733,$K:$K)+SUMIF($A:$A,$A5733,$L:$L)),0)</f>
        <v>6.5751432419839566E-16</v>
      </c>
      <c r="O5733" s="30">
        <f>IFERROR((VLOOKUP($A5733,HeadJournal!$A$1:$L$890,COLUMN(HeadJournal!L$1),0)*($K5733+$L5733)/(SUMIF($A:$A,$A5733,$K:$K)+SUMIF($A:$A,$A5733,$L:$L)))/VLOOKUP($A5733,HeadJournal!$A$1:$L$890,COLUMN(HeadJournal!H$1),0),0)</f>
        <v>0</v>
      </c>
      <c r="P5733" s="30">
        <f>IFERROR(SUM(K5733:O5733)*VLOOKUP($A5733,HeadJournal!$A$1:$L$890,COLUMN(HeadJournal!H$1),0),0)</f>
        <v>400.34384145119265</v>
      </c>
      <c r="Q5733" s="29"/>
      <c r="R5733" s="31"/>
      <c r="S5733" s="31"/>
      <c r="T5733" s="95" t="str">
        <f t="shared" si="424"/>
        <v/>
      </c>
      <c r="U5733" s="32">
        <f t="shared" si="425"/>
        <v>-400.34384145119265</v>
      </c>
      <c r="V5733" s="22" t="str">
        <f t="shared" si="426"/>
        <v/>
      </c>
      <c r="X5733" s="33"/>
      <c r="Y5733" s="33"/>
    </row>
    <row r="5734" spans="1:25" x14ac:dyDescent="0.2">
      <c r="A5734" s="93" t="s">
        <v>5631</v>
      </c>
      <c r="B5734" s="94">
        <f>IFERROR(VLOOKUP($A5734,HeadJournal!$A$1:$NTR$890,COLUMN(HeadJournal!B$1),0),"")</f>
        <v>0</v>
      </c>
      <c r="C5734" s="94" t="str">
        <f>IFERROR(VLOOKUP($A5734,HeadJournal!$A$1:$NTR$890,COLUMN(HeadJournal!C$1),0),"")</f>
        <v>iHerb_AV CYG0792</v>
      </c>
      <c r="D5734" s="125" t="str">
        <f>IFERROR(VLOOKUP($A5734,HeadJournal!$A$1:$NTR$890,COLUMN(HeadJournal!D$1),0),"")</f>
        <v>В пути</v>
      </c>
      <c r="E5734" s="95">
        <f>IFERROR(VLOOKUP($A5734,HeadJournal!$A$1:$NTR$890,COLUMN(HeadJournal!G$1),0),"")</f>
        <v>46105</v>
      </c>
      <c r="F5734" s="95" t="str">
        <f t="shared" si="423"/>
        <v>2026 03</v>
      </c>
      <c r="G5734" s="97" t="s">
        <v>5</v>
      </c>
      <c r="H5734" s="161" t="s">
        <v>2614</v>
      </c>
      <c r="I5734" s="97" t="s">
        <v>2005</v>
      </c>
      <c r="J5734" s="97" t="s">
        <v>5630</v>
      </c>
      <c r="K5734" s="29">
        <v>5.77</v>
      </c>
      <c r="L5734" s="29">
        <v>-1.1533333333333333</v>
      </c>
      <c r="M5734" s="30">
        <f>IFERROR(VLOOKUP($A5734,HeadJournal!$A$1:$J$890,COLUMN(HeadJournal!I$1),0)*($K5734+$L5734)/(SUMIF($A:$A,$A5734,$K:$K)+SUMIF($A:$A,$A5734,$L:$L)),0)</f>
        <v>-0.43145336406761536</v>
      </c>
      <c r="N5734" s="30">
        <f>IFERROR((VLOOKUP($A5734,HeadJournal!$A$1:$K$890,COLUMN(HeadJournal!K$1),0)-VLOOKUP($A5734,HeadJournal!$A$1:$K$890,COLUMN(HeadJournal!J$1),0))*($K5734+$L5734)/(SUMIF($A:$A,$A5734,$K:$K)+SUMIF($A:$A,$A5734,$L:$L)),0)</f>
        <v>6.5751432419839566E-16</v>
      </c>
      <c r="O5734" s="30">
        <f>IFERROR((VLOOKUP($A5734,HeadJournal!$A$1:$L$890,COLUMN(HeadJournal!L$1),0)*($K5734+$L5734)/(SUMIF($A:$A,$A5734,$K:$K)+SUMIF($A:$A,$A5734,$L:$L)))/VLOOKUP($A5734,HeadJournal!$A$1:$L$890,COLUMN(HeadJournal!H$1),0),0)</f>
        <v>0</v>
      </c>
      <c r="P5734" s="30">
        <f>IFERROR(SUM(K5734:O5734)*VLOOKUP($A5734,HeadJournal!$A$1:$L$890,COLUMN(HeadJournal!H$1),0),0)</f>
        <v>400.34384145119265</v>
      </c>
      <c r="Q5734" s="29"/>
      <c r="R5734" s="31"/>
      <c r="S5734" s="31"/>
      <c r="T5734" s="95" t="str">
        <f t="shared" si="424"/>
        <v/>
      </c>
      <c r="U5734" s="32">
        <f t="shared" si="425"/>
        <v>-400.34384145119265</v>
      </c>
      <c r="V5734" s="22" t="str">
        <f t="shared" si="426"/>
        <v/>
      </c>
      <c r="X5734" s="33"/>
      <c r="Y5734" s="33"/>
    </row>
    <row r="5735" spans="1:25" x14ac:dyDescent="0.2">
      <c r="A5735" s="93" t="s">
        <v>5631</v>
      </c>
      <c r="B5735" s="94">
        <f>IFERROR(VLOOKUP($A5735,HeadJournal!$A$1:$NTR$890,COLUMN(HeadJournal!B$1),0),"")</f>
        <v>0</v>
      </c>
      <c r="C5735" s="94" t="str">
        <f>IFERROR(VLOOKUP($A5735,HeadJournal!$A$1:$NTR$890,COLUMN(HeadJournal!C$1),0),"")</f>
        <v>iHerb_AV CYG0792</v>
      </c>
      <c r="D5735" s="125" t="str">
        <f>IFERROR(VLOOKUP($A5735,HeadJournal!$A$1:$NTR$890,COLUMN(HeadJournal!D$1),0),"")</f>
        <v>В пути</v>
      </c>
      <c r="E5735" s="95">
        <f>IFERROR(VLOOKUP($A5735,HeadJournal!$A$1:$NTR$890,COLUMN(HeadJournal!G$1),0),"")</f>
        <v>46105</v>
      </c>
      <c r="F5735" s="95" t="str">
        <f t="shared" si="423"/>
        <v>2026 03</v>
      </c>
      <c r="G5735" s="97" t="s">
        <v>5</v>
      </c>
      <c r="H5735" s="161" t="s">
        <v>2027</v>
      </c>
      <c r="I5735" s="97" t="s">
        <v>2005</v>
      </c>
      <c r="J5735" s="97" t="s">
        <v>5191</v>
      </c>
      <c r="K5735" s="29">
        <v>8.35</v>
      </c>
      <c r="L5735" s="29">
        <v>-1.67</v>
      </c>
      <c r="M5735" s="30">
        <f>IFERROR(VLOOKUP($A5735,HeadJournal!$A$1:$J$890,COLUMN(HeadJournal!I$1),0)*($K5735+$L5735)/(SUMIF($A:$A,$A5735,$K:$K)+SUMIF($A:$A,$A5735,$L:$L)),0)</f>
        <v>-0.62428342353176991</v>
      </c>
      <c r="N5735" s="30">
        <f>IFERROR((VLOOKUP($A5735,HeadJournal!$A$1:$K$890,COLUMN(HeadJournal!K$1),0)-VLOOKUP($A5735,HeadJournal!$A$1:$K$890,COLUMN(HeadJournal!J$1),0))*($K5735+$L5735)/(SUMIF($A:$A,$A5735,$K:$K)+SUMIF($A:$A,$A5735,$L:$L)),0)</f>
        <v>9.5137812685457396E-16</v>
      </c>
      <c r="O5735" s="30">
        <f>IFERROR((VLOOKUP($A5735,HeadJournal!$A$1:$L$890,COLUMN(HeadJournal!L$1),0)*($K5735+$L5735)/(SUMIF($A:$A,$A5735,$K:$K)+SUMIF($A:$A,$A5735,$L:$L)))/VLOOKUP($A5735,HeadJournal!$A$1:$L$890,COLUMN(HeadJournal!H$1),0),0)</f>
        <v>0</v>
      </c>
      <c r="P5735" s="30">
        <f>IFERROR(SUM(K5735:O5735)*VLOOKUP($A5735,HeadJournal!$A$1:$L$890,COLUMN(HeadJournal!H$1),0),0)</f>
        <v>579.27007817197841</v>
      </c>
      <c r="Q5735" s="29"/>
      <c r="R5735" s="31"/>
      <c r="S5735" s="31"/>
      <c r="T5735" s="95" t="str">
        <f t="shared" si="424"/>
        <v/>
      </c>
      <c r="U5735" s="32">
        <f t="shared" si="425"/>
        <v>-579.27007817197841</v>
      </c>
      <c r="V5735" s="22" t="str">
        <f t="shared" si="426"/>
        <v/>
      </c>
      <c r="X5735" s="33"/>
      <c r="Y5735" s="33"/>
    </row>
    <row r="5736" spans="1:25" x14ac:dyDescent="0.2">
      <c r="A5736" s="93" t="s">
        <v>5631</v>
      </c>
      <c r="B5736" s="94">
        <f>IFERROR(VLOOKUP($A5736,HeadJournal!$A$1:$NTR$890,COLUMN(HeadJournal!B$1),0),"")</f>
        <v>0</v>
      </c>
      <c r="C5736" s="94" t="str">
        <f>IFERROR(VLOOKUP($A5736,HeadJournal!$A$1:$NTR$890,COLUMN(HeadJournal!C$1),0),"")</f>
        <v>iHerb_AV CYG0792</v>
      </c>
      <c r="D5736" s="125" t="str">
        <f>IFERROR(VLOOKUP($A5736,HeadJournal!$A$1:$NTR$890,COLUMN(HeadJournal!D$1),0),"")</f>
        <v>В пути</v>
      </c>
      <c r="E5736" s="95">
        <f>IFERROR(VLOOKUP($A5736,HeadJournal!$A$1:$NTR$890,COLUMN(HeadJournal!G$1),0),"")</f>
        <v>46105</v>
      </c>
      <c r="F5736" s="95" t="str">
        <f t="shared" si="423"/>
        <v>2026 03</v>
      </c>
      <c r="G5736" s="97" t="s">
        <v>5</v>
      </c>
      <c r="H5736" s="161" t="s">
        <v>3628</v>
      </c>
      <c r="I5736" s="97" t="s">
        <v>3670</v>
      </c>
      <c r="J5736" s="97" t="s">
        <v>5183</v>
      </c>
      <c r="K5736" s="29">
        <v>22.98</v>
      </c>
      <c r="L5736" s="29">
        <v>-4.5999999999999996</v>
      </c>
      <c r="M5736" s="30">
        <f>IFERROR(VLOOKUP($A5736,HeadJournal!$A$1:$J$890,COLUMN(HeadJournal!I$1),0)*($K5736+$L5736)/(SUMIF($A:$A,$A5736,$K:$K)+SUMIF($A:$A,$A5736,$L:$L)),0)</f>
        <v>-1.7177139707356188</v>
      </c>
      <c r="N5736" s="30">
        <f>IFERROR((VLOOKUP($A5736,HeadJournal!$A$1:$K$890,COLUMN(HeadJournal!K$1),0)-VLOOKUP($A5736,HeadJournal!$A$1:$K$890,COLUMN(HeadJournal!J$1),0))*($K5736+$L5736)/(SUMIF($A:$A,$A5736,$K:$K)+SUMIF($A:$A,$A5736,$L:$L)),0)</f>
        <v>2.6177140676028554E-15</v>
      </c>
      <c r="O5736" s="30">
        <f>IFERROR((VLOOKUP($A5736,HeadJournal!$A$1:$L$890,COLUMN(HeadJournal!L$1),0)*($K5736+$L5736)/(SUMIF($A:$A,$A5736,$K:$K)+SUMIF($A:$A,$A5736,$L:$L)))/VLOOKUP($A5736,HeadJournal!$A$1:$L$890,COLUMN(HeadJournal!H$1),0),0)</f>
        <v>0</v>
      </c>
      <c r="P5736" s="30">
        <f>IFERROR(SUM(K5736:O5736)*VLOOKUP($A5736,HeadJournal!$A$1:$L$890,COLUMN(HeadJournal!H$1),0),0)</f>
        <v>1593.8598857486475</v>
      </c>
      <c r="Q5736" s="29"/>
      <c r="R5736" s="31"/>
      <c r="S5736" s="31"/>
      <c r="T5736" s="95" t="str">
        <f t="shared" si="424"/>
        <v/>
      </c>
      <c r="U5736" s="32">
        <f t="shared" si="425"/>
        <v>-1593.8598857486475</v>
      </c>
      <c r="V5736" s="22" t="str">
        <f t="shared" si="426"/>
        <v/>
      </c>
      <c r="X5736" s="33"/>
      <c r="Y5736" s="33"/>
    </row>
    <row r="5737" spans="1:25" x14ac:dyDescent="0.2">
      <c r="A5737" s="93" t="s">
        <v>5631</v>
      </c>
      <c r="B5737" s="94">
        <f>IFERROR(VLOOKUP($A5737,HeadJournal!$A$1:$NTR$890,COLUMN(HeadJournal!B$1),0),"")</f>
        <v>0</v>
      </c>
      <c r="C5737" s="94" t="str">
        <f>IFERROR(VLOOKUP($A5737,HeadJournal!$A$1:$NTR$890,COLUMN(HeadJournal!C$1),0),"")</f>
        <v>iHerb_AV CYG0792</v>
      </c>
      <c r="D5737" s="125" t="str">
        <f>IFERROR(VLOOKUP($A5737,HeadJournal!$A$1:$NTR$890,COLUMN(HeadJournal!D$1),0),"")</f>
        <v>В пути</v>
      </c>
      <c r="E5737" s="95">
        <f>IFERROR(VLOOKUP($A5737,HeadJournal!$A$1:$NTR$890,COLUMN(HeadJournal!G$1),0),"")</f>
        <v>46105</v>
      </c>
      <c r="F5737" s="95" t="str">
        <f t="shared" si="423"/>
        <v>2026 03</v>
      </c>
      <c r="G5737" s="97" t="s">
        <v>5</v>
      </c>
      <c r="H5737" s="161" t="s">
        <v>2076</v>
      </c>
      <c r="I5737" s="97" t="s">
        <v>2005</v>
      </c>
      <c r="J5737" s="97" t="s">
        <v>5515</v>
      </c>
      <c r="K5737" s="29">
        <v>22.51</v>
      </c>
      <c r="L5737" s="29">
        <v>-4.5</v>
      </c>
      <c r="M5737" s="30">
        <f>IFERROR(VLOOKUP($A5737,HeadJournal!$A$1:$J$890,COLUMN(HeadJournal!I$1),0)*($K5737+$L5737)/(SUMIF($A:$A,$A5737,$K:$K)+SUMIF($A:$A,$A5737,$L:$L)),0)</f>
        <v>-1.6831353978753261</v>
      </c>
      <c r="N5737" s="30">
        <f>IFERROR((VLOOKUP($A5737,HeadJournal!$A$1:$K$890,COLUMN(HeadJournal!K$1),0)-VLOOKUP($A5737,HeadJournal!$A$1:$K$890,COLUMN(HeadJournal!J$1),0))*($K5737+$L5737)/(SUMIF($A:$A,$A5737,$K:$K)+SUMIF($A:$A,$A5737,$L:$L)),0)</f>
        <v>2.5650179737501315E-15</v>
      </c>
      <c r="O5737" s="30">
        <f>IFERROR((VLOOKUP($A5737,HeadJournal!$A$1:$L$890,COLUMN(HeadJournal!L$1),0)*($K5737+$L5737)/(SUMIF($A:$A,$A5737,$K:$K)+SUMIF($A:$A,$A5737,$L:$L)))/VLOOKUP($A5737,HeadJournal!$A$1:$L$890,COLUMN(HeadJournal!H$1),0),0)</f>
        <v>0</v>
      </c>
      <c r="P5737" s="30">
        <f>IFERROR(SUM(K5737:O5737)*VLOOKUP($A5737,HeadJournal!$A$1:$L$890,COLUMN(HeadJournal!H$1),0),0)</f>
        <v>1561.7745670475049</v>
      </c>
      <c r="Q5737" s="29"/>
      <c r="R5737" s="31"/>
      <c r="S5737" s="31"/>
      <c r="T5737" s="95" t="str">
        <f t="shared" si="424"/>
        <v/>
      </c>
      <c r="U5737" s="32">
        <f t="shared" si="425"/>
        <v>-1561.7745670475049</v>
      </c>
      <c r="V5737" s="22" t="str">
        <f t="shared" si="426"/>
        <v/>
      </c>
      <c r="X5737" s="33"/>
      <c r="Y5737" s="33"/>
    </row>
    <row r="5738" spans="1:25" x14ac:dyDescent="0.2">
      <c r="A5738" s="93" t="s">
        <v>5631</v>
      </c>
      <c r="B5738" s="94">
        <f>IFERROR(VLOOKUP($A5738,HeadJournal!$A$1:$NTR$890,COLUMN(HeadJournal!B$1),0),"")</f>
        <v>0</v>
      </c>
      <c r="C5738" s="94" t="str">
        <f>IFERROR(VLOOKUP($A5738,HeadJournal!$A$1:$NTR$890,COLUMN(HeadJournal!C$1),0),"")</f>
        <v>iHerb_AV CYG0792</v>
      </c>
      <c r="D5738" s="125" t="str">
        <f>IFERROR(VLOOKUP($A5738,HeadJournal!$A$1:$NTR$890,COLUMN(HeadJournal!D$1),0),"")</f>
        <v>В пути</v>
      </c>
      <c r="E5738" s="95">
        <f>IFERROR(VLOOKUP($A5738,HeadJournal!$A$1:$NTR$890,COLUMN(HeadJournal!G$1),0),"")</f>
        <v>46105</v>
      </c>
      <c r="F5738" s="95" t="str">
        <f t="shared" si="423"/>
        <v>2026 03</v>
      </c>
      <c r="G5738" s="97" t="s">
        <v>5</v>
      </c>
      <c r="H5738" s="161" t="s">
        <v>5487</v>
      </c>
      <c r="I5738" s="97" t="s">
        <v>5380</v>
      </c>
      <c r="J5738" s="97" t="s">
        <v>5488</v>
      </c>
      <c r="K5738" s="29">
        <v>26.83</v>
      </c>
      <c r="L5738" s="29">
        <v>-5.37</v>
      </c>
      <c r="M5738" s="30">
        <f>IFERROR(VLOOKUP($A5738,HeadJournal!$A$1:$J$890,COLUMN(HeadJournal!I$1),0)*($K5738+$L5738)/(SUMIF($A:$A,$A5738,$K:$K)+SUMIF($A:$A,$A5738,$L:$L)),0)</f>
        <v>-2.0055572258969732</v>
      </c>
      <c r="N5738" s="30">
        <f>IFERROR((VLOOKUP($A5738,HeadJournal!$A$1:$K$890,COLUMN(HeadJournal!K$1),0)-VLOOKUP($A5738,HeadJournal!$A$1:$K$890,COLUMN(HeadJournal!J$1),0))*($K5738+$L5738)/(SUMIF($A:$A,$A5738,$K:$K)+SUMIF($A:$A,$A5738,$L:$L)),0)</f>
        <v>3.0563734434579574E-15</v>
      </c>
      <c r="O5738" s="30">
        <f>IFERROR((VLOOKUP($A5738,HeadJournal!$A$1:$L$890,COLUMN(HeadJournal!L$1),0)*($K5738+$L5738)/(SUMIF($A:$A,$A5738,$K:$K)+SUMIF($A:$A,$A5738,$L:$L)))/VLOOKUP($A5738,HeadJournal!$A$1:$L$890,COLUMN(HeadJournal!H$1),0),0)</f>
        <v>0</v>
      </c>
      <c r="P5738" s="30">
        <f>IFERROR(SUM(K5738:O5738)*VLOOKUP($A5738,HeadJournal!$A$1:$L$890,COLUMN(HeadJournal!H$1),0),0)</f>
        <v>1860.948484666266</v>
      </c>
      <c r="Q5738" s="29"/>
      <c r="R5738" s="31"/>
      <c r="S5738" s="31"/>
      <c r="T5738" s="95" t="str">
        <f t="shared" si="424"/>
        <v/>
      </c>
      <c r="U5738" s="32">
        <f t="shared" si="425"/>
        <v>-1860.948484666266</v>
      </c>
      <c r="V5738" s="22" t="str">
        <f t="shared" si="426"/>
        <v/>
      </c>
      <c r="X5738" s="33"/>
      <c r="Y5738" s="33"/>
    </row>
    <row r="5739" spans="1:25" x14ac:dyDescent="0.2">
      <c r="A5739" s="93" t="s">
        <v>5631</v>
      </c>
      <c r="B5739" s="94">
        <f>IFERROR(VLOOKUP($A5739,HeadJournal!$A$1:$NTR$890,COLUMN(HeadJournal!B$1),0),"")</f>
        <v>0</v>
      </c>
      <c r="C5739" s="94" t="str">
        <f>IFERROR(VLOOKUP($A5739,HeadJournal!$A$1:$NTR$890,COLUMN(HeadJournal!C$1),0),"")</f>
        <v>iHerb_AV CYG0792</v>
      </c>
      <c r="D5739" s="125" t="str">
        <f>IFERROR(VLOOKUP($A5739,HeadJournal!$A$1:$NTR$890,COLUMN(HeadJournal!D$1),0),"")</f>
        <v>В пути</v>
      </c>
      <c r="E5739" s="95">
        <f>IFERROR(VLOOKUP($A5739,HeadJournal!$A$1:$NTR$890,COLUMN(HeadJournal!G$1),0),"")</f>
        <v>46105</v>
      </c>
      <c r="F5739" s="95" t="str">
        <f t="shared" si="423"/>
        <v>2026 03</v>
      </c>
      <c r="G5739" s="97" t="s">
        <v>5</v>
      </c>
      <c r="H5739" s="161" t="s">
        <v>2101</v>
      </c>
      <c r="I5739" s="97" t="s">
        <v>2102</v>
      </c>
      <c r="J5739" s="97" t="s">
        <v>4015</v>
      </c>
      <c r="K5739" s="29">
        <v>49.39</v>
      </c>
      <c r="L5739" s="29">
        <v>-9.8800000000000008</v>
      </c>
      <c r="M5739" s="30">
        <f>IFERROR(VLOOKUP($A5739,HeadJournal!$A$1:$J$890,COLUMN(HeadJournal!I$1),0)*($K5739+$L5739)/(SUMIF($A:$A,$A5739,$K:$K)+SUMIF($A:$A,$A5739,$L:$L)),0)</f>
        <v>-3.6924308478653036</v>
      </c>
      <c r="N5739" s="30">
        <f>IFERROR((VLOOKUP($A5739,HeadJournal!$A$1:$K$890,COLUMN(HeadJournal!K$1),0)-VLOOKUP($A5739,HeadJournal!$A$1:$K$890,COLUMN(HeadJournal!J$1),0))*($K5739+$L5739)/(SUMIF($A:$A,$A5739,$K:$K)+SUMIF($A:$A,$A5739,$L:$L)),0)</f>
        <v>5.6270882922191943E-15</v>
      </c>
      <c r="O5739" s="30">
        <f>IFERROR((VLOOKUP($A5739,HeadJournal!$A$1:$L$890,COLUMN(HeadJournal!L$1),0)*($K5739+$L5739)/(SUMIF($A:$A,$A5739,$K:$K)+SUMIF($A:$A,$A5739,$L:$L)))/VLOOKUP($A5739,HeadJournal!$A$1:$L$890,COLUMN(HeadJournal!H$1),0),0)</f>
        <v>0</v>
      </c>
      <c r="P5739" s="30">
        <f>IFERROR(SUM(K5739:O5739)*VLOOKUP($A5739,HeadJournal!$A$1:$L$890,COLUMN(HeadJournal!H$1),0),0)</f>
        <v>3426.1917348165971</v>
      </c>
      <c r="Q5739" s="29"/>
      <c r="R5739" s="31"/>
      <c r="S5739" s="31"/>
      <c r="T5739" s="95" t="str">
        <f t="shared" si="424"/>
        <v/>
      </c>
      <c r="U5739" s="32">
        <f t="shared" si="425"/>
        <v>-3426.1917348165971</v>
      </c>
      <c r="V5739" s="22" t="str">
        <f t="shared" si="426"/>
        <v/>
      </c>
      <c r="X5739" s="33"/>
      <c r="Y5739" s="33"/>
    </row>
    <row r="5740" spans="1:25" x14ac:dyDescent="0.2">
      <c r="A5740" s="93" t="s">
        <v>5631</v>
      </c>
      <c r="B5740" s="94">
        <f>IFERROR(VLOOKUP($A5740,HeadJournal!$A$1:$NTR$890,COLUMN(HeadJournal!B$1),0),"")</f>
        <v>0</v>
      </c>
      <c r="C5740" s="94" t="str">
        <f>IFERROR(VLOOKUP($A5740,HeadJournal!$A$1:$NTR$890,COLUMN(HeadJournal!C$1),0),"")</f>
        <v>iHerb_AV CYG0792</v>
      </c>
      <c r="D5740" s="125" t="str">
        <f>IFERROR(VLOOKUP($A5740,HeadJournal!$A$1:$NTR$890,COLUMN(HeadJournal!D$1),0),"")</f>
        <v>В пути</v>
      </c>
      <c r="E5740" s="95">
        <f>IFERROR(VLOOKUP($A5740,HeadJournal!$A$1:$NTR$890,COLUMN(HeadJournal!G$1),0),"")</f>
        <v>46105</v>
      </c>
      <c r="F5740" s="95" t="str">
        <f t="shared" si="423"/>
        <v>2026 03</v>
      </c>
      <c r="G5740" s="97" t="s">
        <v>5</v>
      </c>
      <c r="H5740" s="161" t="s">
        <v>2624</v>
      </c>
      <c r="I5740" s="97" t="s">
        <v>2005</v>
      </c>
      <c r="J5740" s="97" t="s">
        <v>5611</v>
      </c>
      <c r="K5740" s="29">
        <v>24.81</v>
      </c>
      <c r="L5740" s="29">
        <v>-4.96</v>
      </c>
      <c r="M5740" s="30">
        <f>IFERROR(VLOOKUP($A5740,HeadJournal!$A$1:$J$890,COLUMN(HeadJournal!I$1),0)*($K5740+$L5740)/(SUMIF($A:$A,$A5740,$K:$K)+SUMIF($A:$A,$A5740,$L:$L)),0)</f>
        <v>-1.8550937061535377</v>
      </c>
      <c r="N5740" s="30">
        <f>IFERROR((VLOOKUP($A5740,HeadJournal!$A$1:$K$890,COLUMN(HeadJournal!K$1),0)-VLOOKUP($A5740,HeadJournal!$A$1:$K$890,COLUMN(HeadJournal!J$1),0))*($K5740+$L5740)/(SUMIF($A:$A,$A5740,$K:$K)+SUMIF($A:$A,$A5740,$L:$L)),0)</f>
        <v>2.8270742242609719E-15</v>
      </c>
      <c r="O5740" s="30">
        <f>IFERROR((VLOOKUP($A5740,HeadJournal!$A$1:$L$890,COLUMN(HeadJournal!L$1),0)*($K5740+$L5740)/(SUMIF($A:$A,$A5740,$K:$K)+SUMIF($A:$A,$A5740,$L:$L)))/VLOOKUP($A5740,HeadJournal!$A$1:$L$890,COLUMN(HeadJournal!H$1),0),0)</f>
        <v>0</v>
      </c>
      <c r="P5740" s="30">
        <f>IFERROR(SUM(K5740:O5740)*VLOOKUP($A5740,HeadJournal!$A$1:$L$890,COLUMN(HeadJournal!H$1),0),0)</f>
        <v>1721.3339897775104</v>
      </c>
      <c r="Q5740" s="29"/>
      <c r="R5740" s="31"/>
      <c r="S5740" s="31"/>
      <c r="T5740" s="95" t="str">
        <f t="shared" si="424"/>
        <v/>
      </c>
      <c r="U5740" s="32">
        <f t="shared" si="425"/>
        <v>-1721.3339897775104</v>
      </c>
      <c r="V5740" s="22" t="str">
        <f t="shared" si="426"/>
        <v/>
      </c>
      <c r="X5740" s="33"/>
      <c r="Y5740" s="33"/>
    </row>
    <row r="5741" spans="1:25" x14ac:dyDescent="0.2">
      <c r="A5741" s="93" t="s">
        <v>5631</v>
      </c>
      <c r="B5741" s="94">
        <f>IFERROR(VLOOKUP($A5741,HeadJournal!$A$1:$NTR$890,COLUMN(HeadJournal!B$1),0),"")</f>
        <v>0</v>
      </c>
      <c r="C5741" s="94" t="str">
        <f>IFERROR(VLOOKUP($A5741,HeadJournal!$A$1:$NTR$890,COLUMN(HeadJournal!C$1),0),"")</f>
        <v>iHerb_AV CYG0792</v>
      </c>
      <c r="D5741" s="125" t="str">
        <f>IFERROR(VLOOKUP($A5741,HeadJournal!$A$1:$NTR$890,COLUMN(HeadJournal!D$1),0),"")</f>
        <v>В пути</v>
      </c>
      <c r="E5741" s="95">
        <f>IFERROR(VLOOKUP($A5741,HeadJournal!$A$1:$NTR$890,COLUMN(HeadJournal!G$1),0),"")</f>
        <v>46105</v>
      </c>
      <c r="F5741" s="95" t="str">
        <f t="shared" si="423"/>
        <v>2026 03</v>
      </c>
      <c r="G5741" s="97" t="s">
        <v>5</v>
      </c>
      <c r="H5741" s="161" t="s">
        <v>2624</v>
      </c>
      <c r="I5741" s="97" t="s">
        <v>2005</v>
      </c>
      <c r="J5741" s="97" t="s">
        <v>5611</v>
      </c>
      <c r="K5741" s="29">
        <v>24.81</v>
      </c>
      <c r="L5741" s="29">
        <v>-4.96</v>
      </c>
      <c r="M5741" s="30">
        <f>IFERROR(VLOOKUP($A5741,HeadJournal!$A$1:$J$890,COLUMN(HeadJournal!I$1),0)*($K5741+$L5741)/(SUMIF($A:$A,$A5741,$K:$K)+SUMIF($A:$A,$A5741,$L:$L)),0)</f>
        <v>-1.8550937061535377</v>
      </c>
      <c r="N5741" s="30">
        <f>IFERROR((VLOOKUP($A5741,HeadJournal!$A$1:$K$890,COLUMN(HeadJournal!K$1),0)-VLOOKUP($A5741,HeadJournal!$A$1:$K$890,COLUMN(HeadJournal!J$1),0))*($K5741+$L5741)/(SUMIF($A:$A,$A5741,$K:$K)+SUMIF($A:$A,$A5741,$L:$L)),0)</f>
        <v>2.8270742242609719E-15</v>
      </c>
      <c r="O5741" s="30">
        <f>IFERROR((VLOOKUP($A5741,HeadJournal!$A$1:$L$890,COLUMN(HeadJournal!L$1),0)*($K5741+$L5741)/(SUMIF($A:$A,$A5741,$K:$K)+SUMIF($A:$A,$A5741,$L:$L)))/VLOOKUP($A5741,HeadJournal!$A$1:$L$890,COLUMN(HeadJournal!H$1),0),0)</f>
        <v>0</v>
      </c>
      <c r="P5741" s="30">
        <f>IFERROR(SUM(K5741:O5741)*VLOOKUP($A5741,HeadJournal!$A$1:$L$890,COLUMN(HeadJournal!H$1),0),0)</f>
        <v>1721.3339897775104</v>
      </c>
      <c r="Q5741" s="29"/>
      <c r="R5741" s="31"/>
      <c r="S5741" s="31"/>
      <c r="T5741" s="95" t="str">
        <f t="shared" si="424"/>
        <v/>
      </c>
      <c r="U5741" s="32">
        <f t="shared" si="425"/>
        <v>-1721.3339897775104</v>
      </c>
      <c r="V5741" s="22" t="str">
        <f t="shared" si="426"/>
        <v/>
      </c>
      <c r="X5741" s="33"/>
      <c r="Y5741" s="33"/>
    </row>
    <row r="5742" spans="1:25" x14ac:dyDescent="0.2">
      <c r="A5742" s="93" t="s">
        <v>1870</v>
      </c>
      <c r="B5742" s="94">
        <f>IFERROR(VLOOKUP($A5742,HeadJournal!$A$1:$NTR$890,COLUMN(HeadJournal!B$1),0),"")</f>
        <v>0</v>
      </c>
      <c r="C5742" s="94" t="str">
        <f>IFERROR(VLOOKUP($A5742,HeadJournal!$A$1:$NTR$890,COLUMN(HeadJournal!C$1),0),"")</f>
        <v>OZON_OA</v>
      </c>
      <c r="D5742" s="125" t="str">
        <f>IFERROR(VLOOKUP($A5742,HeadJournal!$A$1:$NTR$890,COLUMN(HeadJournal!D$1),0),"")</f>
        <v>Доставлен</v>
      </c>
      <c r="E5742" s="95">
        <f>IFERROR(VLOOKUP($A5742,HeadJournal!$A$1:$NTR$890,COLUMN(HeadJournal!G$1),0),"")</f>
        <v>46113</v>
      </c>
      <c r="F5742" s="95" t="str">
        <f t="shared" si="423"/>
        <v>2026 04</v>
      </c>
      <c r="G5742" s="97" t="s">
        <v>5</v>
      </c>
      <c r="H5742" s="161" t="s">
        <v>2280</v>
      </c>
      <c r="I5742" s="97" t="s">
        <v>2281</v>
      </c>
      <c r="J5742" s="97" t="s">
        <v>737</v>
      </c>
      <c r="K5742" s="29">
        <v>985</v>
      </c>
      <c r="L5742" s="29">
        <v>0</v>
      </c>
      <c r="M5742" s="30">
        <f>IFERROR(VLOOKUP($A5742,HeadJournal!$A$1:$J$890,COLUMN(HeadJournal!I$1),0)*($K5742+$L5742)/(SUMIF($A:$A,$A5742,$K:$K)+SUMIF($A:$A,$A5742,$L:$L)),0)</f>
        <v>0</v>
      </c>
      <c r="N5742" s="30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30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30">
        <f>IFERROR(SUM(K5742:O5742)*VLOOKUP($A5742,HeadJournal!$A$1:$L$890,COLUMN(HeadJournal!H$1),0),0)</f>
        <v>985</v>
      </c>
      <c r="Q5742" s="29">
        <v>2000</v>
      </c>
      <c r="R5742" s="31">
        <v>46118</v>
      </c>
      <c r="S5742" s="31" t="s">
        <v>4613</v>
      </c>
      <c r="T5742" s="95" t="str">
        <f t="shared" si="424"/>
        <v>2026 04</v>
      </c>
      <c r="U5742" s="32">
        <f t="shared" si="425"/>
        <v>1015</v>
      </c>
      <c r="V5742" s="22">
        <f t="shared" si="426"/>
        <v>1.0304568527918783</v>
      </c>
      <c r="X5742" s="33"/>
      <c r="Y5742" s="33"/>
    </row>
    <row r="5743" spans="1:25" x14ac:dyDescent="0.2">
      <c r="A5743" s="93" t="s">
        <v>5632</v>
      </c>
      <c r="B5743" s="94">
        <f>IFERROR(VLOOKUP($A5743,HeadJournal!$A$1:$NTR$890,COLUMN(HeadJournal!B$1),0),"")</f>
        <v>0</v>
      </c>
      <c r="C5743" s="94" t="str">
        <f>IFERROR(VLOOKUP($A5743,HeadJournal!$A$1:$NTR$890,COLUMN(HeadJournal!C$1),0),"")</f>
        <v>OZON_OA</v>
      </c>
      <c r="D5743" s="125" t="str">
        <f>IFERROR(VLOOKUP($A5743,HeadJournal!$A$1:$NTR$890,COLUMN(HeadJournal!D$1),0),"")</f>
        <v>Доставлен</v>
      </c>
      <c r="E5743" s="95">
        <f>IFERROR(VLOOKUP($A5743,HeadJournal!$A$1:$NTR$890,COLUMN(HeadJournal!G$1),0),"")</f>
        <v>46117</v>
      </c>
      <c r="F5743" s="95" t="str">
        <f t="shared" si="423"/>
        <v>2026 04</v>
      </c>
      <c r="G5743" s="97" t="s">
        <v>7</v>
      </c>
      <c r="H5743" s="161" t="s">
        <v>5635</v>
      </c>
      <c r="I5743" s="97" t="s">
        <v>2553</v>
      </c>
      <c r="J5743" s="97" t="s">
        <v>5636</v>
      </c>
      <c r="K5743" s="29">
        <v>707</v>
      </c>
      <c r="L5743" s="29">
        <v>0</v>
      </c>
      <c r="M5743" s="30">
        <f>IFERROR(VLOOKUP($A5743,HeadJournal!$A$1:$J$890,COLUMN(HeadJournal!I$1),0)*($K5743+$L5743)/(SUMIF($A:$A,$A5743,$K:$K)+SUMIF($A:$A,$A5743,$L:$L)),0)</f>
        <v>0</v>
      </c>
      <c r="N5743" s="30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30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30">
        <f>IFERROR(SUM(K5743:O5743)*VLOOKUP($A5743,HeadJournal!$A$1:$L$890,COLUMN(HeadJournal!H$1),0),0)</f>
        <v>707</v>
      </c>
      <c r="Q5743" s="29"/>
      <c r="R5743" s="31"/>
      <c r="S5743" s="31"/>
      <c r="T5743" s="95" t="str">
        <f t="shared" si="424"/>
        <v/>
      </c>
      <c r="U5743" s="32">
        <f t="shared" si="425"/>
        <v>-707</v>
      </c>
      <c r="V5743" s="22" t="str">
        <f t="shared" si="426"/>
        <v/>
      </c>
      <c r="X5743" s="33"/>
      <c r="Y5743" s="33"/>
    </row>
    <row r="5744" spans="1:25" x14ac:dyDescent="0.2">
      <c r="A5744" s="93" t="s">
        <v>5633</v>
      </c>
      <c r="B5744" s="94">
        <f>IFERROR(VLOOKUP($A5744,HeadJournal!$A$1:$NTR$890,COLUMN(HeadJournal!B$1),0),"")</f>
        <v>0</v>
      </c>
      <c r="C5744" s="94" t="str">
        <f>IFERROR(VLOOKUP($A5744,HeadJournal!$A$1:$NTR$890,COLUMN(HeadJournal!C$1),0),"")</f>
        <v>OZON_OA</v>
      </c>
      <c r="D5744" s="125" t="str">
        <f>IFERROR(VLOOKUP($A5744,HeadJournal!$A$1:$NTR$890,COLUMN(HeadJournal!D$1),0),"")</f>
        <v>Доставлен</v>
      </c>
      <c r="E5744" s="95">
        <f>IFERROR(VLOOKUP($A5744,HeadJournal!$A$1:$NTR$890,COLUMN(HeadJournal!G$1),0),"")</f>
        <v>46117</v>
      </c>
      <c r="F5744" s="95" t="str">
        <f t="shared" si="423"/>
        <v>2026 04</v>
      </c>
      <c r="G5744" s="97" t="s">
        <v>5</v>
      </c>
      <c r="H5744" s="161" t="s">
        <v>2614</v>
      </c>
      <c r="I5744" s="97" t="s">
        <v>2005</v>
      </c>
      <c r="J5744" s="97" t="s">
        <v>5630</v>
      </c>
      <c r="K5744" s="29">
        <v>741</v>
      </c>
      <c r="L5744" s="29">
        <v>0</v>
      </c>
      <c r="M5744" s="30">
        <f>IFERROR(VLOOKUP($A5744,HeadJournal!$A$1:$J$890,COLUMN(HeadJournal!I$1),0)*($K5744+$L5744)/(SUMIF($A:$A,$A5744,$K:$K)+SUMIF($A:$A,$A5744,$L:$L)),0)</f>
        <v>0</v>
      </c>
      <c r="N5744" s="30">
        <f>IFERROR((VLOOKUP($A5744,HeadJournal!$A$1:$K$890,COLUMN(HeadJournal!K$1),0)-VLOOKUP($A5744,HeadJournal!$A$1:$K$890,COLUMN(HeadJournal!J$1),0))*($K5744+$L5744)/(SUMIF($A:$A,$A5744,$K:$K)+SUMIF($A:$A,$A5744,$L:$L)),0)</f>
        <v>0</v>
      </c>
      <c r="O5744" s="30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30">
        <f>IFERROR(SUM(K5744:O5744)*VLOOKUP($A5744,HeadJournal!$A$1:$L$890,COLUMN(HeadJournal!H$1),0),0)</f>
        <v>741</v>
      </c>
      <c r="Q5744" s="29">
        <v>1100</v>
      </c>
      <c r="R5744" s="31">
        <v>46118</v>
      </c>
      <c r="S5744" s="31"/>
      <c r="T5744" s="95" t="str">
        <f t="shared" si="424"/>
        <v>2026 04</v>
      </c>
      <c r="U5744" s="32">
        <f t="shared" si="425"/>
        <v>359</v>
      </c>
      <c r="V5744" s="22">
        <f t="shared" si="426"/>
        <v>0.48448043184885292</v>
      </c>
      <c r="X5744" s="33"/>
      <c r="Y5744" s="33"/>
    </row>
    <row r="5745" spans="1:25" x14ac:dyDescent="0.2">
      <c r="A5745" s="93" t="s">
        <v>5633</v>
      </c>
      <c r="B5745" s="94">
        <f>IFERROR(VLOOKUP($A5745,HeadJournal!$A$1:$NTR$890,COLUMN(HeadJournal!B$1),0),"")</f>
        <v>0</v>
      </c>
      <c r="C5745" s="94" t="str">
        <f>IFERROR(VLOOKUP($A5745,HeadJournal!$A$1:$NTR$890,COLUMN(HeadJournal!C$1),0),"")</f>
        <v>OZON_OA</v>
      </c>
      <c r="D5745" s="125" t="str">
        <f>IFERROR(VLOOKUP($A5745,HeadJournal!$A$1:$NTR$890,COLUMN(HeadJournal!D$1),0),"")</f>
        <v>Доставлен</v>
      </c>
      <c r="E5745" s="95">
        <f>IFERROR(VLOOKUP($A5745,HeadJournal!$A$1:$NTR$890,COLUMN(HeadJournal!G$1),0),"")</f>
        <v>46117</v>
      </c>
      <c r="F5745" s="95" t="str">
        <f t="shared" si="423"/>
        <v>2026 04</v>
      </c>
      <c r="G5745" s="97" t="s">
        <v>5</v>
      </c>
      <c r="H5745" s="161" t="s">
        <v>2614</v>
      </c>
      <c r="I5745" s="97" t="s">
        <v>2005</v>
      </c>
      <c r="J5745" s="97" t="s">
        <v>5630</v>
      </c>
      <c r="K5745" s="29">
        <v>741</v>
      </c>
      <c r="L5745" s="29">
        <v>0</v>
      </c>
      <c r="M5745" s="30">
        <f>IFERROR(VLOOKUP($A5745,HeadJournal!$A$1:$J$890,COLUMN(HeadJournal!I$1),0)*($K5745+$L5745)/(SUMIF($A:$A,$A5745,$K:$K)+SUMIF($A:$A,$A5745,$L:$L)),0)</f>
        <v>0</v>
      </c>
      <c r="N5745" s="30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30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30">
        <f>IFERROR(SUM(K5745:O5745)*VLOOKUP($A5745,HeadJournal!$A$1:$L$890,COLUMN(HeadJournal!H$1),0),0)</f>
        <v>741</v>
      </c>
      <c r="Q5745" s="29">
        <v>1100</v>
      </c>
      <c r="R5745" s="31">
        <v>46118</v>
      </c>
      <c r="S5745" s="31"/>
      <c r="T5745" s="95" t="str">
        <f t="shared" si="424"/>
        <v>2026 04</v>
      </c>
      <c r="U5745" s="32">
        <f t="shared" si="425"/>
        <v>359</v>
      </c>
      <c r="V5745" s="22">
        <f t="shared" si="426"/>
        <v>0.48448043184885292</v>
      </c>
      <c r="X5745" s="33"/>
      <c r="Y5745" s="33"/>
    </row>
    <row r="5746" spans="1:25" x14ac:dyDescent="0.2">
      <c r="A5746" s="93" t="s">
        <v>5637</v>
      </c>
      <c r="B5746" s="94">
        <f>IFERROR(VLOOKUP($A5746,HeadJournal!$A$1:$NTR$890,COLUMN(HeadJournal!B$1),0),"")</f>
        <v>0</v>
      </c>
      <c r="C5746" s="94" t="str">
        <f>IFERROR(VLOOKUP($A5746,HeadJournal!$A$1:$NTR$890,COLUMN(HeadJournal!C$1),0),"")</f>
        <v>OZON_OA</v>
      </c>
      <c r="D5746" s="125" t="str">
        <f>IFERROR(VLOOKUP($A5746,HeadJournal!$A$1:$NTR$890,COLUMN(HeadJournal!D$1),0),"")</f>
        <v>Доставлен</v>
      </c>
      <c r="E5746" s="95">
        <f>IFERROR(VLOOKUP($A5746,HeadJournal!$A$1:$NTR$890,COLUMN(HeadJournal!G$1),0),"")</f>
        <v>46122</v>
      </c>
      <c r="F5746" s="95" t="str">
        <f t="shared" si="423"/>
        <v>2026 04</v>
      </c>
      <c r="G5746" s="97" t="s">
        <v>5</v>
      </c>
      <c r="H5746" s="161" t="s">
        <v>2280</v>
      </c>
      <c r="I5746" s="97" t="s">
        <v>2281</v>
      </c>
      <c r="J5746" s="97" t="s">
        <v>737</v>
      </c>
      <c r="K5746" s="29">
        <v>1034</v>
      </c>
      <c r="L5746" s="29">
        <v>0</v>
      </c>
      <c r="M5746" s="30">
        <f>IFERROR(VLOOKUP($A5746,HeadJournal!$A$1:$J$890,COLUMN(HeadJournal!I$1),0)*($K5746+$L5746)/(SUMIF($A:$A,$A5746,$K:$K)+SUMIF($A:$A,$A5746,$L:$L)),0)</f>
        <v>0</v>
      </c>
      <c r="N5746" s="30">
        <f>IFERROR((VLOOKUP($A5746,HeadJournal!$A$1:$K$890,COLUMN(HeadJournal!K$1),0)-VLOOKUP($A5746,HeadJournal!$A$1:$K$890,COLUMN(HeadJournal!J$1),0))*($K5746+$L5746)/(SUMIF($A:$A,$A5746,$K:$K)+SUMIF($A:$A,$A5746,$L:$L)),0)</f>
        <v>0</v>
      </c>
      <c r="O5746" s="30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30">
        <f>IFERROR(SUM(K5746:O5746)*VLOOKUP($A5746,HeadJournal!$A$1:$L$890,COLUMN(HeadJournal!H$1),0),0)</f>
        <v>1034</v>
      </c>
      <c r="Q5746" s="29"/>
      <c r="R5746" s="31"/>
      <c r="S5746" s="31"/>
      <c r="T5746" s="95" t="str">
        <f t="shared" si="424"/>
        <v/>
      </c>
      <c r="U5746" s="32">
        <f t="shared" si="425"/>
        <v>-1034</v>
      </c>
      <c r="V5746" s="22" t="str">
        <f t="shared" si="426"/>
        <v/>
      </c>
      <c r="X5746" s="33"/>
      <c r="Y5746" s="33"/>
    </row>
    <row r="5747" spans="1:25" x14ac:dyDescent="0.2">
      <c r="A5747" s="93" t="s">
        <v>5637</v>
      </c>
      <c r="B5747" s="94">
        <f>IFERROR(VLOOKUP($A5747,HeadJournal!$A$1:$NTR$890,COLUMN(HeadJournal!B$1),0),"")</f>
        <v>0</v>
      </c>
      <c r="C5747" s="94" t="str">
        <f>IFERROR(VLOOKUP($A5747,HeadJournal!$A$1:$NTR$890,COLUMN(HeadJournal!C$1),0),"")</f>
        <v>OZON_OA</v>
      </c>
      <c r="D5747" s="125" t="str">
        <f>IFERROR(VLOOKUP($A5747,HeadJournal!$A$1:$NTR$890,COLUMN(HeadJournal!D$1),0),"")</f>
        <v>Доставлен</v>
      </c>
      <c r="E5747" s="95">
        <f>IFERROR(VLOOKUP($A5747,HeadJournal!$A$1:$NTR$890,COLUMN(HeadJournal!G$1),0),"")</f>
        <v>46122</v>
      </c>
      <c r="F5747" s="95" t="str">
        <f t="shared" si="423"/>
        <v>2026 04</v>
      </c>
      <c r="G5747" s="97" t="s">
        <v>5</v>
      </c>
      <c r="H5747" s="161" t="s">
        <v>2280</v>
      </c>
      <c r="I5747" s="97" t="s">
        <v>2281</v>
      </c>
      <c r="J5747" s="97" t="s">
        <v>737</v>
      </c>
      <c r="K5747" s="29">
        <v>1010</v>
      </c>
      <c r="L5747" s="29">
        <v>0</v>
      </c>
      <c r="M5747" s="30">
        <f>IFERROR(VLOOKUP($A5747,HeadJournal!$A$1:$J$890,COLUMN(HeadJournal!I$1),0)*($K5747+$L5747)/(SUMIF($A:$A,$A5747,$K:$K)+SUMIF($A:$A,$A5747,$L:$L)),0)</f>
        <v>0</v>
      </c>
      <c r="N5747" s="30">
        <f>IFERROR((VLOOKUP($A5747,HeadJournal!$A$1:$K$890,COLUMN(HeadJournal!K$1),0)-VLOOKUP($A5747,HeadJournal!$A$1:$K$890,COLUMN(HeadJournal!J$1),0))*($K5747+$L5747)/(SUMIF($A:$A,$A5747,$K:$K)+SUMIF($A:$A,$A5747,$L:$L)),0)</f>
        <v>0</v>
      </c>
      <c r="O5747" s="30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30">
        <f>IFERROR(SUM(K5747:O5747)*VLOOKUP($A5747,HeadJournal!$A$1:$L$890,COLUMN(HeadJournal!H$1),0),0)</f>
        <v>1010</v>
      </c>
      <c r="Q5747" s="29"/>
      <c r="R5747" s="31"/>
      <c r="S5747" s="31"/>
      <c r="T5747" s="95" t="str">
        <f t="shared" si="424"/>
        <v/>
      </c>
      <c r="U5747" s="32">
        <f t="shared" si="425"/>
        <v>-1010</v>
      </c>
      <c r="V5747" s="22" t="str">
        <f t="shared" si="426"/>
        <v/>
      </c>
      <c r="X5747" s="33"/>
      <c r="Y5747" s="33"/>
    </row>
    <row r="5748" spans="1:25" x14ac:dyDescent="0.2">
      <c r="A5748" s="93" t="s">
        <v>5640</v>
      </c>
      <c r="B5748" s="94">
        <f>IFERROR(VLOOKUP($A5748,HeadJournal!$A$1:$NTR$890,COLUMN(HeadJournal!B$1),0),"")</f>
        <v>0</v>
      </c>
      <c r="C5748" s="94" t="str">
        <f>IFERROR(VLOOKUP($A5748,HeadJournal!$A$1:$NTR$890,COLUMN(HeadJournal!C$1),0),"")</f>
        <v>iHerb_VP DFD1605</v>
      </c>
      <c r="D5748" s="125" t="str">
        <f>IFERROR(VLOOKUP($A5748,HeadJournal!$A$1:$NTR$890,COLUMN(HeadJournal!D$1),0),"")</f>
        <v>В пути</v>
      </c>
      <c r="E5748" s="95">
        <f>IFERROR(VLOOKUP($A5748,HeadJournal!$A$1:$NTR$890,COLUMN(HeadJournal!G$1),0),"")</f>
        <v>46121</v>
      </c>
      <c r="F5748" s="95" t="str">
        <f t="shared" si="423"/>
        <v>2026 04</v>
      </c>
      <c r="G5748" s="97" t="s">
        <v>5</v>
      </c>
      <c r="H5748" s="161" t="s">
        <v>2089</v>
      </c>
      <c r="I5748" s="97" t="s">
        <v>2005</v>
      </c>
      <c r="J5748" s="97" t="s">
        <v>3781</v>
      </c>
      <c r="K5748" s="29">
        <v>25.77</v>
      </c>
      <c r="L5748" s="29">
        <v>-5.1550000000000002</v>
      </c>
      <c r="M5748" s="30">
        <f>IFERROR(VLOOKUP($A5748,HeadJournal!$A$1:$J$890,COLUMN(HeadJournal!I$1),0)*($K5748+$L5748)/(SUMIF($A:$A,$A5748,$K:$K)+SUMIF($A:$A,$A5748,$L:$L)),0)</f>
        <v>0</v>
      </c>
      <c r="N5748" s="30">
        <f>IFERROR((VLOOKUP($A5748,HeadJournal!$A$1:$K$890,COLUMN(HeadJournal!K$1),0)-VLOOKUP($A5748,HeadJournal!$A$1:$K$890,COLUMN(HeadJournal!J$1),0))*($K5748+$L5748)/(SUMIF($A:$A,$A5748,$K:$K)+SUMIF($A:$A,$A5748,$L:$L)),0)</f>
        <v>-2.9405949305283737E-15</v>
      </c>
      <c r="O5748" s="30">
        <f>IFERROR((VLOOKUP($A5748,HeadJournal!$A$1:$L$890,COLUMN(HeadJournal!L$1),0)*($K5748+$L5748)/(SUMIF($A:$A,$A5748,$K:$K)+SUMIF($A:$A,$A5748,$L:$L)))/VLOOKUP($A5748,HeadJournal!$A$1:$L$890,COLUMN(HeadJournal!H$1),0),0)</f>
        <v>0</v>
      </c>
      <c r="P5748" s="30">
        <f>IFERROR(SUM(K5748:O5748)*VLOOKUP($A5748,HeadJournal!$A$1:$L$890,COLUMN(HeadJournal!H$1),0),0)</f>
        <v>1872.3893191969883</v>
      </c>
      <c r="Q5748" s="29"/>
      <c r="R5748" s="31"/>
      <c r="S5748" s="31"/>
      <c r="T5748" s="95" t="str">
        <f t="shared" si="424"/>
        <v/>
      </c>
      <c r="U5748" s="32">
        <f t="shared" si="425"/>
        <v>-1872.3893191969883</v>
      </c>
      <c r="V5748" s="22" t="str">
        <f t="shared" si="426"/>
        <v/>
      </c>
      <c r="X5748" s="33"/>
      <c r="Y5748" s="33"/>
    </row>
    <row r="5749" spans="1:25" x14ac:dyDescent="0.2">
      <c r="A5749" s="93" t="s">
        <v>5640</v>
      </c>
      <c r="B5749" s="94">
        <f>IFERROR(VLOOKUP($A5749,HeadJournal!$A$1:$NTR$890,COLUMN(HeadJournal!B$1),0),"")</f>
        <v>0</v>
      </c>
      <c r="C5749" s="94" t="str">
        <f>IFERROR(VLOOKUP($A5749,HeadJournal!$A$1:$NTR$890,COLUMN(HeadJournal!C$1),0),"")</f>
        <v>iHerb_VP DFD1605</v>
      </c>
      <c r="D5749" s="125" t="str">
        <f>IFERROR(VLOOKUP($A5749,HeadJournal!$A$1:$NTR$890,COLUMN(HeadJournal!D$1),0),"")</f>
        <v>В пути</v>
      </c>
      <c r="E5749" s="95">
        <f>IFERROR(VLOOKUP($A5749,HeadJournal!$A$1:$NTR$890,COLUMN(HeadJournal!G$1),0),"")</f>
        <v>46121</v>
      </c>
      <c r="F5749" s="95" t="str">
        <f t="shared" si="423"/>
        <v>2026 04</v>
      </c>
      <c r="G5749" s="97" t="s">
        <v>5</v>
      </c>
      <c r="H5749" s="161" t="s">
        <v>2089</v>
      </c>
      <c r="I5749" s="97" t="s">
        <v>2005</v>
      </c>
      <c r="J5749" s="97" t="s">
        <v>3781</v>
      </c>
      <c r="K5749" s="29">
        <v>25.77</v>
      </c>
      <c r="L5749" s="29">
        <v>-5.1550000000000002</v>
      </c>
      <c r="M5749" s="30">
        <f>IFERROR(VLOOKUP($A5749,HeadJournal!$A$1:$J$890,COLUMN(HeadJournal!I$1),0)*($K5749+$L5749)/(SUMIF($A:$A,$A5749,$K:$K)+SUMIF($A:$A,$A5749,$L:$L)),0)</f>
        <v>0</v>
      </c>
      <c r="N5749" s="30">
        <f>IFERROR((VLOOKUP($A5749,HeadJournal!$A$1:$K$890,COLUMN(HeadJournal!K$1),0)-VLOOKUP($A5749,HeadJournal!$A$1:$K$890,COLUMN(HeadJournal!J$1),0))*($K5749+$L5749)/(SUMIF($A:$A,$A5749,$K:$K)+SUMIF($A:$A,$A5749,$L:$L)),0)</f>
        <v>-2.9405949305283737E-15</v>
      </c>
      <c r="O5749" s="30">
        <f>IFERROR((VLOOKUP($A5749,HeadJournal!$A$1:$L$890,COLUMN(HeadJournal!L$1),0)*($K5749+$L5749)/(SUMIF($A:$A,$A5749,$K:$K)+SUMIF($A:$A,$A5749,$L:$L)))/VLOOKUP($A5749,HeadJournal!$A$1:$L$890,COLUMN(HeadJournal!H$1),0),0)</f>
        <v>0</v>
      </c>
      <c r="P5749" s="30">
        <f>IFERROR(SUM(K5749:O5749)*VLOOKUP($A5749,HeadJournal!$A$1:$L$890,COLUMN(HeadJournal!H$1),0),0)</f>
        <v>1872.3893191969883</v>
      </c>
      <c r="Q5749" s="29"/>
      <c r="R5749" s="31"/>
      <c r="S5749" s="31"/>
      <c r="T5749" s="95" t="str">
        <f t="shared" si="424"/>
        <v/>
      </c>
      <c r="U5749" s="32">
        <f t="shared" si="425"/>
        <v>-1872.3893191969883</v>
      </c>
      <c r="V5749" s="22" t="str">
        <f t="shared" si="426"/>
        <v/>
      </c>
      <c r="X5749" s="33"/>
      <c r="Y5749" s="33"/>
    </row>
    <row r="5750" spans="1:25" x14ac:dyDescent="0.2">
      <c r="A5750" s="93" t="s">
        <v>5640</v>
      </c>
      <c r="B5750" s="94">
        <f>IFERROR(VLOOKUP($A5750,HeadJournal!$A$1:$NTR$890,COLUMN(HeadJournal!B$1),0),"")</f>
        <v>0</v>
      </c>
      <c r="C5750" s="94" t="str">
        <f>IFERROR(VLOOKUP($A5750,HeadJournal!$A$1:$NTR$890,COLUMN(HeadJournal!C$1),0),"")</f>
        <v>iHerb_VP DFD1605</v>
      </c>
      <c r="D5750" s="125" t="str">
        <f>IFERROR(VLOOKUP($A5750,HeadJournal!$A$1:$NTR$890,COLUMN(HeadJournal!D$1),0),"")</f>
        <v>В пути</v>
      </c>
      <c r="E5750" s="95">
        <f>IFERROR(VLOOKUP($A5750,HeadJournal!$A$1:$NTR$890,COLUMN(HeadJournal!G$1),0),"")</f>
        <v>46121</v>
      </c>
      <c r="F5750" s="95" t="str">
        <f t="shared" si="423"/>
        <v>2026 04</v>
      </c>
      <c r="G5750" s="97" t="s">
        <v>5</v>
      </c>
      <c r="H5750" s="161" t="s">
        <v>2016</v>
      </c>
      <c r="I5750" s="97" t="s">
        <v>2005</v>
      </c>
      <c r="J5750" s="97" t="s">
        <v>2017</v>
      </c>
      <c r="K5750" s="29">
        <v>41.96</v>
      </c>
      <c r="L5750" s="29">
        <v>-8.39</v>
      </c>
      <c r="M5750" s="30">
        <f>IFERROR(VLOOKUP($A5750,HeadJournal!$A$1:$J$890,COLUMN(HeadJournal!I$1),0)*($K5750+$L5750)/(SUMIF($A:$A,$A5750,$K:$K)+SUMIF($A:$A,$A5750,$L:$L)),0)</f>
        <v>0</v>
      </c>
      <c r="N5750" s="30">
        <f>IFERROR((VLOOKUP($A5750,HeadJournal!$A$1:$K$890,COLUMN(HeadJournal!K$1),0)-VLOOKUP($A5750,HeadJournal!$A$1:$K$890,COLUMN(HeadJournal!J$1),0))*($K5750+$L5750)/(SUMIF($A:$A,$A5750,$K:$K)+SUMIF($A:$A,$A5750,$L:$L)),0)</f>
        <v>-4.7885409564801122E-15</v>
      </c>
      <c r="O5750" s="30">
        <f>IFERROR((VLOOKUP($A5750,HeadJournal!$A$1:$L$890,COLUMN(HeadJournal!L$1),0)*($K5750+$L5750)/(SUMIF($A:$A,$A5750,$K:$K)+SUMIF($A:$A,$A5750,$L:$L)))/VLOOKUP($A5750,HeadJournal!$A$1:$L$890,COLUMN(HeadJournal!H$1),0),0)</f>
        <v>0</v>
      </c>
      <c r="P5750" s="30">
        <f>IFERROR(SUM(K5750:O5750)*VLOOKUP($A5750,HeadJournal!$A$1:$L$890,COLUMN(HeadJournal!H$1),0),0)</f>
        <v>3049.0472687578413</v>
      </c>
      <c r="Q5750" s="29"/>
      <c r="R5750" s="31"/>
      <c r="S5750" s="31"/>
      <c r="T5750" s="95" t="str">
        <f t="shared" si="424"/>
        <v/>
      </c>
      <c r="U5750" s="32">
        <f t="shared" si="425"/>
        <v>-3049.0472687578413</v>
      </c>
      <c r="V5750" s="22" t="str">
        <f t="shared" si="426"/>
        <v/>
      </c>
      <c r="X5750" s="33"/>
      <c r="Y5750" s="33"/>
    </row>
    <row r="5751" spans="1:25" x14ac:dyDescent="0.2">
      <c r="A5751" s="93" t="s">
        <v>5640</v>
      </c>
      <c r="B5751" s="94">
        <f>IFERROR(VLOOKUP($A5751,HeadJournal!$A$1:$NTR$890,COLUMN(HeadJournal!B$1),0),"")</f>
        <v>0</v>
      </c>
      <c r="C5751" s="94" t="str">
        <f>IFERROR(VLOOKUP($A5751,HeadJournal!$A$1:$NTR$890,COLUMN(HeadJournal!C$1),0),"")</f>
        <v>iHerb_VP DFD1605</v>
      </c>
      <c r="D5751" s="125" t="str">
        <f>IFERROR(VLOOKUP($A5751,HeadJournal!$A$1:$NTR$890,COLUMN(HeadJournal!D$1),0),"")</f>
        <v>В пути</v>
      </c>
      <c r="E5751" s="95">
        <f>IFERROR(VLOOKUP($A5751,HeadJournal!$A$1:$NTR$890,COLUMN(HeadJournal!G$1),0),"")</f>
        <v>46121</v>
      </c>
      <c r="F5751" s="95" t="str">
        <f t="shared" si="423"/>
        <v>2026 04</v>
      </c>
      <c r="G5751" s="97" t="s">
        <v>5</v>
      </c>
      <c r="H5751" s="161" t="s">
        <v>2016</v>
      </c>
      <c r="I5751" s="97" t="s">
        <v>2005</v>
      </c>
      <c r="J5751" s="97" t="s">
        <v>2017</v>
      </c>
      <c r="K5751" s="29">
        <v>41.96</v>
      </c>
      <c r="L5751" s="29">
        <v>-8.39</v>
      </c>
      <c r="M5751" s="30">
        <f>IFERROR(VLOOKUP($A5751,HeadJournal!$A$1:$J$890,COLUMN(HeadJournal!I$1),0)*($K5751+$L5751)/(SUMIF($A:$A,$A5751,$K:$K)+SUMIF($A:$A,$A5751,$L:$L)),0)</f>
        <v>0</v>
      </c>
      <c r="N5751" s="30">
        <f>IFERROR((VLOOKUP($A5751,HeadJournal!$A$1:$K$890,COLUMN(HeadJournal!K$1),0)-VLOOKUP($A5751,HeadJournal!$A$1:$K$890,COLUMN(HeadJournal!J$1),0))*($K5751+$L5751)/(SUMIF($A:$A,$A5751,$K:$K)+SUMIF($A:$A,$A5751,$L:$L)),0)</f>
        <v>-4.7885409564801122E-15</v>
      </c>
      <c r="O5751" s="30">
        <f>IFERROR((VLOOKUP($A5751,HeadJournal!$A$1:$L$890,COLUMN(HeadJournal!L$1),0)*($K5751+$L5751)/(SUMIF($A:$A,$A5751,$K:$K)+SUMIF($A:$A,$A5751,$L:$L)))/VLOOKUP($A5751,HeadJournal!$A$1:$L$890,COLUMN(HeadJournal!H$1),0),0)</f>
        <v>0</v>
      </c>
      <c r="P5751" s="30">
        <f>IFERROR(SUM(K5751:O5751)*VLOOKUP($A5751,HeadJournal!$A$1:$L$890,COLUMN(HeadJournal!H$1),0),0)</f>
        <v>3049.0472687578413</v>
      </c>
      <c r="Q5751" s="29"/>
      <c r="R5751" s="31"/>
      <c r="S5751" s="31"/>
      <c r="T5751" s="95" t="str">
        <f t="shared" si="424"/>
        <v/>
      </c>
      <c r="U5751" s="32">
        <f t="shared" si="425"/>
        <v>-3049.0472687578413</v>
      </c>
      <c r="V5751" s="22" t="str">
        <f t="shared" si="426"/>
        <v/>
      </c>
      <c r="X5751" s="33"/>
      <c r="Y5751" s="33"/>
    </row>
    <row r="5752" spans="1:25" x14ac:dyDescent="0.2">
      <c r="A5752" s="93" t="s">
        <v>5640</v>
      </c>
      <c r="B5752" s="94">
        <f>IFERROR(VLOOKUP($A5752,HeadJournal!$A$1:$NTR$890,COLUMN(HeadJournal!B$1),0),"")</f>
        <v>0</v>
      </c>
      <c r="C5752" s="94" t="str">
        <f>IFERROR(VLOOKUP($A5752,HeadJournal!$A$1:$NTR$890,COLUMN(HeadJournal!C$1),0),"")</f>
        <v>iHerb_VP DFD1605</v>
      </c>
      <c r="D5752" s="125" t="str">
        <f>IFERROR(VLOOKUP($A5752,HeadJournal!$A$1:$NTR$890,COLUMN(HeadJournal!D$1),0),"")</f>
        <v>В пути</v>
      </c>
      <c r="E5752" s="95">
        <f>IFERROR(VLOOKUP($A5752,HeadJournal!$A$1:$NTR$890,COLUMN(HeadJournal!G$1),0),"")</f>
        <v>46121</v>
      </c>
      <c r="F5752" s="95" t="str">
        <f t="shared" si="423"/>
        <v>2026 04</v>
      </c>
      <c r="G5752" s="97" t="s">
        <v>5</v>
      </c>
      <c r="H5752" s="161" t="s">
        <v>5638</v>
      </c>
      <c r="I5752" s="97" t="s">
        <v>2750</v>
      </c>
      <c r="J5752" s="97" t="s">
        <v>5639</v>
      </c>
      <c r="K5752" s="29">
        <v>14.06</v>
      </c>
      <c r="L5752" s="29">
        <v>-2.81</v>
      </c>
      <c r="M5752" s="30">
        <f>IFERROR(VLOOKUP($A5752,HeadJournal!$A$1:$J$890,COLUMN(HeadJournal!I$1),0)*($K5752+$L5752)/(SUMIF($A:$A,$A5752,$K:$K)+SUMIF($A:$A,$A5752,$L:$L)),0)</f>
        <v>0</v>
      </c>
      <c r="N5752" s="30">
        <f>IFERROR((VLOOKUP($A5752,HeadJournal!$A$1:$K$890,COLUMN(HeadJournal!K$1),0)-VLOOKUP($A5752,HeadJournal!$A$1:$K$890,COLUMN(HeadJournal!J$1),0))*($K5752+$L5752)/(SUMIF($A:$A,$A5752,$K:$K)+SUMIF($A:$A,$A5752,$L:$L)),0)</f>
        <v>-1.6047389264343539E-15</v>
      </c>
      <c r="O5752" s="30">
        <f>IFERROR((VLOOKUP($A5752,HeadJournal!$A$1:$L$890,COLUMN(HeadJournal!L$1),0)*($K5752+$L5752)/(SUMIF($A:$A,$A5752,$K:$K)+SUMIF($A:$A,$A5752,$L:$L)))/VLOOKUP($A5752,HeadJournal!$A$1:$L$890,COLUMN(HeadJournal!H$1),0),0)</f>
        <v>0</v>
      </c>
      <c r="P5752" s="30">
        <f>IFERROR(SUM(K5752:O5752)*VLOOKUP($A5752,HeadJournal!$A$1:$L$890,COLUMN(HeadJournal!H$1),0),0)</f>
        <v>1021.7986825595983</v>
      </c>
      <c r="Q5752" s="29"/>
      <c r="R5752" s="31"/>
      <c r="S5752" s="31"/>
      <c r="T5752" s="95" t="str">
        <f t="shared" si="424"/>
        <v/>
      </c>
      <c r="U5752" s="32">
        <f t="shared" si="425"/>
        <v>-1021.7986825595983</v>
      </c>
      <c r="V5752" s="22" t="str">
        <f t="shared" si="426"/>
        <v/>
      </c>
      <c r="X5752" s="33"/>
      <c r="Y5752" s="33"/>
    </row>
    <row r="5753" spans="1:25" x14ac:dyDescent="0.2">
      <c r="A5753" s="93" t="s">
        <v>5640</v>
      </c>
      <c r="B5753" s="94">
        <f>IFERROR(VLOOKUP($A5753,HeadJournal!$A$1:$NTR$890,COLUMN(HeadJournal!B$1),0),"")</f>
        <v>0</v>
      </c>
      <c r="C5753" s="94" t="str">
        <f>IFERROR(VLOOKUP($A5753,HeadJournal!$A$1:$NTR$890,COLUMN(HeadJournal!C$1),0),"")</f>
        <v>iHerb_VP DFD1605</v>
      </c>
      <c r="D5753" s="125" t="str">
        <f>IFERROR(VLOOKUP($A5753,HeadJournal!$A$1:$NTR$890,COLUMN(HeadJournal!D$1),0),"")</f>
        <v>В пути</v>
      </c>
      <c r="E5753" s="95">
        <f>IFERROR(VLOOKUP($A5753,HeadJournal!$A$1:$NTR$890,COLUMN(HeadJournal!G$1),0),"")</f>
        <v>46121</v>
      </c>
      <c r="F5753" s="95" t="str">
        <f t="shared" si="423"/>
        <v>2026 04</v>
      </c>
      <c r="G5753" s="97" t="s">
        <v>5</v>
      </c>
      <c r="H5753" s="161" t="s">
        <v>2051</v>
      </c>
      <c r="I5753" s="97" t="s">
        <v>2052</v>
      </c>
      <c r="J5753" s="97" t="s">
        <v>5583</v>
      </c>
      <c r="K5753" s="29">
        <v>20.25</v>
      </c>
      <c r="L5753" s="29">
        <v>-4.05</v>
      </c>
      <c r="M5753" s="30">
        <f>IFERROR(VLOOKUP($A5753,HeadJournal!$A$1:$J$890,COLUMN(HeadJournal!I$1),0)*($K5753+$L5753)/(SUMIF($A:$A,$A5753,$K:$K)+SUMIF($A:$A,$A5753,$L:$L)),0)</f>
        <v>0</v>
      </c>
      <c r="N5753" s="30">
        <f>IFERROR((VLOOKUP($A5753,HeadJournal!$A$1:$K$890,COLUMN(HeadJournal!K$1),0)-VLOOKUP($A5753,HeadJournal!$A$1:$K$890,COLUMN(HeadJournal!J$1),0))*($K5753+$L5753)/(SUMIF($A:$A,$A5753,$K:$K)+SUMIF($A:$A,$A5753,$L:$L)),0)</f>
        <v>-2.3108240540654696E-15</v>
      </c>
      <c r="O5753" s="30">
        <f>IFERROR((VLOOKUP($A5753,HeadJournal!$A$1:$L$890,COLUMN(HeadJournal!L$1),0)*($K5753+$L5753)/(SUMIF($A:$A,$A5753,$K:$K)+SUMIF($A:$A,$A5753,$L:$L)))/VLOOKUP($A5753,HeadJournal!$A$1:$L$890,COLUMN(HeadJournal!H$1),0),0)</f>
        <v>0</v>
      </c>
      <c r="P5753" s="30">
        <f>IFERROR(SUM(K5753:O5753)*VLOOKUP($A5753,HeadJournal!$A$1:$L$890,COLUMN(HeadJournal!H$1),0),0)</f>
        <v>1471.3901028858213</v>
      </c>
      <c r="Q5753" s="29"/>
      <c r="R5753" s="31"/>
      <c r="S5753" s="31"/>
      <c r="T5753" s="95" t="str">
        <f t="shared" si="424"/>
        <v/>
      </c>
      <c r="U5753" s="32">
        <f t="shared" si="425"/>
        <v>-1471.3901028858213</v>
      </c>
      <c r="V5753" s="22" t="str">
        <f t="shared" si="426"/>
        <v/>
      </c>
      <c r="X5753" s="33"/>
      <c r="Y5753" s="33"/>
    </row>
    <row r="5754" spans="1:25" x14ac:dyDescent="0.2">
      <c r="A5754" s="93" t="s">
        <v>5640</v>
      </c>
      <c r="B5754" s="94">
        <f>IFERROR(VLOOKUP($A5754,HeadJournal!$A$1:$NTR$890,COLUMN(HeadJournal!B$1),0),"")</f>
        <v>0</v>
      </c>
      <c r="C5754" s="94" t="str">
        <f>IFERROR(VLOOKUP($A5754,HeadJournal!$A$1:$NTR$890,COLUMN(HeadJournal!C$1),0),"")</f>
        <v>iHerb_VP DFD1605</v>
      </c>
      <c r="D5754" s="125" t="str">
        <f>IFERROR(VLOOKUP($A5754,HeadJournal!$A$1:$NTR$890,COLUMN(HeadJournal!D$1),0),"")</f>
        <v>В пути</v>
      </c>
      <c r="E5754" s="95">
        <f>IFERROR(VLOOKUP($A5754,HeadJournal!$A$1:$NTR$890,COLUMN(HeadJournal!G$1),0),"")</f>
        <v>46121</v>
      </c>
      <c r="F5754" s="95" t="str">
        <f t="shared" si="423"/>
        <v>2026 04</v>
      </c>
      <c r="G5754" s="97" t="s">
        <v>5</v>
      </c>
      <c r="H5754" s="161" t="s">
        <v>2051</v>
      </c>
      <c r="I5754" s="97" t="s">
        <v>2052</v>
      </c>
      <c r="J5754" s="97" t="s">
        <v>5583</v>
      </c>
      <c r="K5754" s="29">
        <v>20.25</v>
      </c>
      <c r="L5754" s="29">
        <v>-4.05</v>
      </c>
      <c r="M5754" s="30">
        <f>IFERROR(VLOOKUP($A5754,HeadJournal!$A$1:$J$890,COLUMN(HeadJournal!I$1),0)*($K5754+$L5754)/(SUMIF($A:$A,$A5754,$K:$K)+SUMIF($A:$A,$A5754,$L:$L)),0)</f>
        <v>0</v>
      </c>
      <c r="N5754" s="30">
        <f>IFERROR((VLOOKUP($A5754,HeadJournal!$A$1:$K$890,COLUMN(HeadJournal!K$1),0)-VLOOKUP($A5754,HeadJournal!$A$1:$K$890,COLUMN(HeadJournal!J$1),0))*($K5754+$L5754)/(SUMIF($A:$A,$A5754,$K:$K)+SUMIF($A:$A,$A5754,$L:$L)),0)</f>
        <v>-2.3108240540654696E-15</v>
      </c>
      <c r="O5754" s="30">
        <f>IFERROR((VLOOKUP($A5754,HeadJournal!$A$1:$L$890,COLUMN(HeadJournal!L$1),0)*($K5754+$L5754)/(SUMIF($A:$A,$A5754,$K:$K)+SUMIF($A:$A,$A5754,$L:$L)))/VLOOKUP($A5754,HeadJournal!$A$1:$L$890,COLUMN(HeadJournal!H$1),0),0)</f>
        <v>0</v>
      </c>
      <c r="P5754" s="30">
        <f>IFERROR(SUM(K5754:O5754)*VLOOKUP($A5754,HeadJournal!$A$1:$L$890,COLUMN(HeadJournal!H$1),0),0)</f>
        <v>1471.3901028858213</v>
      </c>
      <c r="Q5754" s="29"/>
      <c r="R5754" s="31"/>
      <c r="S5754" s="31"/>
      <c r="T5754" s="95" t="str">
        <f t="shared" si="424"/>
        <v/>
      </c>
      <c r="U5754" s="32">
        <f t="shared" si="425"/>
        <v>-1471.3901028858213</v>
      </c>
      <c r="V5754" s="22" t="str">
        <f t="shared" si="426"/>
        <v/>
      </c>
      <c r="X5754" s="33"/>
      <c r="Y5754" s="33"/>
    </row>
    <row r="5755" spans="1:25" x14ac:dyDescent="0.2">
      <c r="A5755" s="93" t="s">
        <v>5640</v>
      </c>
      <c r="B5755" s="94">
        <f>IFERROR(VLOOKUP($A5755,HeadJournal!$A$1:$NTR$890,COLUMN(HeadJournal!B$1),0),"")</f>
        <v>0</v>
      </c>
      <c r="C5755" s="94" t="str">
        <f>IFERROR(VLOOKUP($A5755,HeadJournal!$A$1:$NTR$890,COLUMN(HeadJournal!C$1),0),"")</f>
        <v>iHerb_VP DFD1605</v>
      </c>
      <c r="D5755" s="125" t="str">
        <f>IFERROR(VLOOKUP($A5755,HeadJournal!$A$1:$NTR$890,COLUMN(HeadJournal!D$1),0),"")</f>
        <v>В пути</v>
      </c>
      <c r="E5755" s="95">
        <f>IFERROR(VLOOKUP($A5755,HeadJournal!$A$1:$NTR$890,COLUMN(HeadJournal!G$1),0),"")</f>
        <v>46121</v>
      </c>
      <c r="F5755" s="95" t="str">
        <f t="shared" si="423"/>
        <v>2026 04</v>
      </c>
      <c r="G5755" s="97" t="s">
        <v>5</v>
      </c>
      <c r="H5755" s="161" t="s">
        <v>2468</v>
      </c>
      <c r="I5755" s="97" t="s">
        <v>2005</v>
      </c>
      <c r="J5755" s="97" t="s">
        <v>4109</v>
      </c>
      <c r="K5755" s="29">
        <v>25.55</v>
      </c>
      <c r="L5755" s="29">
        <v>-5.1100000000000003</v>
      </c>
      <c r="M5755" s="30">
        <f>IFERROR(VLOOKUP($A5755,HeadJournal!$A$1:$J$890,COLUMN(HeadJournal!I$1),0)*($K5755+$L5755)/(SUMIF($A:$A,$A5755,$K:$K)+SUMIF($A:$A,$A5755,$L:$L)),0)</f>
        <v>0</v>
      </c>
      <c r="N5755" s="30">
        <f>IFERROR((VLOOKUP($A5755,HeadJournal!$A$1:$K$890,COLUMN(HeadJournal!K$1),0)-VLOOKUP($A5755,HeadJournal!$A$1:$K$890,COLUMN(HeadJournal!J$1),0))*($K5755+$L5755)/(SUMIF($A:$A,$A5755,$K:$K)+SUMIF($A:$A,$A5755,$L:$L)),0)</f>
        <v>-2.915632325006062E-15</v>
      </c>
      <c r="O5755" s="30">
        <f>IFERROR((VLOOKUP($A5755,HeadJournal!$A$1:$L$890,COLUMN(HeadJournal!L$1),0)*($K5755+$L5755)/(SUMIF($A:$A,$A5755,$K:$K)+SUMIF($A:$A,$A5755,$L:$L)))/VLOOKUP($A5755,HeadJournal!$A$1:$L$890,COLUMN(HeadJournal!H$1),0),0)</f>
        <v>0</v>
      </c>
      <c r="P5755" s="30">
        <f>IFERROR(SUM(K5755:O5755)*VLOOKUP($A5755,HeadJournal!$A$1:$L$890,COLUMN(HeadJournal!H$1),0),0)</f>
        <v>1856.4946730238391</v>
      </c>
      <c r="Q5755" s="29"/>
      <c r="R5755" s="31"/>
      <c r="S5755" s="31"/>
      <c r="T5755" s="95" t="str">
        <f t="shared" si="424"/>
        <v/>
      </c>
      <c r="U5755" s="32">
        <f t="shared" si="425"/>
        <v>-1856.4946730238391</v>
      </c>
      <c r="V5755" s="22" t="str">
        <f t="shared" si="426"/>
        <v/>
      </c>
      <c r="X5755" s="33"/>
      <c r="Y5755" s="33"/>
    </row>
    <row r="5756" spans="1:25" x14ac:dyDescent="0.2">
      <c r="A5756" s="93" t="s">
        <v>5640</v>
      </c>
      <c r="B5756" s="94">
        <f>IFERROR(VLOOKUP($A5756,HeadJournal!$A$1:$NTR$890,COLUMN(HeadJournal!B$1),0),"")</f>
        <v>0</v>
      </c>
      <c r="C5756" s="94" t="str">
        <f>IFERROR(VLOOKUP($A5756,HeadJournal!$A$1:$NTR$890,COLUMN(HeadJournal!C$1),0),"")</f>
        <v>iHerb_VP DFD1605</v>
      </c>
      <c r="D5756" s="125" t="str">
        <f>IFERROR(VLOOKUP($A5756,HeadJournal!$A$1:$NTR$890,COLUMN(HeadJournal!D$1),0),"")</f>
        <v>В пути</v>
      </c>
      <c r="E5756" s="95">
        <f>IFERROR(VLOOKUP($A5756,HeadJournal!$A$1:$NTR$890,COLUMN(HeadJournal!G$1),0),"")</f>
        <v>46121</v>
      </c>
      <c r="F5756" s="95" t="str">
        <f t="shared" si="423"/>
        <v>2026 04</v>
      </c>
      <c r="G5756" s="97" t="s">
        <v>5</v>
      </c>
      <c r="H5756" s="161" t="s">
        <v>2624</v>
      </c>
      <c r="I5756" s="97" t="s">
        <v>2005</v>
      </c>
      <c r="J5756" s="97" t="s">
        <v>5611</v>
      </c>
      <c r="K5756" s="29">
        <v>25.05</v>
      </c>
      <c r="L5756" s="29">
        <v>-5.01</v>
      </c>
      <c r="M5756" s="30">
        <f>IFERROR(VLOOKUP($A5756,HeadJournal!$A$1:$J$890,COLUMN(HeadJournal!I$1),0)*($K5756+$L5756)/(SUMIF($A:$A,$A5756,$K:$K)+SUMIF($A:$A,$A5756,$L:$L)),0)</f>
        <v>0</v>
      </c>
      <c r="N5756" s="30">
        <f>IFERROR((VLOOKUP($A5756,HeadJournal!$A$1:$K$890,COLUMN(HeadJournal!K$1),0)-VLOOKUP($A5756,HeadJournal!$A$1:$K$890,COLUMN(HeadJournal!J$1),0))*($K5756+$L5756)/(SUMIF($A:$A,$A5756,$K:$K)+SUMIF($A:$A,$A5756,$L:$L)),0)</f>
        <v>-2.8585749409550626E-15</v>
      </c>
      <c r="O5756" s="30">
        <f>IFERROR((VLOOKUP($A5756,HeadJournal!$A$1:$L$890,COLUMN(HeadJournal!L$1),0)*($K5756+$L5756)/(SUMIF($A:$A,$A5756,$K:$K)+SUMIF($A:$A,$A5756,$L:$L)))/VLOOKUP($A5756,HeadJournal!$A$1:$L$890,COLUMN(HeadJournal!H$1),0),0)</f>
        <v>0</v>
      </c>
      <c r="P5756" s="30">
        <f>IFERROR(SUM(K5756:O5756)*VLOOKUP($A5756,HeadJournal!$A$1:$L$890,COLUMN(HeadJournal!H$1),0),0)</f>
        <v>1820.1640531994976</v>
      </c>
      <c r="Q5756" s="29"/>
      <c r="R5756" s="31"/>
      <c r="S5756" s="31"/>
      <c r="T5756" s="95" t="str">
        <f t="shared" si="424"/>
        <v/>
      </c>
      <c r="U5756" s="32">
        <f t="shared" si="425"/>
        <v>-1820.1640531994976</v>
      </c>
      <c r="V5756" s="22" t="str">
        <f t="shared" si="426"/>
        <v/>
      </c>
      <c r="X5756" s="33"/>
      <c r="Y5756" s="33"/>
    </row>
    <row r="5757" spans="1:25" x14ac:dyDescent="0.2">
      <c r="A5757" s="93" t="s">
        <v>5640</v>
      </c>
      <c r="B5757" s="94">
        <f>IFERROR(VLOOKUP($A5757,HeadJournal!$A$1:$NTR$890,COLUMN(HeadJournal!B$1),0),"")</f>
        <v>0</v>
      </c>
      <c r="C5757" s="94" t="str">
        <f>IFERROR(VLOOKUP($A5757,HeadJournal!$A$1:$NTR$890,COLUMN(HeadJournal!C$1),0),"")</f>
        <v>iHerb_VP DFD1605</v>
      </c>
      <c r="D5757" s="125" t="str">
        <f>IFERROR(VLOOKUP($A5757,HeadJournal!$A$1:$NTR$890,COLUMN(HeadJournal!D$1),0),"")</f>
        <v>В пути</v>
      </c>
      <c r="E5757" s="95">
        <f>IFERROR(VLOOKUP($A5757,HeadJournal!$A$1:$NTR$890,COLUMN(HeadJournal!G$1),0),"")</f>
        <v>46121</v>
      </c>
      <c r="F5757" s="95" t="str">
        <f t="shared" si="423"/>
        <v>2026 04</v>
      </c>
      <c r="G5757" s="97" t="s">
        <v>5</v>
      </c>
      <c r="H5757" s="161" t="s">
        <v>2027</v>
      </c>
      <c r="I5757" s="97" t="s">
        <v>2005</v>
      </c>
      <c r="J5757" s="97" t="s">
        <v>5191</v>
      </c>
      <c r="K5757" s="29">
        <v>8.44</v>
      </c>
      <c r="L5757" s="29">
        <v>-1.69</v>
      </c>
      <c r="M5757" s="30">
        <f>IFERROR(VLOOKUP($A5757,HeadJournal!$A$1:$J$890,COLUMN(HeadJournal!I$1),0)*($K5757+$L5757)/(SUMIF($A:$A,$A5757,$K:$K)+SUMIF($A:$A,$A5757,$L:$L)),0)</f>
        <v>0</v>
      </c>
      <c r="N5757" s="30">
        <f>IFERROR((VLOOKUP($A5757,HeadJournal!$A$1:$K$890,COLUMN(HeadJournal!K$1),0)-VLOOKUP($A5757,HeadJournal!$A$1:$K$890,COLUMN(HeadJournal!J$1),0))*($K5757+$L5757)/(SUMIF($A:$A,$A5757,$K:$K)+SUMIF($A:$A,$A5757,$L:$L)),0)</f>
        <v>-9.6284335586061241E-16</v>
      </c>
      <c r="O5757" s="30">
        <f>IFERROR((VLOOKUP($A5757,HeadJournal!$A$1:$L$890,COLUMN(HeadJournal!L$1),0)*($K5757+$L5757)/(SUMIF($A:$A,$A5757,$K:$K)+SUMIF($A:$A,$A5757,$L:$L)))/VLOOKUP($A5757,HeadJournal!$A$1:$L$890,COLUMN(HeadJournal!H$1),0),0)</f>
        <v>0</v>
      </c>
      <c r="P5757" s="30">
        <f>IFERROR(SUM(K5757:O5757)*VLOOKUP($A5757,HeadJournal!$A$1:$L$890,COLUMN(HeadJournal!H$1),0),0)</f>
        <v>613.07920953575899</v>
      </c>
      <c r="Q5757" s="29"/>
      <c r="R5757" s="31"/>
      <c r="S5757" s="31"/>
      <c r="T5757" s="95" t="str">
        <f t="shared" si="424"/>
        <v/>
      </c>
      <c r="U5757" s="32">
        <f t="shared" si="425"/>
        <v>-613.07920953575899</v>
      </c>
      <c r="V5757" s="22" t="str">
        <f t="shared" si="426"/>
        <v/>
      </c>
      <c r="X5757" s="33"/>
      <c r="Y5757" s="33"/>
    </row>
    <row r="5758" spans="1:25" x14ac:dyDescent="0.2">
      <c r="A5758" s="93" t="s">
        <v>5644</v>
      </c>
      <c r="B5758" s="94">
        <f>IFERROR(VLOOKUP($A5758,HeadJournal!$A$1:$NTR$890,COLUMN(HeadJournal!B$1),0),"")</f>
        <v>0</v>
      </c>
      <c r="C5758" s="94" t="str">
        <f>IFERROR(VLOOKUP($A5758,HeadJournal!$A$1:$NTR$890,COLUMN(HeadJournal!C$1),0),"")</f>
        <v>iHerb_MH DLE7202</v>
      </c>
      <c r="D5758" s="125" t="str">
        <f>IFERROR(VLOOKUP($A5758,HeadJournal!$A$1:$NTR$890,COLUMN(HeadJournal!D$1),0),"")</f>
        <v>В пути</v>
      </c>
      <c r="E5758" s="95">
        <f>IFERROR(VLOOKUP($A5758,HeadJournal!$A$1:$NTR$890,COLUMN(HeadJournal!G$1),0),"")</f>
        <v>46119</v>
      </c>
      <c r="F5758" s="95" t="str">
        <f t="shared" si="423"/>
        <v>2026 04</v>
      </c>
      <c r="G5758" s="97" t="s">
        <v>5</v>
      </c>
      <c r="H5758" s="161" t="s">
        <v>5641</v>
      </c>
      <c r="I5758" s="97" t="s">
        <v>2578</v>
      </c>
      <c r="J5758" s="97" t="s">
        <v>5642</v>
      </c>
      <c r="K5758" s="29">
        <v>53.34</v>
      </c>
      <c r="L5758" s="29">
        <v>-10.67</v>
      </c>
      <c r="M5758" s="30">
        <f>IFERROR(VLOOKUP($A5758,HeadJournal!$A$1:$J$890,COLUMN(HeadJournal!I$1),0)*($K5758+$L5758)/(SUMIF($A:$A,$A5758,$K:$K)+SUMIF($A:$A,$A5758,$L:$L)),0)</f>
        <v>-2.1776317932569627</v>
      </c>
      <c r="N5758" s="30">
        <f>IFERROR((VLOOKUP($A5758,HeadJournal!$A$1:$K$890,COLUMN(HeadJournal!K$1),0)-VLOOKUP($A5758,HeadJournal!$A$1:$K$890,COLUMN(HeadJournal!J$1),0))*($K5758+$L5758)/(SUMIF($A:$A,$A5758,$K:$K)+SUMIF($A:$A,$A5758,$L:$L)),0)</f>
        <v>-6.5842572419530854E-15</v>
      </c>
      <c r="O5758" s="30">
        <f>IFERROR((VLOOKUP($A5758,HeadJournal!$A$1:$L$890,COLUMN(HeadJournal!L$1),0)*($K5758+$L5758)/(SUMIF($A:$A,$A5758,$K:$K)+SUMIF($A:$A,$A5758,$L:$L)))/VLOOKUP($A5758,HeadJournal!$A$1:$L$890,COLUMN(HeadJournal!H$1),0),0)</f>
        <v>0</v>
      </c>
      <c r="P5758" s="30">
        <f>IFERROR(SUM(K5758:O5758)*VLOOKUP($A5758,HeadJournal!$A$1:$L$890,COLUMN(HeadJournal!H$1),0),0)</f>
        <v>3722.4391541343175</v>
      </c>
      <c r="Q5758" s="29"/>
      <c r="R5758" s="31"/>
      <c r="S5758" s="31"/>
      <c r="T5758" s="95" t="str">
        <f t="shared" si="424"/>
        <v/>
      </c>
      <c r="U5758" s="32">
        <f t="shared" si="425"/>
        <v>-3722.4391541343175</v>
      </c>
      <c r="V5758" s="22" t="str">
        <f t="shared" si="426"/>
        <v/>
      </c>
      <c r="X5758" s="33"/>
      <c r="Y5758" s="33"/>
    </row>
    <row r="5759" spans="1:25" x14ac:dyDescent="0.2">
      <c r="A5759" s="93" t="s">
        <v>5644</v>
      </c>
      <c r="B5759" s="94">
        <f>IFERROR(VLOOKUP($A5759,HeadJournal!$A$1:$NTR$890,COLUMN(HeadJournal!B$1),0),"")</f>
        <v>0</v>
      </c>
      <c r="C5759" s="94" t="str">
        <f>IFERROR(VLOOKUP($A5759,HeadJournal!$A$1:$NTR$890,COLUMN(HeadJournal!C$1),0),"")</f>
        <v>iHerb_MH DLE7202</v>
      </c>
      <c r="D5759" s="125" t="str">
        <f>IFERROR(VLOOKUP($A5759,HeadJournal!$A$1:$NTR$890,COLUMN(HeadJournal!D$1),0),"")</f>
        <v>В пути</v>
      </c>
      <c r="E5759" s="95">
        <f>IFERROR(VLOOKUP($A5759,HeadJournal!$A$1:$NTR$890,COLUMN(HeadJournal!G$1),0),"")</f>
        <v>46119</v>
      </c>
      <c r="F5759" s="95" t="str">
        <f t="shared" si="423"/>
        <v>2026 04</v>
      </c>
      <c r="G5759" s="97" t="s">
        <v>5</v>
      </c>
      <c r="H5759" s="161" t="s">
        <v>4113</v>
      </c>
      <c r="I5759" s="97" t="s">
        <v>2102</v>
      </c>
      <c r="J5759" s="97" t="s">
        <v>4114</v>
      </c>
      <c r="K5759" s="29">
        <v>45.97</v>
      </c>
      <c r="L5759" s="29">
        <v>-9.19</v>
      </c>
      <c r="M5759" s="30">
        <f>IFERROR(VLOOKUP($A5759,HeadJournal!$A$1:$J$890,COLUMN(HeadJournal!I$1),0)*($K5759+$L5759)/(SUMIF($A:$A,$A5759,$K:$K)+SUMIF($A:$A,$A5759,$L:$L)),0)</f>
        <v>-1.8770400130300233</v>
      </c>
      <c r="N5759" s="30">
        <f>IFERROR((VLOOKUP($A5759,HeadJournal!$A$1:$K$890,COLUMN(HeadJournal!K$1),0)-VLOOKUP($A5759,HeadJournal!$A$1:$K$890,COLUMN(HeadJournal!J$1),0))*($K5759+$L5759)/(SUMIF($A:$A,$A5759,$K:$K)+SUMIF($A:$A,$A5759,$L:$L)),0)</f>
        <v>-5.6753921105937312E-15</v>
      </c>
      <c r="O5759" s="30">
        <f>IFERROR((VLOOKUP($A5759,HeadJournal!$A$1:$L$890,COLUMN(HeadJournal!L$1),0)*($K5759+$L5759)/(SUMIF($A:$A,$A5759,$K:$K)+SUMIF($A:$A,$A5759,$L:$L)))/VLOOKUP($A5759,HeadJournal!$A$1:$L$890,COLUMN(HeadJournal!H$1),0),0)</f>
        <v>0</v>
      </c>
      <c r="P5759" s="30">
        <f>IFERROR(SUM(K5759:O5759)*VLOOKUP($A5759,HeadJournal!$A$1:$L$890,COLUMN(HeadJournal!H$1),0),0)</f>
        <v>3208.6082045713656</v>
      </c>
      <c r="Q5759" s="29"/>
      <c r="R5759" s="31"/>
      <c r="S5759" s="31"/>
      <c r="T5759" s="95" t="str">
        <f t="shared" si="424"/>
        <v/>
      </c>
      <c r="U5759" s="32">
        <f t="shared" si="425"/>
        <v>-3208.6082045713656</v>
      </c>
      <c r="V5759" s="22" t="str">
        <f t="shared" si="426"/>
        <v/>
      </c>
      <c r="X5759" s="33"/>
      <c r="Y5759" s="33"/>
    </row>
    <row r="5760" spans="1:25" x14ac:dyDescent="0.2">
      <c r="A5760" s="93" t="s">
        <v>5644</v>
      </c>
      <c r="B5760" s="94">
        <f>IFERROR(VLOOKUP($A5760,HeadJournal!$A$1:$NTR$890,COLUMN(HeadJournal!B$1),0),"")</f>
        <v>0</v>
      </c>
      <c r="C5760" s="94" t="str">
        <f>IFERROR(VLOOKUP($A5760,HeadJournal!$A$1:$NTR$890,COLUMN(HeadJournal!C$1),0),"")</f>
        <v>iHerb_MH DLE7202</v>
      </c>
      <c r="D5760" s="125" t="str">
        <f>IFERROR(VLOOKUP($A5760,HeadJournal!$A$1:$NTR$890,COLUMN(HeadJournal!D$1),0),"")</f>
        <v>В пути</v>
      </c>
      <c r="E5760" s="95">
        <f>IFERROR(VLOOKUP($A5760,HeadJournal!$A$1:$NTR$890,COLUMN(HeadJournal!G$1),0),"")</f>
        <v>46119</v>
      </c>
      <c r="F5760" s="95" t="str">
        <f t="shared" si="423"/>
        <v>2026 04</v>
      </c>
      <c r="G5760" s="97" t="s">
        <v>5</v>
      </c>
      <c r="H5760" s="161" t="s">
        <v>2565</v>
      </c>
      <c r="I5760" s="97" t="s">
        <v>2052</v>
      </c>
      <c r="J5760" s="97" t="s">
        <v>3829</v>
      </c>
      <c r="K5760" s="29">
        <v>31.16</v>
      </c>
      <c r="L5760" s="29">
        <v>-6.23</v>
      </c>
      <c r="M5760" s="30">
        <f>IFERROR(VLOOKUP($A5760,HeadJournal!$A$1:$J$890,COLUMN(HeadJournal!I$1),0)*($K5760+$L5760)/(SUMIF($A:$A,$A5760,$K:$K)+SUMIF($A:$A,$A5760,$L:$L)),0)</f>
        <v>-1.2722840545089309</v>
      </c>
      <c r="N5760" s="30">
        <f>IFERROR((VLOOKUP($A5760,HeadJournal!$A$1:$K$890,COLUMN(HeadJournal!K$1),0)-VLOOKUP($A5760,HeadJournal!$A$1:$K$890,COLUMN(HeadJournal!J$1),0))*($K5760+$L5760)/(SUMIF($A:$A,$A5760,$K:$K)+SUMIF($A:$A,$A5760,$L:$L)),0)</f>
        <v>-3.8468603947009707E-15</v>
      </c>
      <c r="O5760" s="30">
        <f>IFERROR((VLOOKUP($A5760,HeadJournal!$A$1:$L$890,COLUMN(HeadJournal!L$1),0)*($K5760+$L5760)/(SUMIF($A:$A,$A5760,$K:$K)+SUMIF($A:$A,$A5760,$L:$L)))/VLOOKUP($A5760,HeadJournal!$A$1:$L$890,COLUMN(HeadJournal!H$1),0),0)</f>
        <v>0</v>
      </c>
      <c r="P5760" s="30">
        <f>IFERROR(SUM(K5760:O5760)*VLOOKUP($A5760,HeadJournal!$A$1:$L$890,COLUMN(HeadJournal!H$1),0),0)</f>
        <v>2174.8396557902165</v>
      </c>
      <c r="Q5760" s="29"/>
      <c r="R5760" s="31"/>
      <c r="S5760" s="31"/>
      <c r="T5760" s="95" t="str">
        <f t="shared" si="424"/>
        <v/>
      </c>
      <c r="U5760" s="32">
        <f t="shared" si="425"/>
        <v>-2174.8396557902165</v>
      </c>
      <c r="V5760" s="22" t="str">
        <f t="shared" si="426"/>
        <v/>
      </c>
      <c r="X5760" s="33"/>
      <c r="Y5760" s="33"/>
    </row>
    <row r="5761" spans="1:25" x14ac:dyDescent="0.2">
      <c r="A5761" s="93" t="s">
        <v>5644</v>
      </c>
      <c r="B5761" s="94">
        <f>IFERROR(VLOOKUP($A5761,HeadJournal!$A$1:$NTR$890,COLUMN(HeadJournal!B$1),0),"")</f>
        <v>0</v>
      </c>
      <c r="C5761" s="94" t="str">
        <f>IFERROR(VLOOKUP($A5761,HeadJournal!$A$1:$NTR$890,COLUMN(HeadJournal!C$1),0),"")</f>
        <v>iHerb_MH DLE7202</v>
      </c>
      <c r="D5761" s="125" t="str">
        <f>IFERROR(VLOOKUP($A5761,HeadJournal!$A$1:$NTR$890,COLUMN(HeadJournal!D$1),0),"")</f>
        <v>В пути</v>
      </c>
      <c r="E5761" s="95">
        <f>IFERROR(VLOOKUP($A5761,HeadJournal!$A$1:$NTR$890,COLUMN(HeadJournal!G$1),0),"")</f>
        <v>46119</v>
      </c>
      <c r="F5761" s="95" t="str">
        <f t="shared" si="423"/>
        <v>2026 04</v>
      </c>
      <c r="G5761" s="97" t="s">
        <v>5</v>
      </c>
      <c r="H5761" s="161" t="s">
        <v>2089</v>
      </c>
      <c r="I5761" s="97" t="s">
        <v>2005</v>
      </c>
      <c r="J5761" s="97" t="s">
        <v>3781</v>
      </c>
      <c r="K5761" s="29">
        <v>25.77</v>
      </c>
      <c r="L5761" s="29">
        <v>-5.15</v>
      </c>
      <c r="M5761" s="30">
        <f>IFERROR(VLOOKUP($A5761,HeadJournal!$A$1:$J$890,COLUMN(HeadJournal!I$1),0)*($K5761+$L5761)/(SUMIF($A:$A,$A5761,$K:$K)+SUMIF($A:$A,$A5761,$L:$L)),0)</f>
        <v>-1.0523264020848035</v>
      </c>
      <c r="N5761" s="30">
        <f>IFERROR((VLOOKUP($A5761,HeadJournal!$A$1:$K$890,COLUMN(HeadJournal!K$1),0)-VLOOKUP($A5761,HeadJournal!$A$1:$K$890,COLUMN(HeadJournal!J$1),0))*($K5761+$L5761)/(SUMIF($A:$A,$A5761,$K:$K)+SUMIF($A:$A,$A5761,$L:$L)),0)</f>
        <v>-3.1817994921273167E-15</v>
      </c>
      <c r="O5761" s="30">
        <f>IFERROR((VLOOKUP($A5761,HeadJournal!$A$1:$L$890,COLUMN(HeadJournal!L$1),0)*($K5761+$L5761)/(SUMIF($A:$A,$A5761,$K:$K)+SUMIF($A:$A,$A5761,$L:$L)))/VLOOKUP($A5761,HeadJournal!$A$1:$L$890,COLUMN(HeadJournal!H$1),0),0)</f>
        <v>0</v>
      </c>
      <c r="P5761" s="30">
        <f>IFERROR(SUM(K5761:O5761)*VLOOKUP($A5761,HeadJournal!$A$1:$L$890,COLUMN(HeadJournal!H$1),0),0)</f>
        <v>1798.8445127314183</v>
      </c>
      <c r="Q5761" s="29"/>
      <c r="R5761" s="31"/>
      <c r="S5761" s="31"/>
      <c r="T5761" s="95" t="str">
        <f t="shared" si="424"/>
        <v/>
      </c>
      <c r="U5761" s="32">
        <f t="shared" si="425"/>
        <v>-1798.8445127314183</v>
      </c>
      <c r="V5761" s="22" t="str">
        <f t="shared" si="426"/>
        <v/>
      </c>
      <c r="X5761" s="33"/>
      <c r="Y5761" s="33"/>
    </row>
    <row r="5762" spans="1:25" x14ac:dyDescent="0.2">
      <c r="A5762" s="93" t="s">
        <v>5644</v>
      </c>
      <c r="B5762" s="94">
        <f>IFERROR(VLOOKUP($A5762,HeadJournal!$A$1:$NTR$890,COLUMN(HeadJournal!B$1),0),"")</f>
        <v>0</v>
      </c>
      <c r="C5762" s="94" t="str">
        <f>IFERROR(VLOOKUP($A5762,HeadJournal!$A$1:$NTR$890,COLUMN(HeadJournal!C$1),0),"")</f>
        <v>iHerb_MH DLE7202</v>
      </c>
      <c r="D5762" s="125" t="str">
        <f>IFERROR(VLOOKUP($A5762,HeadJournal!$A$1:$NTR$890,COLUMN(HeadJournal!D$1),0),"")</f>
        <v>В пути</v>
      </c>
      <c r="E5762" s="95">
        <f>IFERROR(VLOOKUP($A5762,HeadJournal!$A$1:$NTR$890,COLUMN(HeadJournal!G$1),0),"")</f>
        <v>46119</v>
      </c>
      <c r="F5762" s="95" t="str">
        <f t="shared" si="423"/>
        <v>2026 04</v>
      </c>
      <c r="G5762" s="97" t="s">
        <v>5</v>
      </c>
      <c r="H5762" s="161" t="s">
        <v>2190</v>
      </c>
      <c r="I5762" s="97" t="s">
        <v>2005</v>
      </c>
      <c r="J5762" s="97" t="s">
        <v>2191</v>
      </c>
      <c r="K5762" s="29">
        <v>15.16</v>
      </c>
      <c r="L5762" s="29">
        <v>-3.03</v>
      </c>
      <c r="M5762" s="30">
        <f>IFERROR(VLOOKUP($A5762,HeadJournal!$A$1:$J$890,COLUMN(HeadJournal!I$1),0)*($K5762+$L5762)/(SUMIF($A:$A,$A5762,$K:$K)+SUMIF($A:$A,$A5762,$L:$L)),0)</f>
        <v>-0.61904555078994505</v>
      </c>
      <c r="N5762" s="30">
        <f>IFERROR((VLOOKUP($A5762,HeadJournal!$A$1:$K$890,COLUMN(HeadJournal!K$1),0)-VLOOKUP($A5762,HeadJournal!$A$1:$K$890,COLUMN(HeadJournal!J$1),0))*($K5762+$L5762)/(SUMIF($A:$A,$A5762,$K:$K)+SUMIF($A:$A,$A5762,$L:$L)),0)</f>
        <v>-1.8717375285889601E-15</v>
      </c>
      <c r="O5762" s="30">
        <f>IFERROR((VLOOKUP($A5762,HeadJournal!$A$1:$L$890,COLUMN(HeadJournal!L$1),0)*($K5762+$L5762)/(SUMIF($A:$A,$A5762,$K:$K)+SUMIF($A:$A,$A5762,$L:$L)))/VLOOKUP($A5762,HeadJournal!$A$1:$L$890,COLUMN(HeadJournal!H$1),0),0)</f>
        <v>0</v>
      </c>
      <c r="P5762" s="30">
        <f>IFERROR(SUM(K5762:O5762)*VLOOKUP($A5762,HeadJournal!$A$1:$L$890,COLUMN(HeadJournal!H$1),0),0)</f>
        <v>1058.1951474021391</v>
      </c>
      <c r="Q5762" s="29"/>
      <c r="R5762" s="31"/>
      <c r="S5762" s="31"/>
      <c r="T5762" s="95" t="str">
        <f t="shared" si="424"/>
        <v/>
      </c>
      <c r="U5762" s="32">
        <f t="shared" si="425"/>
        <v>-1058.1951474021391</v>
      </c>
      <c r="V5762" s="22" t="str">
        <f t="shared" si="426"/>
        <v/>
      </c>
      <c r="X5762" s="33"/>
      <c r="Y5762" s="33"/>
    </row>
    <row r="5763" spans="1:25" x14ac:dyDescent="0.2">
      <c r="A5763" s="93" t="s">
        <v>5644</v>
      </c>
      <c r="B5763" s="94">
        <f>IFERROR(VLOOKUP($A5763,HeadJournal!$A$1:$NTR$890,COLUMN(HeadJournal!B$1),0),"")</f>
        <v>0</v>
      </c>
      <c r="C5763" s="94" t="str">
        <f>IFERROR(VLOOKUP($A5763,HeadJournal!$A$1:$NTR$890,COLUMN(HeadJournal!C$1),0),"")</f>
        <v>iHerb_MH DLE7202</v>
      </c>
      <c r="D5763" s="125" t="str">
        <f>IFERROR(VLOOKUP($A5763,HeadJournal!$A$1:$NTR$890,COLUMN(HeadJournal!D$1),0),"")</f>
        <v>В пути</v>
      </c>
      <c r="E5763" s="95">
        <f>IFERROR(VLOOKUP($A5763,HeadJournal!$A$1:$NTR$890,COLUMN(HeadJournal!G$1),0),"")</f>
        <v>46119</v>
      </c>
      <c r="F5763" s="95" t="str">
        <f t="shared" si="423"/>
        <v>2026 04</v>
      </c>
      <c r="G5763" s="97" t="s">
        <v>5</v>
      </c>
      <c r="H5763" s="161" t="s">
        <v>2189</v>
      </c>
      <c r="I5763" s="97" t="s">
        <v>2005</v>
      </c>
      <c r="J5763" s="97" t="s">
        <v>5643</v>
      </c>
      <c r="K5763" s="29">
        <v>32.950000000000003</v>
      </c>
      <c r="L5763" s="29">
        <v>-6.59</v>
      </c>
      <c r="M5763" s="30">
        <f>IFERROR(VLOOKUP($A5763,HeadJournal!$A$1:$J$890,COLUMN(HeadJournal!I$1),0)*($K5763+$L5763)/(SUMIF($A:$A,$A5763,$K:$K)+SUMIF($A:$A,$A5763,$L:$L)),0)</f>
        <v>-1.3452630435962865</v>
      </c>
      <c r="N5763" s="30">
        <f>IFERROR((VLOOKUP($A5763,HeadJournal!$A$1:$K$890,COLUMN(HeadJournal!K$1),0)-VLOOKUP($A5763,HeadJournal!$A$1:$K$890,COLUMN(HeadJournal!J$1),0))*($K5763+$L5763)/(SUMIF($A:$A,$A5763,$K:$K)+SUMIF($A:$A,$A5763,$L:$L)),0)</f>
        <v>-4.0675186523994227E-15</v>
      </c>
      <c r="O5763" s="30">
        <f>IFERROR((VLOOKUP($A5763,HeadJournal!$A$1:$L$890,COLUMN(HeadJournal!L$1),0)*($K5763+$L5763)/(SUMIF($A:$A,$A5763,$K:$K)+SUMIF($A:$A,$A5763,$L:$L)))/VLOOKUP($A5763,HeadJournal!$A$1:$L$890,COLUMN(HeadJournal!H$1),0),0)</f>
        <v>0</v>
      </c>
      <c r="P5763" s="30">
        <f>IFERROR(SUM(K5763:O5763)*VLOOKUP($A5763,HeadJournal!$A$1:$L$890,COLUMN(HeadJournal!H$1),0),0)</f>
        <v>2299.589784461697</v>
      </c>
      <c r="Q5763" s="29"/>
      <c r="R5763" s="31"/>
      <c r="S5763" s="31"/>
      <c r="T5763" s="95" t="str">
        <f t="shared" si="424"/>
        <v/>
      </c>
      <c r="U5763" s="32">
        <f t="shared" si="425"/>
        <v>-2299.589784461697</v>
      </c>
      <c r="V5763" s="22" t="str">
        <f t="shared" si="426"/>
        <v/>
      </c>
      <c r="X5763" s="33"/>
      <c r="Y5763" s="33"/>
    </row>
    <row r="5764" spans="1:25" x14ac:dyDescent="0.2">
      <c r="A5764" s="93" t="s">
        <v>5644</v>
      </c>
      <c r="B5764" s="94">
        <f>IFERROR(VLOOKUP($A5764,HeadJournal!$A$1:$NTR$890,COLUMN(HeadJournal!B$1),0),"")</f>
        <v>0</v>
      </c>
      <c r="C5764" s="94" t="str">
        <f>IFERROR(VLOOKUP($A5764,HeadJournal!$A$1:$NTR$890,COLUMN(HeadJournal!C$1),0),"")</f>
        <v>iHerb_MH DLE7202</v>
      </c>
      <c r="D5764" s="125" t="str">
        <f>IFERROR(VLOOKUP($A5764,HeadJournal!$A$1:$NTR$890,COLUMN(HeadJournal!D$1),0),"")</f>
        <v>В пути</v>
      </c>
      <c r="E5764" s="95">
        <f>IFERROR(VLOOKUP($A5764,HeadJournal!$A$1:$NTR$890,COLUMN(HeadJournal!G$1),0),"")</f>
        <v>46119</v>
      </c>
      <c r="F5764" s="95" t="str">
        <f t="shared" si="423"/>
        <v>2026 04</v>
      </c>
      <c r="G5764" s="97" t="s">
        <v>5</v>
      </c>
      <c r="H5764" s="161" t="s">
        <v>2866</v>
      </c>
      <c r="I5764" s="97" t="s">
        <v>2618</v>
      </c>
      <c r="J5764" s="97" t="s">
        <v>2867</v>
      </c>
      <c r="K5764" s="29">
        <v>25.88</v>
      </c>
      <c r="L5764" s="29">
        <v>-5.18</v>
      </c>
      <c r="M5764" s="30">
        <f>IFERROR(VLOOKUP($A5764,HeadJournal!$A$1:$J$890,COLUMN(HeadJournal!I$1),0)*($K5764+$L5764)/(SUMIF($A:$A,$A5764,$K:$K)+SUMIF($A:$A,$A5764,$L:$L)),0)</f>
        <v>-1.0564091427330473</v>
      </c>
      <c r="N5764" s="30">
        <f>IFERROR((VLOOKUP($A5764,HeadJournal!$A$1:$K$890,COLUMN(HeadJournal!K$1),0)-VLOOKUP($A5764,HeadJournal!$A$1:$K$890,COLUMN(HeadJournal!J$1),0))*($K5764+$L5764)/(SUMIF($A:$A,$A5764,$K:$K)+SUMIF($A:$A,$A5764,$L:$L)),0)</f>
        <v>-3.194144010040517E-15</v>
      </c>
      <c r="O5764" s="30">
        <f>IFERROR((VLOOKUP($A5764,HeadJournal!$A$1:$L$890,COLUMN(HeadJournal!L$1),0)*($K5764+$L5764)/(SUMIF($A:$A,$A5764,$K:$K)+SUMIF($A:$A,$A5764,$L:$L)))/VLOOKUP($A5764,HeadJournal!$A$1:$L$890,COLUMN(HeadJournal!H$1),0),0)</f>
        <v>0</v>
      </c>
      <c r="P5764" s="30">
        <f>IFERROR(SUM(K5764:O5764)*VLOOKUP($A5764,HeadJournal!$A$1:$L$890,COLUMN(HeadJournal!H$1),0),0)</f>
        <v>1805.8235409088436</v>
      </c>
      <c r="Q5764" s="29"/>
      <c r="R5764" s="31"/>
      <c r="S5764" s="31"/>
      <c r="T5764" s="95" t="str">
        <f t="shared" si="424"/>
        <v/>
      </c>
      <c r="U5764" s="32">
        <f t="shared" si="425"/>
        <v>-1805.8235409088436</v>
      </c>
      <c r="V5764" s="22" t="str">
        <f t="shared" si="426"/>
        <v/>
      </c>
      <c r="X5764" s="33"/>
      <c r="Y5764" s="33"/>
    </row>
    <row r="5765" spans="1:25" x14ac:dyDescent="0.2">
      <c r="A5765" s="93" t="s">
        <v>5650</v>
      </c>
      <c r="B5765" s="94">
        <f>IFERROR(VLOOKUP($A5765,HeadJournal!$A$1:$NTR$890,COLUMN(HeadJournal!B$1),0),"")</f>
        <v>0</v>
      </c>
      <c r="C5765" s="94" t="str">
        <f>IFERROR(VLOOKUP($A5765,HeadJournal!$A$1:$NTR$890,COLUMN(HeadJournal!C$1),0),"")</f>
        <v>iHerb_AV CYG0792</v>
      </c>
      <c r="D5765" s="125" t="str">
        <f>IFERROR(VLOOKUP($A5765,HeadJournal!$A$1:$NTR$890,COLUMN(HeadJournal!D$1),0),"")</f>
        <v>В пути</v>
      </c>
      <c r="E5765" s="95">
        <f>IFERROR(VLOOKUP($A5765,HeadJournal!$A$1:$NTR$890,COLUMN(HeadJournal!G$1),0),"")</f>
        <v>46120</v>
      </c>
      <c r="F5765" s="95" t="str">
        <f t="shared" si="423"/>
        <v>2026 04</v>
      </c>
      <c r="G5765" s="97" t="s">
        <v>5</v>
      </c>
      <c r="H5765" s="161" t="s">
        <v>5448</v>
      </c>
      <c r="I5765" s="97" t="s">
        <v>2666</v>
      </c>
      <c r="J5765" s="97" t="s">
        <v>5610</v>
      </c>
      <c r="K5765" s="29">
        <v>13.41</v>
      </c>
      <c r="L5765" s="29">
        <v>-2.68</v>
      </c>
      <c r="M5765" s="30">
        <f>IFERROR(VLOOKUP($A5765,HeadJournal!$A$1:$J$890,COLUMN(HeadJournal!I$1),0)*($K5765+$L5765)/(SUMIF($A:$A,$A5765,$K:$K)+SUMIF($A:$A,$A5765,$L:$L)),0)</f>
        <v>-0.44006301652892571</v>
      </c>
      <c r="N5765" s="30">
        <f>IFERROR((VLOOKUP($A5765,HeadJournal!$A$1:$K$890,COLUMN(HeadJournal!K$1),0)-VLOOKUP($A5765,HeadJournal!$A$1:$K$890,COLUMN(HeadJournal!J$1),0))*($K5765+$L5765)/(SUMIF($A:$A,$A5765,$K:$K)+SUMIF($A:$A,$A5765,$L:$L)),0)</f>
        <v>1.5752321394020406E-15</v>
      </c>
      <c r="O5765" s="30">
        <f>IFERROR((VLOOKUP($A5765,HeadJournal!$A$1:$L$890,COLUMN(HeadJournal!L$1),0)*($K5765+$L5765)/(SUMIF($A:$A,$A5765,$K:$K)+SUMIF($A:$A,$A5765,$L:$L)))/VLOOKUP($A5765,HeadJournal!$A$1:$L$890,COLUMN(HeadJournal!H$1),0),0)</f>
        <v>0</v>
      </c>
      <c r="P5765" s="30">
        <f>IFERROR(SUM(K5765:O5765)*VLOOKUP($A5765,HeadJournal!$A$1:$L$890,COLUMN(HeadJournal!H$1),0),0)</f>
        <v>938.33794576446303</v>
      </c>
      <c r="Q5765" s="29"/>
      <c r="R5765" s="31"/>
      <c r="S5765" s="31"/>
      <c r="T5765" s="95" t="str">
        <f t="shared" si="424"/>
        <v/>
      </c>
      <c r="U5765" s="32">
        <f t="shared" si="425"/>
        <v>-938.33794576446303</v>
      </c>
      <c r="V5765" s="22" t="str">
        <f t="shared" si="426"/>
        <v/>
      </c>
      <c r="X5765" s="33"/>
      <c r="Y5765" s="33"/>
    </row>
    <row r="5766" spans="1:25" x14ac:dyDescent="0.2">
      <c r="A5766" s="93" t="s">
        <v>5650</v>
      </c>
      <c r="B5766" s="94">
        <f>IFERROR(VLOOKUP($A5766,HeadJournal!$A$1:$NTR$890,COLUMN(HeadJournal!B$1),0),"")</f>
        <v>0</v>
      </c>
      <c r="C5766" s="94" t="str">
        <f>IFERROR(VLOOKUP($A5766,HeadJournal!$A$1:$NTR$890,COLUMN(HeadJournal!C$1),0),"")</f>
        <v>iHerb_AV CYG0792</v>
      </c>
      <c r="D5766" s="125" t="str">
        <f>IFERROR(VLOOKUP($A5766,HeadJournal!$A$1:$NTR$890,COLUMN(HeadJournal!D$1),0),"")</f>
        <v>В пути</v>
      </c>
      <c r="E5766" s="95">
        <f>IFERROR(VLOOKUP($A5766,HeadJournal!$A$1:$NTR$890,COLUMN(HeadJournal!G$1),0),"")</f>
        <v>46120</v>
      </c>
      <c r="F5766" s="95" t="str">
        <f t="shared" si="423"/>
        <v>2026 04</v>
      </c>
      <c r="G5766" s="97" t="s">
        <v>5</v>
      </c>
      <c r="H5766" s="161" t="s">
        <v>5645</v>
      </c>
      <c r="I5766" s="97" t="s">
        <v>2009</v>
      </c>
      <c r="J5766" s="97" t="s">
        <v>5646</v>
      </c>
      <c r="K5766" s="29">
        <v>7.44</v>
      </c>
      <c r="L5766" s="29">
        <v>-1.49</v>
      </c>
      <c r="M5766" s="30">
        <f>IFERROR(VLOOKUP($A5766,HeadJournal!$A$1:$J$890,COLUMN(HeadJournal!I$1),0)*($K5766+$L5766)/(SUMIF($A:$A,$A5766,$K:$K)+SUMIF($A:$A,$A5766,$L:$L)),0)</f>
        <v>-0.24402376033057857</v>
      </c>
      <c r="N5766" s="30">
        <f>IFERROR((VLOOKUP($A5766,HeadJournal!$A$1:$K$890,COLUMN(HeadJournal!K$1),0)-VLOOKUP($A5766,HeadJournal!$A$1:$K$890,COLUMN(HeadJournal!J$1),0))*($K5766+$L5766)/(SUMIF($A:$A,$A5766,$K:$K)+SUMIF($A:$A,$A5766,$L:$L)),0)</f>
        <v>8.7349778466375967E-16</v>
      </c>
      <c r="O5766" s="30">
        <f>IFERROR((VLOOKUP($A5766,HeadJournal!$A$1:$L$890,COLUMN(HeadJournal!L$1),0)*($K5766+$L5766)/(SUMIF($A:$A,$A5766,$K:$K)+SUMIF($A:$A,$A5766,$L:$L)))/VLOOKUP($A5766,HeadJournal!$A$1:$L$890,COLUMN(HeadJournal!H$1),0),0)</f>
        <v>0</v>
      </c>
      <c r="P5766" s="30">
        <f>IFERROR(SUM(K5766:O5766)*VLOOKUP($A5766,HeadJournal!$A$1:$L$890,COLUMN(HeadJournal!H$1),0),0)</f>
        <v>520.32719266528943</v>
      </c>
      <c r="Q5766" s="29"/>
      <c r="R5766" s="31"/>
      <c r="S5766" s="31"/>
      <c r="T5766" s="95" t="str">
        <f t="shared" si="424"/>
        <v/>
      </c>
      <c r="U5766" s="32">
        <f t="shared" si="425"/>
        <v>-520.32719266528943</v>
      </c>
      <c r="V5766" s="22" t="str">
        <f t="shared" si="426"/>
        <v/>
      </c>
      <c r="X5766" s="33"/>
      <c r="Y5766" s="33"/>
    </row>
    <row r="5767" spans="1:25" x14ac:dyDescent="0.2">
      <c r="A5767" s="93" t="s">
        <v>5650</v>
      </c>
      <c r="B5767" s="94">
        <f>IFERROR(VLOOKUP($A5767,HeadJournal!$A$1:$NTR$890,COLUMN(HeadJournal!B$1),0),"")</f>
        <v>0</v>
      </c>
      <c r="C5767" s="94" t="str">
        <f>IFERROR(VLOOKUP($A5767,HeadJournal!$A$1:$NTR$890,COLUMN(HeadJournal!C$1),0),"")</f>
        <v>iHerb_AV CYG0792</v>
      </c>
      <c r="D5767" s="125" t="str">
        <f>IFERROR(VLOOKUP($A5767,HeadJournal!$A$1:$NTR$890,COLUMN(HeadJournal!D$1),0),"")</f>
        <v>В пути</v>
      </c>
      <c r="E5767" s="95">
        <f>IFERROR(VLOOKUP($A5767,HeadJournal!$A$1:$NTR$890,COLUMN(HeadJournal!G$1),0),"")</f>
        <v>46120</v>
      </c>
      <c r="F5767" s="95" t="str">
        <f t="shared" si="423"/>
        <v>2026 04</v>
      </c>
      <c r="G5767" s="97" t="s">
        <v>5</v>
      </c>
      <c r="H5767" s="161" t="s">
        <v>2548</v>
      </c>
      <c r="I5767" s="97" t="s">
        <v>2005</v>
      </c>
      <c r="J5767" s="97" t="s">
        <v>2549</v>
      </c>
      <c r="K5767" s="29">
        <v>13.64</v>
      </c>
      <c r="L5767" s="29">
        <v>-2.73</v>
      </c>
      <c r="M5767" s="30">
        <f>IFERROR(VLOOKUP($A5767,HeadJournal!$A$1:$J$890,COLUMN(HeadJournal!I$1),0)*($K5767+$L5767)/(SUMIF($A:$A,$A5767,$K:$K)+SUMIF($A:$A,$A5767,$L:$L)),0)</f>
        <v>-0.44744524793388435</v>
      </c>
      <c r="N5767" s="30">
        <f>IFERROR((VLOOKUP($A5767,HeadJournal!$A$1:$K$890,COLUMN(HeadJournal!K$1),0)-VLOOKUP($A5767,HeadJournal!$A$1:$K$890,COLUMN(HeadJournal!J$1),0))*($K5767+$L5767)/(SUMIF($A:$A,$A5767,$K:$K)+SUMIF($A:$A,$A5767,$L:$L)),0)</f>
        <v>1.6016572824674989E-15</v>
      </c>
      <c r="O5767" s="30">
        <f>IFERROR((VLOOKUP($A5767,HeadJournal!$A$1:$L$890,COLUMN(HeadJournal!L$1),0)*($K5767+$L5767)/(SUMIF($A:$A,$A5767,$K:$K)+SUMIF($A:$A,$A5767,$L:$L)))/VLOOKUP($A5767,HeadJournal!$A$1:$L$890,COLUMN(HeadJournal!H$1),0),0)</f>
        <v>0</v>
      </c>
      <c r="P5767" s="30">
        <f>IFERROR(SUM(K5767:O5767)*VLOOKUP($A5767,HeadJournal!$A$1:$L$890,COLUMN(HeadJournal!H$1),0),0)</f>
        <v>954.07893646694231</v>
      </c>
      <c r="Q5767" s="29"/>
      <c r="R5767" s="31"/>
      <c r="S5767" s="31"/>
      <c r="T5767" s="95" t="str">
        <f t="shared" si="424"/>
        <v/>
      </c>
      <c r="U5767" s="32">
        <f t="shared" si="425"/>
        <v>-954.07893646694231</v>
      </c>
      <c r="V5767" s="22" t="str">
        <f t="shared" si="426"/>
        <v/>
      </c>
      <c r="X5767" s="33"/>
      <c r="Y5767" s="33"/>
    </row>
    <row r="5768" spans="1:25" x14ac:dyDescent="0.2">
      <c r="A5768" s="93" t="s">
        <v>5650</v>
      </c>
      <c r="B5768" s="94">
        <f>IFERROR(VLOOKUP($A5768,HeadJournal!$A$1:$NTR$890,COLUMN(HeadJournal!B$1),0),"")</f>
        <v>0</v>
      </c>
      <c r="C5768" s="94" t="str">
        <f>IFERROR(VLOOKUP($A5768,HeadJournal!$A$1:$NTR$890,COLUMN(HeadJournal!C$1),0),"")</f>
        <v>iHerb_AV CYG0792</v>
      </c>
      <c r="D5768" s="125" t="str">
        <f>IFERROR(VLOOKUP($A5768,HeadJournal!$A$1:$NTR$890,COLUMN(HeadJournal!D$1),0),"")</f>
        <v>В пути</v>
      </c>
      <c r="E5768" s="95">
        <f>IFERROR(VLOOKUP($A5768,HeadJournal!$A$1:$NTR$890,COLUMN(HeadJournal!G$1),0),"")</f>
        <v>46120</v>
      </c>
      <c r="F5768" s="95" t="str">
        <f t="shared" si="423"/>
        <v>2026 04</v>
      </c>
      <c r="G5768" s="97" t="s">
        <v>5</v>
      </c>
      <c r="H5768" s="161" t="s">
        <v>2483</v>
      </c>
      <c r="I5768" s="97" t="s">
        <v>2484</v>
      </c>
      <c r="J5768" s="97" t="s">
        <v>5647</v>
      </c>
      <c r="K5768" s="29">
        <v>22.33</v>
      </c>
      <c r="L5768" s="29">
        <v>-4.47</v>
      </c>
      <c r="M5768" s="30">
        <f>IFERROR(VLOOKUP($A5768,HeadJournal!$A$1:$J$890,COLUMN(HeadJournal!I$1),0)*($K5768+$L5768)/(SUMIF($A:$A,$A5768,$K:$K)+SUMIF($A:$A,$A5768,$L:$L)),0)</f>
        <v>-0.73248140495867786</v>
      </c>
      <c r="N5768" s="30">
        <f>IFERROR((VLOOKUP($A5768,HeadJournal!$A$1:$K$890,COLUMN(HeadJournal!K$1),0)-VLOOKUP($A5768,HeadJournal!$A$1:$K$890,COLUMN(HeadJournal!J$1),0))*($K5768+$L5768)/(SUMIF($A:$A,$A5768,$K:$K)+SUMIF($A:$A,$A5768,$L:$L)),0)</f>
        <v>2.6219614174949156E-15</v>
      </c>
      <c r="O5768" s="30">
        <f>IFERROR((VLOOKUP($A5768,HeadJournal!$A$1:$L$890,COLUMN(HeadJournal!L$1),0)*($K5768+$L5768)/(SUMIF($A:$A,$A5768,$K:$K)+SUMIF($A:$A,$A5768,$L:$L)))/VLOOKUP($A5768,HeadJournal!$A$1:$L$890,COLUMN(HeadJournal!H$1),0),0)</f>
        <v>0</v>
      </c>
      <c r="P5768" s="30">
        <f>IFERROR(SUM(K5768:O5768)*VLOOKUP($A5768,HeadJournal!$A$1:$L$890,COLUMN(HeadJournal!H$1),0),0)</f>
        <v>1561.8560774793393</v>
      </c>
      <c r="Q5768" s="29"/>
      <c r="R5768" s="31"/>
      <c r="S5768" s="31"/>
      <c r="T5768" s="95" t="str">
        <f t="shared" si="424"/>
        <v/>
      </c>
      <c r="U5768" s="32">
        <f t="shared" si="425"/>
        <v>-1561.8560774793393</v>
      </c>
      <c r="V5768" s="22" t="str">
        <f t="shared" si="426"/>
        <v/>
      </c>
      <c r="X5768" s="33"/>
      <c r="Y5768" s="33"/>
    </row>
    <row r="5769" spans="1:25" x14ac:dyDescent="0.2">
      <c r="A5769" s="93" t="s">
        <v>5650</v>
      </c>
      <c r="B5769" s="94">
        <f>IFERROR(VLOOKUP($A5769,HeadJournal!$A$1:$NTR$890,COLUMN(HeadJournal!B$1),0),"")</f>
        <v>0</v>
      </c>
      <c r="C5769" s="94" t="str">
        <f>IFERROR(VLOOKUP($A5769,HeadJournal!$A$1:$NTR$890,COLUMN(HeadJournal!C$1),0),"")</f>
        <v>iHerb_AV CYG0792</v>
      </c>
      <c r="D5769" s="125" t="str">
        <f>IFERROR(VLOOKUP($A5769,HeadJournal!$A$1:$NTR$890,COLUMN(HeadJournal!D$1),0),"")</f>
        <v>В пути</v>
      </c>
      <c r="E5769" s="95">
        <f>IFERROR(VLOOKUP($A5769,HeadJournal!$A$1:$NTR$890,COLUMN(HeadJournal!G$1),0),"")</f>
        <v>46120</v>
      </c>
      <c r="F5769" s="95" t="str">
        <f t="shared" si="423"/>
        <v>2026 04</v>
      </c>
      <c r="G5769" s="97" t="s">
        <v>5</v>
      </c>
      <c r="H5769" s="161" t="s">
        <v>5648</v>
      </c>
      <c r="I5769" s="97" t="s">
        <v>2166</v>
      </c>
      <c r="J5769" s="97" t="s">
        <v>5649</v>
      </c>
      <c r="K5769" s="29">
        <v>21.24</v>
      </c>
      <c r="L5769" s="29">
        <v>-4.25</v>
      </c>
      <c r="M5769" s="30">
        <f>IFERROR(VLOOKUP($A5769,HeadJournal!$A$1:$J$890,COLUMN(HeadJournal!I$1),0)*($K5769+$L5769)/(SUMIF($A:$A,$A5769,$K:$K)+SUMIF($A:$A,$A5769,$L:$L)),0)</f>
        <v>-0.69680061983471087</v>
      </c>
      <c r="N5769" s="30">
        <f>IFERROR((VLOOKUP($A5769,HeadJournal!$A$1:$K$890,COLUMN(HeadJournal!K$1),0)-VLOOKUP($A5769,HeadJournal!$A$1:$K$890,COLUMN(HeadJournal!J$1),0))*($K5769+$L5769)/(SUMIF($A:$A,$A5769,$K:$K)+SUMIF($A:$A,$A5769,$L:$L)),0)</f>
        <v>2.4942398926785335E-15</v>
      </c>
      <c r="O5769" s="30">
        <f>IFERROR((VLOOKUP($A5769,HeadJournal!$A$1:$L$890,COLUMN(HeadJournal!L$1),0)*($K5769+$L5769)/(SUMIF($A:$A,$A5769,$K:$K)+SUMIF($A:$A,$A5769,$L:$L)))/VLOOKUP($A5769,HeadJournal!$A$1:$L$890,COLUMN(HeadJournal!H$1),0),0)</f>
        <v>0</v>
      </c>
      <c r="P5769" s="30">
        <f>IFERROR(SUM(K5769:O5769)*VLOOKUP($A5769,HeadJournal!$A$1:$L$890,COLUMN(HeadJournal!H$1),0),0)</f>
        <v>1485.7746224173557</v>
      </c>
      <c r="Q5769" s="29"/>
      <c r="R5769" s="31"/>
      <c r="S5769" s="31"/>
      <c r="T5769" s="95" t="str">
        <f t="shared" si="424"/>
        <v/>
      </c>
      <c r="U5769" s="32">
        <f t="shared" si="425"/>
        <v>-1485.7746224173557</v>
      </c>
      <c r="V5769" s="22" t="str">
        <f t="shared" si="426"/>
        <v/>
      </c>
      <c r="X5769" s="33"/>
      <c r="Y5769" s="33"/>
    </row>
    <row r="5770" spans="1:25" x14ac:dyDescent="0.2">
      <c r="A5770" s="93" t="s">
        <v>5650</v>
      </c>
      <c r="B5770" s="94">
        <f>IFERROR(VLOOKUP($A5770,HeadJournal!$A$1:$NTR$890,COLUMN(HeadJournal!B$1),0),"")</f>
        <v>0</v>
      </c>
      <c r="C5770" s="94" t="str">
        <f>IFERROR(VLOOKUP($A5770,HeadJournal!$A$1:$NTR$890,COLUMN(HeadJournal!C$1),0),"")</f>
        <v>iHerb_AV CYG0792</v>
      </c>
      <c r="D5770" s="125" t="str">
        <f>IFERROR(VLOOKUP($A5770,HeadJournal!$A$1:$NTR$890,COLUMN(HeadJournal!D$1),0),"")</f>
        <v>В пути</v>
      </c>
      <c r="E5770" s="95">
        <f>IFERROR(VLOOKUP($A5770,HeadJournal!$A$1:$NTR$890,COLUMN(HeadJournal!G$1),0),"")</f>
        <v>46120</v>
      </c>
      <c r="F5770" s="95" t="str">
        <f t="shared" si="423"/>
        <v>2026 04</v>
      </c>
      <c r="G5770" s="97" t="s">
        <v>5</v>
      </c>
      <c r="H5770" s="161" t="s">
        <v>2047</v>
      </c>
      <c r="I5770" s="97" t="s">
        <v>2052</v>
      </c>
      <c r="J5770" s="97" t="s">
        <v>5372</v>
      </c>
      <c r="K5770" s="29">
        <v>38.94</v>
      </c>
      <c r="L5770" s="29">
        <v>-7.79</v>
      </c>
      <c r="M5770" s="30">
        <f>IFERROR(VLOOKUP($A5770,HeadJournal!$A$1:$J$890,COLUMN(HeadJournal!I$1),0)*($K5770+$L5770)/(SUMIF($A:$A,$A5770,$K:$K)+SUMIF($A:$A,$A5770,$L:$L)),0)</f>
        <v>-1.2775361570247936</v>
      </c>
      <c r="N5770" s="30">
        <f>IFERROR((VLOOKUP($A5770,HeadJournal!$A$1:$K$890,COLUMN(HeadJournal!K$1),0)-VLOOKUP($A5770,HeadJournal!$A$1:$K$890,COLUMN(HeadJournal!J$1),0))*($K5770+$L5770)/(SUMIF($A:$A,$A5770,$K:$K)+SUMIF($A:$A,$A5770,$L:$L)),0)</f>
        <v>4.5730178138279183E-15</v>
      </c>
      <c r="O5770" s="30">
        <f>IFERROR((VLOOKUP($A5770,HeadJournal!$A$1:$L$890,COLUMN(HeadJournal!L$1),0)*($K5770+$L5770)/(SUMIF($A:$A,$A5770,$K:$K)+SUMIF($A:$A,$A5770,$L:$L)))/VLOOKUP($A5770,HeadJournal!$A$1:$L$890,COLUMN(HeadJournal!H$1),0),0)</f>
        <v>0</v>
      </c>
      <c r="P5770" s="30">
        <f>IFERROR(SUM(K5770:O5770)*VLOOKUP($A5770,HeadJournal!$A$1:$L$890,COLUMN(HeadJournal!H$1),0),0)</f>
        <v>2724.0658910123971</v>
      </c>
      <c r="Q5770" s="29"/>
      <c r="R5770" s="31"/>
      <c r="S5770" s="31"/>
      <c r="T5770" s="95" t="str">
        <f t="shared" si="424"/>
        <v/>
      </c>
      <c r="U5770" s="32">
        <f t="shared" si="425"/>
        <v>-2724.0658910123971</v>
      </c>
      <c r="V5770" s="22" t="str">
        <f t="shared" si="426"/>
        <v/>
      </c>
      <c r="X5770" s="33"/>
      <c r="Y5770" s="33"/>
    </row>
    <row r="5771" spans="1:25" x14ac:dyDescent="0.2">
      <c r="A5771" s="93" t="s">
        <v>5650</v>
      </c>
      <c r="B5771" s="94">
        <f>IFERROR(VLOOKUP($A5771,HeadJournal!$A$1:$NTR$890,COLUMN(HeadJournal!B$1),0),"")</f>
        <v>0</v>
      </c>
      <c r="C5771" s="94" t="str">
        <f>IFERROR(VLOOKUP($A5771,HeadJournal!$A$1:$NTR$890,COLUMN(HeadJournal!C$1),0),"")</f>
        <v>iHerb_AV CYG0792</v>
      </c>
      <c r="D5771" s="125" t="str">
        <f>IFERROR(VLOOKUP($A5771,HeadJournal!$A$1:$NTR$890,COLUMN(HeadJournal!D$1),0),"")</f>
        <v>В пути</v>
      </c>
      <c r="E5771" s="95">
        <f>IFERROR(VLOOKUP($A5771,HeadJournal!$A$1:$NTR$890,COLUMN(HeadJournal!G$1),0),"")</f>
        <v>46120</v>
      </c>
      <c r="F5771" s="95" t="str">
        <f t="shared" si="423"/>
        <v>2026 04</v>
      </c>
      <c r="G5771" s="97" t="s">
        <v>5</v>
      </c>
      <c r="H5771" s="161" t="s">
        <v>5162</v>
      </c>
      <c r="I5771" s="97" t="s">
        <v>2009</v>
      </c>
      <c r="J5771" s="97" t="s">
        <v>5163</v>
      </c>
      <c r="K5771" s="29">
        <v>31.08</v>
      </c>
      <c r="L5771" s="29">
        <v>-6.2149999999999999</v>
      </c>
      <c r="M5771" s="30">
        <f>IFERROR(VLOOKUP($A5771,HeadJournal!$A$1:$J$890,COLUMN(HeadJournal!I$1),0)*($K5771+$L5771)/(SUMIF($A:$A,$A5771,$K:$K)+SUMIF($A:$A,$A5771,$L:$L)),0)</f>
        <v>-1.0197732438016531</v>
      </c>
      <c r="N5771" s="30">
        <f>IFERROR((VLOOKUP($A5771,HeadJournal!$A$1:$K$890,COLUMN(HeadJournal!K$1),0)-VLOOKUP($A5771,HeadJournal!$A$1:$K$890,COLUMN(HeadJournal!J$1),0))*($K5771+$L5771)/(SUMIF($A:$A,$A5771,$K:$K)+SUMIF($A:$A,$A5771,$L:$L)),0)</f>
        <v>3.6503399017923331E-15</v>
      </c>
      <c r="O5771" s="30">
        <f>IFERROR((VLOOKUP($A5771,HeadJournal!$A$1:$L$890,COLUMN(HeadJournal!L$1),0)*($K5771+$L5771)/(SUMIF($A:$A,$A5771,$K:$K)+SUMIF($A:$A,$A5771,$L:$L)))/VLOOKUP($A5771,HeadJournal!$A$1:$L$890,COLUMN(HeadJournal!H$1),0),0)</f>
        <v>0</v>
      </c>
      <c r="P5771" s="30">
        <f>IFERROR(SUM(K5771:O5771)*VLOOKUP($A5771,HeadJournal!$A$1:$L$890,COLUMN(HeadJournal!H$1),0),0)</f>
        <v>2174.4429656508269</v>
      </c>
      <c r="Q5771" s="29"/>
      <c r="R5771" s="31"/>
      <c r="S5771" s="31"/>
      <c r="T5771" s="95" t="str">
        <f t="shared" si="424"/>
        <v/>
      </c>
      <c r="U5771" s="32">
        <f t="shared" si="425"/>
        <v>-2174.4429656508269</v>
      </c>
      <c r="V5771" s="22" t="str">
        <f t="shared" si="426"/>
        <v/>
      </c>
      <c r="X5771" s="33"/>
      <c r="Y5771" s="33"/>
    </row>
    <row r="5772" spans="1:25" x14ac:dyDescent="0.2">
      <c r="A5772" s="93" t="s">
        <v>5650</v>
      </c>
      <c r="B5772" s="94">
        <f>IFERROR(VLOOKUP($A5772,HeadJournal!$A$1:$NTR$890,COLUMN(HeadJournal!B$1),0),"")</f>
        <v>0</v>
      </c>
      <c r="C5772" s="94" t="str">
        <f>IFERROR(VLOOKUP($A5772,HeadJournal!$A$1:$NTR$890,COLUMN(HeadJournal!C$1),0),"")</f>
        <v>iHerb_AV CYG0792</v>
      </c>
      <c r="D5772" s="125" t="str">
        <f>IFERROR(VLOOKUP($A5772,HeadJournal!$A$1:$NTR$890,COLUMN(HeadJournal!D$1),0),"")</f>
        <v>В пути</v>
      </c>
      <c r="E5772" s="95">
        <f>IFERROR(VLOOKUP($A5772,HeadJournal!$A$1:$NTR$890,COLUMN(HeadJournal!G$1),0),"")</f>
        <v>46120</v>
      </c>
      <c r="F5772" s="95" t="str">
        <f t="shared" si="423"/>
        <v>2026 04</v>
      </c>
      <c r="G5772" s="97" t="s">
        <v>5</v>
      </c>
      <c r="H5772" s="161" t="s">
        <v>5162</v>
      </c>
      <c r="I5772" s="97" t="s">
        <v>2009</v>
      </c>
      <c r="J5772" s="97" t="s">
        <v>5163</v>
      </c>
      <c r="K5772" s="29">
        <v>31.08</v>
      </c>
      <c r="L5772" s="29">
        <v>-6.2149999999999999</v>
      </c>
      <c r="M5772" s="30">
        <f>IFERROR(VLOOKUP($A5772,HeadJournal!$A$1:$J$890,COLUMN(HeadJournal!I$1),0)*($K5772+$L5772)/(SUMIF($A:$A,$A5772,$K:$K)+SUMIF($A:$A,$A5772,$L:$L)),0)</f>
        <v>-1.0197732438016531</v>
      </c>
      <c r="N5772" s="30">
        <f>IFERROR((VLOOKUP($A5772,HeadJournal!$A$1:$K$890,COLUMN(HeadJournal!K$1),0)-VLOOKUP($A5772,HeadJournal!$A$1:$K$890,COLUMN(HeadJournal!J$1),0))*($K5772+$L5772)/(SUMIF($A:$A,$A5772,$K:$K)+SUMIF($A:$A,$A5772,$L:$L)),0)</f>
        <v>3.6503399017923331E-15</v>
      </c>
      <c r="O5772" s="30">
        <f>IFERROR((VLOOKUP($A5772,HeadJournal!$A$1:$L$890,COLUMN(HeadJournal!L$1),0)*($K5772+$L5772)/(SUMIF($A:$A,$A5772,$K:$K)+SUMIF($A:$A,$A5772,$L:$L)))/VLOOKUP($A5772,HeadJournal!$A$1:$L$890,COLUMN(HeadJournal!H$1),0),0)</f>
        <v>0</v>
      </c>
      <c r="P5772" s="30">
        <f>IFERROR(SUM(K5772:O5772)*VLOOKUP($A5772,HeadJournal!$A$1:$L$890,COLUMN(HeadJournal!H$1),0),0)</f>
        <v>2174.4429656508269</v>
      </c>
      <c r="Q5772" s="29"/>
      <c r="R5772" s="31"/>
      <c r="S5772" s="31"/>
      <c r="T5772" s="95" t="str">
        <f t="shared" si="424"/>
        <v/>
      </c>
      <c r="U5772" s="32">
        <f t="shared" si="425"/>
        <v>-2174.4429656508269</v>
      </c>
      <c r="V5772" s="22" t="str">
        <f t="shared" si="426"/>
        <v/>
      </c>
      <c r="X5772" s="33"/>
      <c r="Y5772" s="33"/>
    </row>
    <row r="5773" spans="1:25" x14ac:dyDescent="0.2">
      <c r="A5773" s="93" t="s">
        <v>5650</v>
      </c>
      <c r="B5773" s="94">
        <f>IFERROR(VLOOKUP($A5773,HeadJournal!$A$1:$NTR$890,COLUMN(HeadJournal!B$1),0),"")</f>
        <v>0</v>
      </c>
      <c r="C5773" s="94" t="str">
        <f>IFERROR(VLOOKUP($A5773,HeadJournal!$A$1:$NTR$890,COLUMN(HeadJournal!C$1),0),"")</f>
        <v>iHerb_AV CYG0792</v>
      </c>
      <c r="D5773" s="125" t="str">
        <f>IFERROR(VLOOKUP($A5773,HeadJournal!$A$1:$NTR$890,COLUMN(HeadJournal!D$1),0),"")</f>
        <v>В пути</v>
      </c>
      <c r="E5773" s="95">
        <f>IFERROR(VLOOKUP($A5773,HeadJournal!$A$1:$NTR$890,COLUMN(HeadJournal!G$1),0),"")</f>
        <v>46120</v>
      </c>
      <c r="F5773" s="95" t="str">
        <f t="shared" si="423"/>
        <v>2026 04</v>
      </c>
      <c r="G5773" s="97" t="s">
        <v>5</v>
      </c>
      <c r="H5773" s="161" t="s">
        <v>5141</v>
      </c>
      <c r="I5773" s="97" t="s">
        <v>2163</v>
      </c>
      <c r="J5773" s="97" t="s">
        <v>5142</v>
      </c>
      <c r="K5773" s="29">
        <v>29.77</v>
      </c>
      <c r="L5773" s="29">
        <v>-5.95</v>
      </c>
      <c r="M5773" s="30">
        <f>IFERROR(VLOOKUP($A5773,HeadJournal!$A$1:$J$890,COLUMN(HeadJournal!I$1),0)*($K5773+$L5773)/(SUMIF($A:$A,$A5773,$K:$K)+SUMIF($A:$A,$A5773,$L:$L)),0)</f>
        <v>-0.97691528925619864</v>
      </c>
      <c r="N5773" s="30">
        <f>IFERROR((VLOOKUP($A5773,HeadJournal!$A$1:$K$890,COLUMN(HeadJournal!K$1),0)-VLOOKUP($A5773,HeadJournal!$A$1:$K$890,COLUMN(HeadJournal!J$1),0))*($K5773+$L5773)/(SUMIF($A:$A,$A5773,$K:$K)+SUMIF($A:$A,$A5773,$L:$L)),0)</f>
        <v>3.4969272656623117E-15</v>
      </c>
      <c r="O5773" s="30">
        <f>IFERROR((VLOOKUP($A5773,HeadJournal!$A$1:$L$890,COLUMN(HeadJournal!L$1),0)*($K5773+$L5773)/(SUMIF($A:$A,$A5773,$K:$K)+SUMIF($A:$A,$A5773,$L:$L)))/VLOOKUP($A5773,HeadJournal!$A$1:$L$890,COLUMN(HeadJournal!H$1),0),0)</f>
        <v>0</v>
      </c>
      <c r="P5773" s="30">
        <f>IFERROR(SUM(K5773:O5773)*VLOOKUP($A5773,HeadJournal!$A$1:$L$890,COLUMN(HeadJournal!H$1),0),0)</f>
        <v>2083.0577696280998</v>
      </c>
      <c r="Q5773" s="29"/>
      <c r="R5773" s="31"/>
      <c r="S5773" s="31"/>
      <c r="T5773" s="95" t="str">
        <f t="shared" si="424"/>
        <v/>
      </c>
      <c r="U5773" s="32">
        <f t="shared" si="425"/>
        <v>-2083.0577696280998</v>
      </c>
      <c r="V5773" s="22" t="str">
        <f t="shared" si="426"/>
        <v/>
      </c>
      <c r="X5773" s="33"/>
      <c r="Y5773" s="33"/>
    </row>
    <row r="5774" spans="1:25" x14ac:dyDescent="0.2">
      <c r="A5774" s="93" t="s">
        <v>5650</v>
      </c>
      <c r="B5774" s="94">
        <f>IFERROR(VLOOKUP($A5774,HeadJournal!$A$1:$NTR$890,COLUMN(HeadJournal!B$1),0),"")</f>
        <v>0</v>
      </c>
      <c r="C5774" s="94" t="str">
        <f>IFERROR(VLOOKUP($A5774,HeadJournal!$A$1:$NTR$890,COLUMN(HeadJournal!C$1),0),"")</f>
        <v>iHerb_AV CYG0792</v>
      </c>
      <c r="D5774" s="125" t="str">
        <f>IFERROR(VLOOKUP($A5774,HeadJournal!$A$1:$NTR$890,COLUMN(HeadJournal!D$1),0),"")</f>
        <v>В пути</v>
      </c>
      <c r="E5774" s="95">
        <f>IFERROR(VLOOKUP($A5774,HeadJournal!$A$1:$NTR$890,COLUMN(HeadJournal!G$1),0),"")</f>
        <v>46120</v>
      </c>
      <c r="F5774" s="95" t="str">
        <f t="shared" si="423"/>
        <v>2026 04</v>
      </c>
      <c r="G5774" s="97" t="s">
        <v>5</v>
      </c>
      <c r="H5774" s="161" t="s">
        <v>2103</v>
      </c>
      <c r="I5774" s="97" t="s">
        <v>2039</v>
      </c>
      <c r="J5774" s="97" t="s">
        <v>2104</v>
      </c>
      <c r="K5774" s="29">
        <v>20.48</v>
      </c>
      <c r="L5774" s="29">
        <v>-4.0999999999999996</v>
      </c>
      <c r="M5774" s="30">
        <f>IFERROR(VLOOKUP($A5774,HeadJournal!$A$1:$J$890,COLUMN(HeadJournal!I$1),0)*($K5774+$L5774)/(SUMIF($A:$A,$A5774,$K:$K)+SUMIF($A:$A,$A5774,$L:$L)),0)</f>
        <v>-0.67178305785123993</v>
      </c>
      <c r="N5774" s="30">
        <f>IFERROR((VLOOKUP($A5774,HeadJournal!$A$1:$K$890,COLUMN(HeadJournal!K$1),0)-VLOOKUP($A5774,HeadJournal!$A$1:$K$890,COLUMN(HeadJournal!J$1),0))*($K5774+$L5774)/(SUMIF($A:$A,$A5774,$K:$K)+SUMIF($A:$A,$A5774,$L:$L)),0)</f>
        <v>2.4046880189567034E-15</v>
      </c>
      <c r="O5774" s="30">
        <f>IFERROR((VLOOKUP($A5774,HeadJournal!$A$1:$L$890,COLUMN(HeadJournal!L$1),0)*($K5774+$L5774)/(SUMIF($A:$A,$A5774,$K:$K)+SUMIF($A:$A,$A5774,$L:$L)))/VLOOKUP($A5774,HeadJournal!$A$1:$L$890,COLUMN(HeadJournal!H$1),0),0)</f>
        <v>0</v>
      </c>
      <c r="P5774" s="30">
        <f>IFERROR(SUM(K5774:O5774)*VLOOKUP($A5774,HeadJournal!$A$1:$L$890,COLUMN(HeadJournal!H$1),0),0)</f>
        <v>1432.4301539256203</v>
      </c>
      <c r="Q5774" s="29"/>
      <c r="R5774" s="31"/>
      <c r="S5774" s="31"/>
      <c r="T5774" s="95" t="str">
        <f t="shared" si="424"/>
        <v/>
      </c>
      <c r="U5774" s="32">
        <f t="shared" si="425"/>
        <v>-1432.4301539256203</v>
      </c>
      <c r="V5774" s="22" t="str">
        <f t="shared" si="426"/>
        <v/>
      </c>
      <c r="X5774" s="33"/>
      <c r="Y5774" s="33"/>
    </row>
    <row r="5775" spans="1:25" x14ac:dyDescent="0.2">
      <c r="A5775" s="93" t="s">
        <v>5650</v>
      </c>
      <c r="B5775" s="94">
        <f>IFERROR(VLOOKUP($A5775,HeadJournal!$A$1:$NTR$890,COLUMN(HeadJournal!B$1),0),"")</f>
        <v>0</v>
      </c>
      <c r="C5775" s="94" t="str">
        <f>IFERROR(VLOOKUP($A5775,HeadJournal!$A$1:$NTR$890,COLUMN(HeadJournal!C$1),0),"")</f>
        <v>iHerb_AV CYG0792</v>
      </c>
      <c r="D5775" s="125" t="str">
        <f>IFERROR(VLOOKUP($A5775,HeadJournal!$A$1:$NTR$890,COLUMN(HeadJournal!D$1),0),"")</f>
        <v>В пути</v>
      </c>
      <c r="E5775" s="95">
        <f>IFERROR(VLOOKUP($A5775,HeadJournal!$A$1:$NTR$890,COLUMN(HeadJournal!G$1),0),"")</f>
        <v>46120</v>
      </c>
      <c r="F5775" s="95" t="str">
        <f t="shared" si="423"/>
        <v>2026 04</v>
      </c>
      <c r="G5775" s="97" t="s">
        <v>5</v>
      </c>
      <c r="H5775" s="161" t="s">
        <v>2105</v>
      </c>
      <c r="I5775" s="97" t="s">
        <v>2039</v>
      </c>
      <c r="J5775" s="97" t="s">
        <v>2106</v>
      </c>
      <c r="K5775" s="29">
        <v>12.6</v>
      </c>
      <c r="L5775" s="29">
        <v>-2.52</v>
      </c>
      <c r="M5775" s="30">
        <f>IFERROR(VLOOKUP($A5775,HeadJournal!$A$1:$J$890,COLUMN(HeadJournal!I$1),0)*($K5775+$L5775)/(SUMIF($A:$A,$A5775,$K:$K)+SUMIF($A:$A,$A5775,$L:$L)),0)</f>
        <v>-0.41340495867768606</v>
      </c>
      <c r="N5775" s="30">
        <f>IFERROR((VLOOKUP($A5775,HeadJournal!$A$1:$K$890,COLUMN(HeadJournal!K$1),0)-VLOOKUP($A5775,HeadJournal!$A$1:$K$890,COLUMN(HeadJournal!J$1),0))*($K5775+$L5775)/(SUMIF($A:$A,$A5775,$K:$K)+SUMIF($A:$A,$A5775,$L:$L)),0)</f>
        <v>1.4798080116656635E-15</v>
      </c>
      <c r="O5775" s="30">
        <f>IFERROR((VLOOKUP($A5775,HeadJournal!$A$1:$L$890,COLUMN(HeadJournal!L$1),0)*($K5775+$L5775)/(SUMIF($A:$A,$A5775,$K:$K)+SUMIF($A:$A,$A5775,$L:$L)))/VLOOKUP($A5775,HeadJournal!$A$1:$L$890,COLUMN(HeadJournal!H$1),0),0)</f>
        <v>0</v>
      </c>
      <c r="P5775" s="30">
        <f>IFERROR(SUM(K5775:O5775)*VLOOKUP($A5775,HeadJournal!$A$1:$L$890,COLUMN(HeadJournal!H$1),0),0)</f>
        <v>881.49547933884321</v>
      </c>
      <c r="Q5775" s="29"/>
      <c r="R5775" s="31"/>
      <c r="S5775" s="31"/>
      <c r="T5775" s="95" t="str">
        <f t="shared" si="424"/>
        <v/>
      </c>
      <c r="U5775" s="32">
        <f t="shared" si="425"/>
        <v>-881.49547933884321</v>
      </c>
      <c r="V5775" s="22" t="str">
        <f t="shared" si="426"/>
        <v/>
      </c>
      <c r="X5775" s="33"/>
      <c r="Y5775" s="33"/>
    </row>
    <row r="5776" spans="1:25" x14ac:dyDescent="0.2">
      <c r="A5776" s="93" t="s">
        <v>5660</v>
      </c>
      <c r="B5776" s="94">
        <f>IFERROR(VLOOKUP($A5776,HeadJournal!$A$1:$NTR$890,COLUMN(HeadJournal!B$1),0),"")</f>
        <v>0</v>
      </c>
      <c r="C5776" s="94" t="str">
        <f>IFERROR(VLOOKUP($A5776,HeadJournal!$A$1:$NTR$890,COLUMN(HeadJournal!C$1),0),"")</f>
        <v>iHerb_OA CZN6870</v>
      </c>
      <c r="D5776" s="125" t="str">
        <f>IFERROR(VLOOKUP($A5776,HeadJournal!$A$1:$NTR$890,COLUMN(HeadJournal!D$1),0),"")</f>
        <v>В пути</v>
      </c>
      <c r="E5776" s="95">
        <f>IFERROR(VLOOKUP($A5776,HeadJournal!$A$1:$NTR$890,COLUMN(HeadJournal!G$1),0),"")</f>
        <v>46118</v>
      </c>
      <c r="F5776" s="95" t="str">
        <f t="shared" si="423"/>
        <v>2026 04</v>
      </c>
      <c r="G5776" s="97" t="s">
        <v>5</v>
      </c>
      <c r="H5776" s="161" t="s">
        <v>5651</v>
      </c>
      <c r="I5776" s="97" t="s">
        <v>2839</v>
      </c>
      <c r="J5776" s="97" t="s">
        <v>5652</v>
      </c>
      <c r="K5776" s="29">
        <v>15.67</v>
      </c>
      <c r="L5776" s="29">
        <v>0</v>
      </c>
      <c r="M5776" s="30">
        <f>IFERROR(VLOOKUP($A5776,HeadJournal!$A$1:$J$890,COLUMN(HeadJournal!I$1),0)*($K5776+$L5776)/(SUMIF($A:$A,$A5776,$K:$K)+SUMIF($A:$A,$A5776,$L:$L)),0)</f>
        <v>-0.77788063524590167</v>
      </c>
      <c r="N5776" s="30">
        <f>IFERROR((VLOOKUP($A5776,HeadJournal!$A$1:$K$890,COLUMN(HeadJournal!K$1),0)-VLOOKUP($A5776,HeadJournal!$A$1:$K$890,COLUMN(HeadJournal!J$1),0))*($K5776+$L5776)/(SUMIF($A:$A,$A5776,$K:$K)+SUMIF($A:$A,$A5776,$L:$L)),0)</f>
        <v>0</v>
      </c>
      <c r="O5776" s="30">
        <f>IFERROR((VLOOKUP($A5776,HeadJournal!$A$1:$L$890,COLUMN(HeadJournal!L$1),0)*($K5776+$L5776)/(SUMIF($A:$A,$A5776,$K:$K)+SUMIF($A:$A,$A5776,$L:$L)))/VLOOKUP($A5776,HeadJournal!$A$1:$L$890,COLUMN(HeadJournal!H$1),0),0)</f>
        <v>0</v>
      </c>
      <c r="P5776" s="30">
        <f>IFERROR(SUM(K5776:O5776)*VLOOKUP($A5776,HeadJournal!$A$1:$L$890,COLUMN(HeadJournal!H$1),0),0)</f>
        <v>1374.7422653688527</v>
      </c>
      <c r="Q5776" s="29"/>
      <c r="R5776" s="31"/>
      <c r="S5776" s="31"/>
      <c r="T5776" s="95" t="str">
        <f t="shared" si="424"/>
        <v/>
      </c>
      <c r="U5776" s="32">
        <f t="shared" si="425"/>
        <v>-1374.7422653688527</v>
      </c>
      <c r="V5776" s="22" t="str">
        <f t="shared" si="426"/>
        <v/>
      </c>
      <c r="X5776" s="33"/>
      <c r="Y5776" s="33"/>
    </row>
    <row r="5777" spans="1:25" x14ac:dyDescent="0.2">
      <c r="A5777" s="93" t="s">
        <v>5660</v>
      </c>
      <c r="B5777" s="94">
        <f>IFERROR(VLOOKUP($A5777,HeadJournal!$A$1:$NTR$890,COLUMN(HeadJournal!B$1),0),"")</f>
        <v>0</v>
      </c>
      <c r="C5777" s="94" t="str">
        <f>IFERROR(VLOOKUP($A5777,HeadJournal!$A$1:$NTR$890,COLUMN(HeadJournal!C$1),0),"")</f>
        <v>iHerb_OA CZN6870</v>
      </c>
      <c r="D5777" s="125" t="str">
        <f>IFERROR(VLOOKUP($A5777,HeadJournal!$A$1:$NTR$890,COLUMN(HeadJournal!D$1),0),"")</f>
        <v>В пути</v>
      </c>
      <c r="E5777" s="95">
        <f>IFERROR(VLOOKUP($A5777,HeadJournal!$A$1:$NTR$890,COLUMN(HeadJournal!G$1),0),"")</f>
        <v>46118</v>
      </c>
      <c r="F5777" s="95" t="str">
        <f t="shared" si="423"/>
        <v>2026 04</v>
      </c>
      <c r="G5777" s="97" t="s">
        <v>5</v>
      </c>
      <c r="H5777" s="161" t="s">
        <v>5651</v>
      </c>
      <c r="I5777" s="97" t="s">
        <v>2839</v>
      </c>
      <c r="J5777" s="97" t="s">
        <v>5652</v>
      </c>
      <c r="K5777" s="29">
        <v>15.67</v>
      </c>
      <c r="L5777" s="29">
        <v>0</v>
      </c>
      <c r="M5777" s="30">
        <f>IFERROR(VLOOKUP($A5777,HeadJournal!$A$1:$J$890,COLUMN(HeadJournal!I$1),0)*($K5777+$L5777)/(SUMIF($A:$A,$A5777,$K:$K)+SUMIF($A:$A,$A5777,$L:$L)),0)</f>
        <v>-0.77788063524590167</v>
      </c>
      <c r="N5777" s="30">
        <f>IFERROR((VLOOKUP($A5777,HeadJournal!$A$1:$K$890,COLUMN(HeadJournal!K$1),0)-VLOOKUP($A5777,HeadJournal!$A$1:$K$890,COLUMN(HeadJournal!J$1),0))*($K5777+$L5777)/(SUMIF($A:$A,$A5777,$K:$K)+SUMIF($A:$A,$A5777,$L:$L)),0)</f>
        <v>0</v>
      </c>
      <c r="O5777" s="30">
        <f>IFERROR((VLOOKUP($A5777,HeadJournal!$A$1:$L$890,COLUMN(HeadJournal!L$1),0)*($K5777+$L5777)/(SUMIF($A:$A,$A5777,$K:$K)+SUMIF($A:$A,$A5777,$L:$L)))/VLOOKUP($A5777,HeadJournal!$A$1:$L$890,COLUMN(HeadJournal!H$1),0),0)</f>
        <v>0</v>
      </c>
      <c r="P5777" s="30">
        <f>IFERROR(SUM(K5777:O5777)*VLOOKUP($A5777,HeadJournal!$A$1:$L$890,COLUMN(HeadJournal!H$1),0),0)</f>
        <v>1374.7422653688527</v>
      </c>
      <c r="Q5777" s="29"/>
      <c r="R5777" s="31"/>
      <c r="S5777" s="31"/>
      <c r="T5777" s="95" t="str">
        <f t="shared" si="424"/>
        <v/>
      </c>
      <c r="U5777" s="32">
        <f t="shared" si="425"/>
        <v>-1374.7422653688527</v>
      </c>
      <c r="V5777" s="22" t="str">
        <f t="shared" si="426"/>
        <v/>
      </c>
      <c r="X5777" s="33"/>
      <c r="Y5777" s="33"/>
    </row>
    <row r="5778" spans="1:25" x14ac:dyDescent="0.2">
      <c r="A5778" s="93" t="s">
        <v>5660</v>
      </c>
      <c r="B5778" s="94">
        <f>IFERROR(VLOOKUP($A5778,HeadJournal!$A$1:$NTR$890,COLUMN(HeadJournal!B$1),0),"")</f>
        <v>0</v>
      </c>
      <c r="C5778" s="94" t="str">
        <f>IFERROR(VLOOKUP($A5778,HeadJournal!$A$1:$NTR$890,COLUMN(HeadJournal!C$1),0),"")</f>
        <v>iHerb_OA CZN6870</v>
      </c>
      <c r="D5778" s="125" t="str">
        <f>IFERROR(VLOOKUP($A5778,HeadJournal!$A$1:$NTR$890,COLUMN(HeadJournal!D$1),0),"")</f>
        <v>В пути</v>
      </c>
      <c r="E5778" s="95">
        <f>IFERROR(VLOOKUP($A5778,HeadJournal!$A$1:$NTR$890,COLUMN(HeadJournal!G$1),0),"")</f>
        <v>46118</v>
      </c>
      <c r="F5778" s="95" t="str">
        <f t="shared" si="423"/>
        <v>2026 04</v>
      </c>
      <c r="G5778" s="97" t="s">
        <v>5</v>
      </c>
      <c r="H5778" s="161" t="s">
        <v>5653</v>
      </c>
      <c r="I5778" s="97" t="s">
        <v>2005</v>
      </c>
      <c r="J5778" s="97" t="s">
        <v>5654</v>
      </c>
      <c r="K5778" s="29">
        <v>34.53</v>
      </c>
      <c r="L5778" s="29">
        <v>-6.91</v>
      </c>
      <c r="M5778" s="30">
        <f>IFERROR(VLOOKUP($A5778,HeadJournal!$A$1:$J$890,COLUMN(HeadJournal!I$1),0)*($K5778+$L5778)/(SUMIF($A:$A,$A5778,$K:$K)+SUMIF($A:$A,$A5778,$L:$L)),0)</f>
        <v>-1.3710952868852457</v>
      </c>
      <c r="N5778" s="30">
        <f>IFERROR((VLOOKUP($A5778,HeadJournal!$A$1:$K$890,COLUMN(HeadJournal!K$1),0)-VLOOKUP($A5778,HeadJournal!$A$1:$K$890,COLUMN(HeadJournal!J$1),0))*($K5778+$L5778)/(SUMIF($A:$A,$A5778,$K:$K)+SUMIF($A:$A,$A5778,$L:$L)),0)</f>
        <v>0</v>
      </c>
      <c r="O5778" s="30">
        <f>IFERROR((VLOOKUP($A5778,HeadJournal!$A$1:$L$890,COLUMN(HeadJournal!L$1),0)*($K5778+$L5778)/(SUMIF($A:$A,$A5778,$K:$K)+SUMIF($A:$A,$A5778,$L:$L)))/VLOOKUP($A5778,HeadJournal!$A$1:$L$890,COLUMN(HeadJournal!H$1),0),0)</f>
        <v>0</v>
      </c>
      <c r="P5778" s="30">
        <f>IFERROR(SUM(K5778:O5778)*VLOOKUP($A5778,HeadJournal!$A$1:$L$890,COLUMN(HeadJournal!H$1),0),0)</f>
        <v>2423.1258053278693</v>
      </c>
      <c r="Q5778" s="29"/>
      <c r="R5778" s="31"/>
      <c r="S5778" s="31"/>
      <c r="T5778" s="95" t="str">
        <f t="shared" si="424"/>
        <v/>
      </c>
      <c r="U5778" s="32">
        <f t="shared" si="425"/>
        <v>-2423.1258053278693</v>
      </c>
      <c r="V5778" s="22" t="str">
        <f t="shared" si="426"/>
        <v/>
      </c>
      <c r="X5778" s="33"/>
      <c r="Y5778" s="33"/>
    </row>
    <row r="5779" spans="1:25" x14ac:dyDescent="0.2">
      <c r="A5779" s="93" t="s">
        <v>5660</v>
      </c>
      <c r="B5779" s="94">
        <f>IFERROR(VLOOKUP($A5779,HeadJournal!$A$1:$NTR$890,COLUMN(HeadJournal!B$1),0),"")</f>
        <v>0</v>
      </c>
      <c r="C5779" s="94" t="str">
        <f>IFERROR(VLOOKUP($A5779,HeadJournal!$A$1:$NTR$890,COLUMN(HeadJournal!C$1),0),"")</f>
        <v>iHerb_OA CZN6870</v>
      </c>
      <c r="D5779" s="125" t="str">
        <f>IFERROR(VLOOKUP($A5779,HeadJournal!$A$1:$NTR$890,COLUMN(HeadJournal!D$1),0),"")</f>
        <v>В пути</v>
      </c>
      <c r="E5779" s="95">
        <f>IFERROR(VLOOKUP($A5779,HeadJournal!$A$1:$NTR$890,COLUMN(HeadJournal!G$1),0),"")</f>
        <v>46118</v>
      </c>
      <c r="F5779" s="95" t="str">
        <f t="shared" si="419"/>
        <v>2026 04</v>
      </c>
      <c r="G5779" s="97" t="s">
        <v>5</v>
      </c>
      <c r="H5779" s="161" t="s">
        <v>5655</v>
      </c>
      <c r="I5779" s="97" t="s">
        <v>5656</v>
      </c>
      <c r="J5779" s="97" t="s">
        <v>5657</v>
      </c>
      <c r="K5779" s="29">
        <v>46.54</v>
      </c>
      <c r="L5779" s="29">
        <v>-13.96</v>
      </c>
      <c r="M5779" s="30">
        <f>IFERROR(VLOOKUP($A5779,HeadJournal!$A$1:$J$890,COLUMN(HeadJournal!I$1),0)*($K5779+$L5779)/(SUMIF($A:$A,$A5779,$K:$K)+SUMIF($A:$A,$A5779,$L:$L)),0)</f>
        <v>-1.6173165983606559</v>
      </c>
      <c r="N5779" s="30">
        <f>IFERROR((VLOOKUP($A5779,HeadJournal!$A$1:$K$890,COLUMN(HeadJournal!K$1),0)-VLOOKUP($A5779,HeadJournal!$A$1:$K$890,COLUMN(HeadJournal!J$1),0))*($K5779+$L5779)/(SUMIF($A:$A,$A5779,$K:$K)+SUMIF($A:$A,$A5779,$L:$L)),0)</f>
        <v>0</v>
      </c>
      <c r="O5779" s="30">
        <f>IFERROR((VLOOKUP($A5779,HeadJournal!$A$1:$L$890,COLUMN(HeadJournal!L$1),0)*($K5779+$L5779)/(SUMIF($A:$A,$A5779,$K:$K)+SUMIF($A:$A,$A5779,$L:$L)))/VLOOKUP($A5779,HeadJournal!$A$1:$L$890,COLUMN(HeadJournal!H$1),0),0)</f>
        <v>0</v>
      </c>
      <c r="P5779" s="30">
        <f>IFERROR(SUM(K5779:O5779)*VLOOKUP($A5779,HeadJournal!$A$1:$L$890,COLUMN(HeadJournal!H$1),0),0)</f>
        <v>2858.2707725409837</v>
      </c>
      <c r="Q5779" s="29"/>
      <c r="R5779" s="31"/>
      <c r="S5779" s="31"/>
      <c r="T5779" s="95" t="str">
        <f t="shared" si="420"/>
        <v/>
      </c>
      <c r="U5779" s="32">
        <f t="shared" si="354"/>
        <v>-2858.2707725409837</v>
      </c>
      <c r="V5779" s="22" t="str">
        <f t="shared" si="355"/>
        <v/>
      </c>
      <c r="X5779" s="33"/>
      <c r="Y5779" s="33"/>
    </row>
    <row r="5780" spans="1:25" x14ac:dyDescent="0.2">
      <c r="A5780" s="93" t="s">
        <v>5660</v>
      </c>
      <c r="B5780" s="94">
        <f>IFERROR(VLOOKUP($A5780,HeadJournal!$A$1:$NTR$890,COLUMN(HeadJournal!B$1),0),"")</f>
        <v>0</v>
      </c>
      <c r="C5780" s="94" t="str">
        <f>IFERROR(VLOOKUP($A5780,HeadJournal!$A$1:$NTR$890,COLUMN(HeadJournal!C$1),0),"")</f>
        <v>iHerb_OA CZN6870</v>
      </c>
      <c r="D5780" s="125" t="str">
        <f>IFERROR(VLOOKUP($A5780,HeadJournal!$A$1:$NTR$890,COLUMN(HeadJournal!D$1),0),"")</f>
        <v>В пути</v>
      </c>
      <c r="E5780" s="95">
        <f>IFERROR(VLOOKUP($A5780,HeadJournal!$A$1:$NTR$890,COLUMN(HeadJournal!G$1),0),"")</f>
        <v>46118</v>
      </c>
      <c r="F5780" s="95" t="str">
        <f t="shared" si="419"/>
        <v>2026 04</v>
      </c>
      <c r="G5780" s="97" t="s">
        <v>5</v>
      </c>
      <c r="H5780" s="161" t="s">
        <v>4150</v>
      </c>
      <c r="I5780" s="97" t="s">
        <v>2163</v>
      </c>
      <c r="J5780" s="97" t="s">
        <v>4151</v>
      </c>
      <c r="K5780" s="29">
        <v>49.92</v>
      </c>
      <c r="L5780" s="29">
        <v>-9.98</v>
      </c>
      <c r="M5780" s="30">
        <f>IFERROR(VLOOKUP($A5780,HeadJournal!$A$1:$J$890,COLUMN(HeadJournal!I$1),0)*($K5780+$L5780)/(SUMIF($A:$A,$A5780,$K:$K)+SUMIF($A:$A,$A5780,$L:$L)),0)</f>
        <v>-1.9826772540983604</v>
      </c>
      <c r="N5780" s="30">
        <f>IFERROR((VLOOKUP($A5780,HeadJournal!$A$1:$K$890,COLUMN(HeadJournal!K$1),0)-VLOOKUP($A5780,HeadJournal!$A$1:$K$890,COLUMN(HeadJournal!J$1),0))*($K5780+$L5780)/(SUMIF($A:$A,$A5780,$K:$K)+SUMIF($A:$A,$A5780,$L:$L)),0)</f>
        <v>0</v>
      </c>
      <c r="O5780" s="30">
        <f>IFERROR((VLOOKUP($A5780,HeadJournal!$A$1:$L$890,COLUMN(HeadJournal!L$1),0)*($K5780+$L5780)/(SUMIF($A:$A,$A5780,$K:$K)+SUMIF($A:$A,$A5780,$L:$L)))/VLOOKUP($A5780,HeadJournal!$A$1:$L$890,COLUMN(HeadJournal!H$1),0),0)</f>
        <v>0</v>
      </c>
      <c r="P5780" s="30">
        <f>IFERROR(SUM(K5780:O5780)*VLOOKUP($A5780,HeadJournal!$A$1:$L$890,COLUMN(HeadJournal!H$1),0),0)</f>
        <v>3503.9697561475409</v>
      </c>
      <c r="Q5780" s="29"/>
      <c r="R5780" s="31"/>
      <c r="S5780" s="31"/>
      <c r="T5780" s="95" t="str">
        <f t="shared" si="420"/>
        <v/>
      </c>
      <c r="U5780" s="32">
        <f t="shared" si="354"/>
        <v>-3503.9697561475409</v>
      </c>
      <c r="V5780" s="22" t="str">
        <f t="shared" si="355"/>
        <v/>
      </c>
      <c r="X5780" s="33"/>
      <c r="Y5780" s="33"/>
    </row>
    <row r="5781" spans="1:25" x14ac:dyDescent="0.2">
      <c r="A5781" s="93" t="s">
        <v>5660</v>
      </c>
      <c r="B5781" s="94">
        <f>IFERROR(VLOOKUP($A5781,HeadJournal!$A$1:$NTR$890,COLUMN(HeadJournal!B$1),0),"")</f>
        <v>0</v>
      </c>
      <c r="C5781" s="94" t="str">
        <f>IFERROR(VLOOKUP($A5781,HeadJournal!$A$1:$NTR$890,COLUMN(HeadJournal!C$1),0),"")</f>
        <v>iHerb_OA CZN6870</v>
      </c>
      <c r="D5781" s="125" t="str">
        <f>IFERROR(VLOOKUP($A5781,HeadJournal!$A$1:$NTR$890,COLUMN(HeadJournal!D$1),0),"")</f>
        <v>В пути</v>
      </c>
      <c r="E5781" s="95">
        <f>IFERROR(VLOOKUP($A5781,HeadJournal!$A$1:$NTR$890,COLUMN(HeadJournal!G$1),0),"")</f>
        <v>46118</v>
      </c>
      <c r="F5781" s="95" t="str">
        <f t="shared" si="419"/>
        <v>2026 04</v>
      </c>
      <c r="G5781" s="97" t="s">
        <v>5</v>
      </c>
      <c r="H5781" s="161" t="s">
        <v>5658</v>
      </c>
      <c r="I5781" s="97" t="s">
        <v>2005</v>
      </c>
      <c r="J5781" s="97" t="s">
        <v>5659</v>
      </c>
      <c r="K5781" s="29">
        <v>30.02</v>
      </c>
      <c r="L5781" s="29">
        <v>-6</v>
      </c>
      <c r="M5781" s="30">
        <f>IFERROR(VLOOKUP($A5781,HeadJournal!$A$1:$J$890,COLUMN(HeadJournal!I$1),0)*($K5781+$L5781)/(SUMIF($A:$A,$A5781,$K:$K)+SUMIF($A:$A,$A5781,$L:$L)),0)</f>
        <v>-1.1923862704918033</v>
      </c>
      <c r="N5781" s="30">
        <f>IFERROR((VLOOKUP($A5781,HeadJournal!$A$1:$K$890,COLUMN(HeadJournal!K$1),0)-VLOOKUP($A5781,HeadJournal!$A$1:$K$890,COLUMN(HeadJournal!J$1),0))*($K5781+$L5781)/(SUMIF($A:$A,$A5781,$K:$K)+SUMIF($A:$A,$A5781,$L:$L)),0)</f>
        <v>0</v>
      </c>
      <c r="O5781" s="30">
        <f>IFERROR((VLOOKUP($A5781,HeadJournal!$A$1:$L$890,COLUMN(HeadJournal!L$1),0)*($K5781+$L5781)/(SUMIF($A:$A,$A5781,$K:$K)+SUMIF($A:$A,$A5781,$L:$L)))/VLOOKUP($A5781,HeadJournal!$A$1:$L$890,COLUMN(HeadJournal!H$1),0),0)</f>
        <v>0</v>
      </c>
      <c r="P5781" s="30">
        <f>IFERROR(SUM(K5781:O5781)*VLOOKUP($A5781,HeadJournal!$A$1:$L$890,COLUMN(HeadJournal!H$1),0),0)</f>
        <v>2107.2947807377054</v>
      </c>
      <c r="Q5781" s="29"/>
      <c r="R5781" s="31"/>
      <c r="S5781" s="31"/>
      <c r="T5781" s="95" t="str">
        <f t="shared" si="420"/>
        <v/>
      </c>
      <c r="U5781" s="32">
        <f t="shared" si="354"/>
        <v>-2107.2947807377054</v>
      </c>
      <c r="V5781" s="22" t="str">
        <f t="shared" si="355"/>
        <v/>
      </c>
      <c r="X5781" s="33"/>
      <c r="Y5781" s="33"/>
    </row>
    <row r="5782" spans="1:25" x14ac:dyDescent="0.2">
      <c r="A5782" s="93" t="s">
        <v>5660</v>
      </c>
      <c r="B5782" s="94">
        <f>IFERROR(VLOOKUP($A5782,HeadJournal!$A$1:$NTR$890,COLUMN(HeadJournal!B$1),0),"")</f>
        <v>0</v>
      </c>
      <c r="C5782" s="94" t="str">
        <f>IFERROR(VLOOKUP($A5782,HeadJournal!$A$1:$NTR$890,COLUMN(HeadJournal!C$1),0),"")</f>
        <v>iHerb_OA CZN6870</v>
      </c>
      <c r="D5782" s="125" t="str">
        <f>IFERROR(VLOOKUP($A5782,HeadJournal!$A$1:$NTR$890,COLUMN(HeadJournal!D$1),0),"")</f>
        <v>В пути</v>
      </c>
      <c r="E5782" s="95">
        <f>IFERROR(VLOOKUP($A5782,HeadJournal!$A$1:$NTR$890,COLUMN(HeadJournal!G$1),0),"")</f>
        <v>46118</v>
      </c>
      <c r="F5782" s="95" t="str">
        <f t="shared" si="419"/>
        <v>2026 04</v>
      </c>
      <c r="G5782" s="97" t="s">
        <v>5</v>
      </c>
      <c r="H5782" s="161" t="s">
        <v>2624</v>
      </c>
      <c r="I5782" s="97" t="s">
        <v>2005</v>
      </c>
      <c r="J5782" s="97" t="s">
        <v>5611</v>
      </c>
      <c r="K5782" s="29">
        <v>24.81</v>
      </c>
      <c r="L5782" s="29">
        <v>-4.96</v>
      </c>
      <c r="M5782" s="30">
        <f>IFERROR(VLOOKUP($A5782,HeadJournal!$A$1:$J$890,COLUMN(HeadJournal!I$1),0)*($K5782+$L5782)/(SUMIF($A:$A,$A5782,$K:$K)+SUMIF($A:$A,$A5782,$L:$L)),0)</f>
        <v>-0.9853816598360654</v>
      </c>
      <c r="N5782" s="30">
        <f>IFERROR((VLOOKUP($A5782,HeadJournal!$A$1:$K$890,COLUMN(HeadJournal!K$1),0)-VLOOKUP($A5782,HeadJournal!$A$1:$K$890,COLUMN(HeadJournal!J$1),0))*($K5782+$L5782)/(SUMIF($A:$A,$A5782,$K:$K)+SUMIF($A:$A,$A5782,$L:$L)),0)</f>
        <v>0</v>
      </c>
      <c r="O5782" s="30">
        <f>IFERROR((VLOOKUP($A5782,HeadJournal!$A$1:$L$890,COLUMN(HeadJournal!L$1),0)*($K5782+$L5782)/(SUMIF($A:$A,$A5782,$K:$K)+SUMIF($A:$A,$A5782,$L:$L)))/VLOOKUP($A5782,HeadJournal!$A$1:$L$890,COLUMN(HeadJournal!H$1),0),0)</f>
        <v>0</v>
      </c>
      <c r="P5782" s="30">
        <f>IFERROR(SUM(K5782:O5782)*VLOOKUP($A5782,HeadJournal!$A$1:$L$890,COLUMN(HeadJournal!H$1),0),0)</f>
        <v>1741.4571772540985</v>
      </c>
      <c r="Q5782" s="29"/>
      <c r="R5782" s="31"/>
      <c r="S5782" s="31"/>
      <c r="T5782" s="95" t="str">
        <f t="shared" si="420"/>
        <v/>
      </c>
      <c r="U5782" s="32">
        <f t="shared" si="354"/>
        <v>-1741.4571772540985</v>
      </c>
      <c r="V5782" s="22" t="str">
        <f t="shared" si="355"/>
        <v/>
      </c>
      <c r="X5782" s="33"/>
      <c r="Y5782" s="33"/>
    </row>
    <row r="5783" spans="1:25" x14ac:dyDescent="0.2">
      <c r="A5783" s="93" t="s">
        <v>5660</v>
      </c>
      <c r="B5783" s="94">
        <f>IFERROR(VLOOKUP($A5783,HeadJournal!$A$1:$NTR$890,COLUMN(HeadJournal!B$1),0),"")</f>
        <v>0</v>
      </c>
      <c r="C5783" s="94" t="str">
        <f>IFERROR(VLOOKUP($A5783,HeadJournal!$A$1:$NTR$890,COLUMN(HeadJournal!C$1),0),"")</f>
        <v>iHerb_OA CZN6870</v>
      </c>
      <c r="D5783" s="125" t="str">
        <f>IFERROR(VLOOKUP($A5783,HeadJournal!$A$1:$NTR$890,COLUMN(HeadJournal!D$1),0),"")</f>
        <v>В пути</v>
      </c>
      <c r="E5783" s="95">
        <f>IFERROR(VLOOKUP($A5783,HeadJournal!$A$1:$NTR$890,COLUMN(HeadJournal!G$1),0),"")</f>
        <v>46118</v>
      </c>
      <c r="F5783" s="95" t="str">
        <f t="shared" si="419"/>
        <v>2026 04</v>
      </c>
      <c r="G5783" s="97" t="s">
        <v>5</v>
      </c>
      <c r="H5783" s="161" t="s">
        <v>2624</v>
      </c>
      <c r="I5783" s="97" t="s">
        <v>2005</v>
      </c>
      <c r="J5783" s="97" t="s">
        <v>5611</v>
      </c>
      <c r="K5783" s="29">
        <v>24.81</v>
      </c>
      <c r="L5783" s="29">
        <v>-4.96</v>
      </c>
      <c r="M5783" s="30">
        <f>IFERROR(VLOOKUP($A5783,HeadJournal!$A$1:$J$890,COLUMN(HeadJournal!I$1),0)*($K5783+$L5783)/(SUMIF($A:$A,$A5783,$K:$K)+SUMIF($A:$A,$A5783,$L:$L)),0)</f>
        <v>-0.9853816598360654</v>
      </c>
      <c r="N5783" s="30">
        <f>IFERROR((VLOOKUP($A5783,HeadJournal!$A$1:$K$890,COLUMN(HeadJournal!K$1),0)-VLOOKUP($A5783,HeadJournal!$A$1:$K$890,COLUMN(HeadJournal!J$1),0))*($K5783+$L5783)/(SUMIF($A:$A,$A5783,$K:$K)+SUMIF($A:$A,$A5783,$L:$L)),0)</f>
        <v>0</v>
      </c>
      <c r="O5783" s="30">
        <f>IFERROR((VLOOKUP($A5783,HeadJournal!$A$1:$L$890,COLUMN(HeadJournal!L$1),0)*($K5783+$L5783)/(SUMIF($A:$A,$A5783,$K:$K)+SUMIF($A:$A,$A5783,$L:$L)))/VLOOKUP($A5783,HeadJournal!$A$1:$L$890,COLUMN(HeadJournal!H$1),0),0)</f>
        <v>0</v>
      </c>
      <c r="P5783" s="30">
        <f>IFERROR(SUM(K5783:O5783)*VLOOKUP($A5783,HeadJournal!$A$1:$L$890,COLUMN(HeadJournal!H$1),0),0)</f>
        <v>1741.4571772540985</v>
      </c>
      <c r="Q5783" s="29"/>
      <c r="R5783" s="31"/>
      <c r="S5783" s="31"/>
      <c r="T5783" s="95" t="str">
        <f t="shared" si="420"/>
        <v/>
      </c>
      <c r="U5783" s="32">
        <f t="shared" si="354"/>
        <v>-1741.4571772540985</v>
      </c>
      <c r="V5783" s="22" t="str">
        <f t="shared" si="355"/>
        <v/>
      </c>
      <c r="X5783" s="33"/>
      <c r="Y5783" s="33"/>
    </row>
    <row r="5784" spans="1:25" x14ac:dyDescent="0.2">
      <c r="A5784" s="93"/>
      <c r="B5784" s="94" t="str">
        <f>IFERROR(VLOOKUP($A5784,HeadJournal!$A$1:$NTR$890,COLUMN(HeadJournal!B$1),0),"")</f>
        <v/>
      </c>
      <c r="C5784" s="94" t="str">
        <f>IFERROR(VLOOKUP($A5784,HeadJournal!$A$1:$NTR$890,COLUMN(HeadJournal!C$1),0),"")</f>
        <v/>
      </c>
      <c r="D5784" s="125" t="str">
        <f>IFERROR(VLOOKUP($A5784,HeadJournal!$A$1:$NTR$890,COLUMN(HeadJournal!D$1),0),"")</f>
        <v/>
      </c>
      <c r="E5784" s="95" t="str">
        <f>IFERROR(VLOOKUP($A5784,HeadJournal!$A$1:$NTR$890,COLUMN(HeadJournal!G$1),0),"")</f>
        <v/>
      </c>
      <c r="F5784" s="95" t="str">
        <f t="shared" si="419"/>
        <v/>
      </c>
      <c r="G5784" s="97"/>
      <c r="H5784" s="161"/>
      <c r="I5784" s="97"/>
      <c r="J5784" s="97"/>
      <c r="K5784" s="29"/>
      <c r="L5784" s="29"/>
      <c r="M5784" s="30">
        <f>IFERROR(VLOOKUP($A5784,HeadJournal!$A$1:$J$890,COLUMN(HeadJournal!I$1),0)*($K5784+$L5784)/(SUMIF($A:$A,$A5784,$K:$K)+SUMIF($A:$A,$A5784,$L:$L)),0)</f>
        <v>0</v>
      </c>
      <c r="N5784" s="30">
        <f>IFERROR((VLOOKUP($A5784,HeadJournal!$A$1:$K$890,COLUMN(HeadJournal!K$1),0)-VLOOKUP($A5784,HeadJournal!$A$1:$K$890,COLUMN(HeadJournal!J$1),0))*($K5784+$L5784)/(SUMIF($A:$A,$A5784,$K:$K)+SUMIF($A:$A,$A5784,$L:$L)),0)</f>
        <v>0</v>
      </c>
      <c r="O5784" s="30">
        <f>IFERROR((VLOOKUP($A5784,HeadJournal!$A$1:$L$890,COLUMN(HeadJournal!L$1),0)*($K5784+$L5784)/(SUMIF($A:$A,$A5784,$K:$K)+SUMIF($A:$A,$A5784,$L:$L)))/VLOOKUP($A5784,HeadJournal!$A$1:$L$890,COLUMN(HeadJournal!H$1),0),0)</f>
        <v>0</v>
      </c>
      <c r="P5784" s="30">
        <f>IFERROR(SUM(K5784:O5784)*VLOOKUP($A5784,HeadJournal!$A$1:$L$890,COLUMN(HeadJournal!H$1),0),0)</f>
        <v>0</v>
      </c>
      <c r="Q5784" s="29"/>
      <c r="R5784" s="31"/>
      <c r="S5784" s="31"/>
      <c r="T5784" s="95" t="str">
        <f t="shared" si="420"/>
        <v/>
      </c>
      <c r="U5784" s="32">
        <f t="shared" si="354"/>
        <v>0</v>
      </c>
      <c r="V5784" s="22" t="str">
        <f t="shared" si="355"/>
        <v/>
      </c>
      <c r="X5784" s="33"/>
      <c r="Y5784" s="33"/>
    </row>
    <row r="5785" spans="1:25" x14ac:dyDescent="0.2">
      <c r="A5785" s="93"/>
      <c r="B5785" s="94" t="str">
        <f>IFERROR(VLOOKUP($A5785,HeadJournal!$A$1:$NTR$890,COLUMN(HeadJournal!B$1),0),"")</f>
        <v/>
      </c>
      <c r="C5785" s="94" t="str">
        <f>IFERROR(VLOOKUP($A5785,HeadJournal!$A$1:$NTR$890,COLUMN(HeadJournal!C$1),0),"")</f>
        <v/>
      </c>
      <c r="D5785" s="125" t="str">
        <f>IFERROR(VLOOKUP($A5785,HeadJournal!$A$1:$NTR$890,COLUMN(HeadJournal!D$1),0),"")</f>
        <v/>
      </c>
      <c r="E5785" s="95" t="str">
        <f>IFERROR(VLOOKUP($A5785,HeadJournal!$A$1:$NTR$890,COLUMN(HeadJournal!G$1),0),"")</f>
        <v/>
      </c>
      <c r="F5785" s="95" t="str">
        <f t="shared" si="419"/>
        <v/>
      </c>
      <c r="G5785" s="97"/>
      <c r="H5785" s="161"/>
      <c r="I5785" s="97"/>
      <c r="J5785" s="97"/>
      <c r="K5785" s="29"/>
      <c r="L5785" s="29"/>
      <c r="M5785" s="30">
        <f>IFERROR(VLOOKUP($A5785,HeadJournal!$A$1:$J$890,COLUMN(HeadJournal!I$1),0)*($K5785+$L5785)/(SUMIF($A:$A,$A5785,$K:$K)+SUMIF($A:$A,$A5785,$L:$L)),0)</f>
        <v>0</v>
      </c>
      <c r="N5785" s="30">
        <f>IFERROR((VLOOKUP($A5785,HeadJournal!$A$1:$K$890,COLUMN(HeadJournal!K$1),0)-VLOOKUP($A5785,HeadJournal!$A$1:$K$890,COLUMN(HeadJournal!J$1),0))*($K5785+$L5785)/(SUMIF($A:$A,$A5785,$K:$K)+SUMIF($A:$A,$A5785,$L:$L)),0)</f>
        <v>0</v>
      </c>
      <c r="O5785" s="30">
        <f>IFERROR((VLOOKUP($A5785,HeadJournal!$A$1:$L$890,COLUMN(HeadJournal!L$1),0)*($K5785+$L5785)/(SUMIF($A:$A,$A5785,$K:$K)+SUMIF($A:$A,$A5785,$L:$L)))/VLOOKUP($A5785,HeadJournal!$A$1:$L$890,COLUMN(HeadJournal!H$1),0),0)</f>
        <v>0</v>
      </c>
      <c r="P5785" s="30">
        <f>IFERROR(SUM(K5785:O5785)*VLOOKUP($A5785,HeadJournal!$A$1:$L$890,COLUMN(HeadJournal!H$1),0),0)</f>
        <v>0</v>
      </c>
      <c r="Q5785" s="29"/>
      <c r="R5785" s="31"/>
      <c r="S5785" s="31"/>
      <c r="T5785" s="95" t="str">
        <f t="shared" si="420"/>
        <v/>
      </c>
      <c r="U5785" s="32">
        <f t="shared" si="354"/>
        <v>0</v>
      </c>
      <c r="V5785" s="22" t="str">
        <f t="shared" si="355"/>
        <v/>
      </c>
      <c r="X5785" s="33"/>
      <c r="Y5785" s="33"/>
    </row>
    <row r="5786" spans="1:25" x14ac:dyDescent="0.2">
      <c r="A5786" s="93"/>
      <c r="B5786" s="94" t="str">
        <f>IFERROR(VLOOKUP($A5786,HeadJournal!$A$1:$NTR$890,COLUMN(HeadJournal!B$1),0),"")</f>
        <v/>
      </c>
      <c r="C5786" s="94" t="str">
        <f>IFERROR(VLOOKUP($A5786,HeadJournal!$A$1:$NTR$890,COLUMN(HeadJournal!C$1),0),"")</f>
        <v/>
      </c>
      <c r="D5786" s="125" t="str">
        <f>IFERROR(VLOOKUP($A5786,HeadJournal!$A$1:$NTR$890,COLUMN(HeadJournal!D$1),0),"")</f>
        <v/>
      </c>
      <c r="E5786" s="95" t="str">
        <f>IFERROR(VLOOKUP($A5786,HeadJournal!$A$1:$NTR$890,COLUMN(HeadJournal!G$1),0),"")</f>
        <v/>
      </c>
      <c r="F5786" s="95" t="str">
        <f t="shared" si="419"/>
        <v/>
      </c>
      <c r="G5786" s="97"/>
      <c r="H5786" s="161"/>
      <c r="I5786" s="97"/>
      <c r="J5786" s="97"/>
      <c r="K5786" s="29"/>
      <c r="L5786" s="29"/>
      <c r="M5786" s="30">
        <f>IFERROR(VLOOKUP($A5786,HeadJournal!$A$1:$J$890,COLUMN(HeadJournal!I$1),0)*($K5786+$L5786)/(SUMIF($A:$A,$A5786,$K:$K)+SUMIF($A:$A,$A5786,$L:$L)),0)</f>
        <v>0</v>
      </c>
      <c r="N5786" s="30">
        <f>IFERROR((VLOOKUP($A5786,HeadJournal!$A$1:$K$890,COLUMN(HeadJournal!K$1),0)-VLOOKUP($A5786,HeadJournal!$A$1:$K$890,COLUMN(HeadJournal!J$1),0))*($K5786+$L5786)/(SUMIF($A:$A,$A5786,$K:$K)+SUMIF($A:$A,$A5786,$L:$L)),0)</f>
        <v>0</v>
      </c>
      <c r="O5786" s="30">
        <f>IFERROR((VLOOKUP($A5786,HeadJournal!$A$1:$L$890,COLUMN(HeadJournal!L$1),0)*($K5786+$L5786)/(SUMIF($A:$A,$A5786,$K:$K)+SUMIF($A:$A,$A5786,$L:$L)))/VLOOKUP($A5786,HeadJournal!$A$1:$L$890,COLUMN(HeadJournal!H$1),0),0)</f>
        <v>0</v>
      </c>
      <c r="P5786" s="30">
        <f>IFERROR(SUM(K5786:O5786)*VLOOKUP($A5786,HeadJournal!$A$1:$L$890,COLUMN(HeadJournal!H$1),0),0)</f>
        <v>0</v>
      </c>
      <c r="Q5786" s="29"/>
      <c r="R5786" s="31"/>
      <c r="S5786" s="31"/>
      <c r="T5786" s="95" t="str">
        <f t="shared" si="420"/>
        <v/>
      </c>
      <c r="U5786" s="32">
        <f t="shared" si="354"/>
        <v>0</v>
      </c>
      <c r="V5786" s="22" t="str">
        <f t="shared" si="355"/>
        <v/>
      </c>
      <c r="X5786" s="33"/>
      <c r="Y5786" s="33"/>
    </row>
    <row r="5787" spans="1:25" x14ac:dyDescent="0.2">
      <c r="A5787" s="93"/>
      <c r="B5787" s="94" t="str">
        <f>IFERROR(VLOOKUP($A5787,HeadJournal!$A$1:$NTR$890,COLUMN(HeadJournal!B$1),0),"")</f>
        <v/>
      </c>
      <c r="C5787" s="94" t="str">
        <f>IFERROR(VLOOKUP($A5787,HeadJournal!$A$1:$NTR$890,COLUMN(HeadJournal!C$1),0),"")</f>
        <v/>
      </c>
      <c r="D5787" s="125" t="str">
        <f>IFERROR(VLOOKUP($A5787,HeadJournal!$A$1:$NTR$890,COLUMN(HeadJournal!D$1),0),"")</f>
        <v/>
      </c>
      <c r="E5787" s="95" t="str">
        <f>IFERROR(VLOOKUP($A5787,HeadJournal!$A$1:$NTR$890,COLUMN(HeadJournal!G$1),0),"")</f>
        <v/>
      </c>
      <c r="F5787" s="95" t="str">
        <f t="shared" si="419"/>
        <v/>
      </c>
      <c r="G5787" s="97"/>
      <c r="H5787" s="161"/>
      <c r="I5787" s="97"/>
      <c r="J5787" s="97"/>
      <c r="K5787" s="29"/>
      <c r="L5787" s="29"/>
      <c r="M5787" s="30">
        <f>IFERROR(VLOOKUP($A5787,HeadJournal!$A$1:$J$890,COLUMN(HeadJournal!I$1),0)*($K5787+$L5787)/(SUMIF($A:$A,$A5787,$K:$K)+SUMIF($A:$A,$A5787,$L:$L)),0)</f>
        <v>0</v>
      </c>
      <c r="N5787" s="30">
        <f>IFERROR((VLOOKUP($A5787,HeadJournal!$A$1:$K$890,COLUMN(HeadJournal!K$1),0)-VLOOKUP($A5787,HeadJournal!$A$1:$K$890,COLUMN(HeadJournal!J$1),0))*($K5787+$L5787)/(SUMIF($A:$A,$A5787,$K:$K)+SUMIF($A:$A,$A5787,$L:$L)),0)</f>
        <v>0</v>
      </c>
      <c r="O5787" s="30">
        <f>IFERROR((VLOOKUP($A5787,HeadJournal!$A$1:$L$890,COLUMN(HeadJournal!L$1),0)*($K5787+$L5787)/(SUMIF($A:$A,$A5787,$K:$K)+SUMIF($A:$A,$A5787,$L:$L)))/VLOOKUP($A5787,HeadJournal!$A$1:$L$890,COLUMN(HeadJournal!H$1),0),0)</f>
        <v>0</v>
      </c>
      <c r="P5787" s="30">
        <f>IFERROR(SUM(K5787:O5787)*VLOOKUP($A5787,HeadJournal!$A$1:$L$890,COLUMN(HeadJournal!H$1),0),0)</f>
        <v>0</v>
      </c>
      <c r="Q5787" s="29"/>
      <c r="R5787" s="31"/>
      <c r="S5787" s="31"/>
      <c r="T5787" s="95" t="str">
        <f t="shared" si="420"/>
        <v/>
      </c>
      <c r="U5787" s="32">
        <f t="shared" si="354"/>
        <v>0</v>
      </c>
      <c r="V5787" s="22" t="str">
        <f t="shared" si="355"/>
        <v/>
      </c>
      <c r="X5787" s="33"/>
      <c r="Y5787" s="33"/>
    </row>
    <row r="5788" spans="1:25" x14ac:dyDescent="0.2">
      <c r="A5788" s="93"/>
      <c r="B5788" s="94" t="str">
        <f>IFERROR(VLOOKUP($A5788,HeadJournal!$A$1:$NTR$890,COLUMN(HeadJournal!B$1),0),"")</f>
        <v/>
      </c>
      <c r="C5788" s="94" t="str">
        <f>IFERROR(VLOOKUP($A5788,HeadJournal!$A$1:$NTR$890,COLUMN(HeadJournal!C$1),0),"")</f>
        <v/>
      </c>
      <c r="D5788" s="125" t="str">
        <f>IFERROR(VLOOKUP($A5788,HeadJournal!$A$1:$NTR$890,COLUMN(HeadJournal!D$1),0),"")</f>
        <v/>
      </c>
      <c r="E5788" s="95" t="str">
        <f>IFERROR(VLOOKUP($A5788,HeadJournal!$A$1:$NTR$890,COLUMN(HeadJournal!G$1),0),"")</f>
        <v/>
      </c>
      <c r="F5788" s="95" t="str">
        <f t="shared" si="419"/>
        <v/>
      </c>
      <c r="G5788" s="97"/>
      <c r="H5788" s="161"/>
      <c r="I5788" s="97"/>
      <c r="J5788" s="97"/>
      <c r="K5788" s="29"/>
      <c r="L5788" s="29"/>
      <c r="M5788" s="30">
        <f>IFERROR(VLOOKUP($A5788,HeadJournal!$A$1:$J$890,COLUMN(HeadJournal!I$1),0)*($K5788+$L5788)/(SUMIF($A:$A,$A5788,$K:$K)+SUMIF($A:$A,$A5788,$L:$L)),0)</f>
        <v>0</v>
      </c>
      <c r="N5788" s="30">
        <f>IFERROR((VLOOKUP($A5788,HeadJournal!$A$1:$K$890,COLUMN(HeadJournal!K$1),0)-VLOOKUP($A5788,HeadJournal!$A$1:$K$890,COLUMN(HeadJournal!J$1),0))*($K5788+$L5788)/(SUMIF($A:$A,$A5788,$K:$K)+SUMIF($A:$A,$A5788,$L:$L)),0)</f>
        <v>0</v>
      </c>
      <c r="O5788" s="30">
        <f>IFERROR((VLOOKUP($A5788,HeadJournal!$A$1:$L$890,COLUMN(HeadJournal!L$1),0)*($K5788+$L5788)/(SUMIF($A:$A,$A5788,$K:$K)+SUMIF($A:$A,$A5788,$L:$L)))/VLOOKUP($A5788,HeadJournal!$A$1:$L$890,COLUMN(HeadJournal!H$1),0),0)</f>
        <v>0</v>
      </c>
      <c r="P5788" s="30">
        <f>IFERROR(SUM(K5788:O5788)*VLOOKUP($A5788,HeadJournal!$A$1:$L$890,COLUMN(HeadJournal!H$1),0),0)</f>
        <v>0</v>
      </c>
      <c r="Q5788" s="29"/>
      <c r="R5788" s="31"/>
      <c r="S5788" s="31"/>
      <c r="T5788" s="95" t="str">
        <f t="shared" si="420"/>
        <v/>
      </c>
      <c r="U5788" s="32">
        <f t="shared" si="354"/>
        <v>0</v>
      </c>
      <c r="V5788" s="22" t="str">
        <f t="shared" si="355"/>
        <v/>
      </c>
      <c r="X5788" s="33"/>
      <c r="Y5788" s="33"/>
    </row>
    <row r="5789" spans="1:25" x14ac:dyDescent="0.2">
      <c r="A5789" s="93"/>
      <c r="B5789" s="94" t="str">
        <f>IFERROR(VLOOKUP($A5789,HeadJournal!$A$1:$NTR$890,COLUMN(HeadJournal!B$1),0),"")</f>
        <v/>
      </c>
      <c r="C5789" s="94" t="str">
        <f>IFERROR(VLOOKUP($A5789,HeadJournal!$A$1:$NTR$890,COLUMN(HeadJournal!C$1),0),"")</f>
        <v/>
      </c>
      <c r="D5789" s="125" t="str">
        <f>IFERROR(VLOOKUP($A5789,HeadJournal!$A$1:$NTR$890,COLUMN(HeadJournal!D$1),0),"")</f>
        <v/>
      </c>
      <c r="E5789" s="95" t="str">
        <f>IFERROR(VLOOKUP($A5789,HeadJournal!$A$1:$NTR$890,COLUMN(HeadJournal!G$1),0),"")</f>
        <v/>
      </c>
      <c r="F5789" s="95" t="str">
        <f t="shared" si="419"/>
        <v/>
      </c>
      <c r="G5789" s="97"/>
      <c r="H5789" s="161"/>
      <c r="I5789" s="97"/>
      <c r="J5789" s="97"/>
      <c r="K5789" s="29"/>
      <c r="L5789" s="29"/>
      <c r="M5789" s="30">
        <f>IFERROR(VLOOKUP($A5789,HeadJournal!$A$1:$J$890,COLUMN(HeadJournal!I$1),0)*($K5789+$L5789)/(SUMIF($A:$A,$A5789,$K:$K)+SUMIF($A:$A,$A5789,$L:$L)),0)</f>
        <v>0</v>
      </c>
      <c r="N5789" s="30">
        <f>IFERROR((VLOOKUP($A5789,HeadJournal!$A$1:$K$890,COLUMN(HeadJournal!K$1),0)-VLOOKUP($A5789,HeadJournal!$A$1:$K$890,COLUMN(HeadJournal!J$1),0))*($K5789+$L5789)/(SUMIF($A:$A,$A5789,$K:$K)+SUMIF($A:$A,$A5789,$L:$L)),0)</f>
        <v>0</v>
      </c>
      <c r="O5789" s="30">
        <f>IFERROR((VLOOKUP($A5789,HeadJournal!$A$1:$L$890,COLUMN(HeadJournal!L$1),0)*($K5789+$L5789)/(SUMIF($A:$A,$A5789,$K:$K)+SUMIF($A:$A,$A5789,$L:$L)))/VLOOKUP($A5789,HeadJournal!$A$1:$L$890,COLUMN(HeadJournal!H$1),0),0)</f>
        <v>0</v>
      </c>
      <c r="P5789" s="30">
        <f>IFERROR(SUM(K5789:O5789)*VLOOKUP($A5789,HeadJournal!$A$1:$L$890,COLUMN(HeadJournal!H$1),0),0)</f>
        <v>0</v>
      </c>
      <c r="Q5789" s="29"/>
      <c r="R5789" s="31"/>
      <c r="S5789" s="31"/>
      <c r="T5789" s="95" t="str">
        <f t="shared" si="420"/>
        <v/>
      </c>
      <c r="U5789" s="32">
        <f t="shared" si="354"/>
        <v>0</v>
      </c>
      <c r="V5789" s="22" t="str">
        <f t="shared" si="355"/>
        <v/>
      </c>
      <c r="X5789" s="33"/>
      <c r="Y5789" s="33"/>
    </row>
    <row r="5790" spans="1:25" x14ac:dyDescent="0.2">
      <c r="A5790" s="93"/>
      <c r="B5790" s="94" t="str">
        <f>IFERROR(VLOOKUP($A5790,HeadJournal!$A$1:$NTR$890,COLUMN(HeadJournal!B$1),0),"")</f>
        <v/>
      </c>
      <c r="C5790" s="94" t="str">
        <f>IFERROR(VLOOKUP($A5790,HeadJournal!$A$1:$NTR$890,COLUMN(HeadJournal!C$1),0),"")</f>
        <v/>
      </c>
      <c r="D5790" s="125" t="str">
        <f>IFERROR(VLOOKUP($A5790,HeadJournal!$A$1:$NTR$890,COLUMN(HeadJournal!D$1),0),"")</f>
        <v/>
      </c>
      <c r="E5790" s="95" t="str">
        <f>IFERROR(VLOOKUP($A5790,HeadJournal!$A$1:$NTR$890,COLUMN(HeadJournal!G$1),0),"")</f>
        <v/>
      </c>
      <c r="F5790" s="95" t="str">
        <f t="shared" si="419"/>
        <v/>
      </c>
      <c r="G5790" s="97"/>
      <c r="H5790" s="161"/>
      <c r="I5790" s="97"/>
      <c r="J5790" s="97"/>
      <c r="K5790" s="29"/>
      <c r="L5790" s="29"/>
      <c r="M5790" s="30">
        <f>IFERROR(VLOOKUP($A5790,HeadJournal!$A$1:$J$890,COLUMN(HeadJournal!I$1),0)*($K5790+$L5790)/(SUMIF($A:$A,$A5790,$K:$K)+SUMIF($A:$A,$A5790,$L:$L)),0)</f>
        <v>0</v>
      </c>
      <c r="N5790" s="30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30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30">
        <f>IFERROR(SUM(K5790:O5790)*VLOOKUP($A5790,HeadJournal!$A$1:$L$890,COLUMN(HeadJournal!H$1),0),0)</f>
        <v>0</v>
      </c>
      <c r="Q5790" s="29"/>
      <c r="R5790" s="31"/>
      <c r="S5790" s="31"/>
      <c r="T5790" s="95" t="str">
        <f t="shared" si="420"/>
        <v/>
      </c>
      <c r="U5790" s="32">
        <f t="shared" si="354"/>
        <v>0</v>
      </c>
      <c r="V5790" s="22" t="str">
        <f t="shared" si="355"/>
        <v/>
      </c>
      <c r="X5790" s="33"/>
      <c r="Y5790" s="33"/>
    </row>
    <row r="5791" spans="1:25" x14ac:dyDescent="0.2">
      <c r="A5791" s="93"/>
      <c r="B5791" s="94" t="str">
        <f>IFERROR(VLOOKUP($A5791,HeadJournal!$A$1:$NTR$890,COLUMN(HeadJournal!B$1),0),"")</f>
        <v/>
      </c>
      <c r="C5791" s="94" t="str">
        <f>IFERROR(VLOOKUP($A5791,HeadJournal!$A$1:$NTR$890,COLUMN(HeadJournal!C$1),0),"")</f>
        <v/>
      </c>
      <c r="D5791" s="125" t="str">
        <f>IFERROR(VLOOKUP($A5791,HeadJournal!$A$1:$NTR$890,COLUMN(HeadJournal!D$1),0),"")</f>
        <v/>
      </c>
      <c r="E5791" s="95" t="str">
        <f>IFERROR(VLOOKUP($A5791,HeadJournal!$A$1:$NTR$890,COLUMN(HeadJournal!G$1),0),"")</f>
        <v/>
      </c>
      <c r="F5791" s="95" t="str">
        <f t="shared" si="419"/>
        <v/>
      </c>
      <c r="G5791" s="97"/>
      <c r="H5791" s="161"/>
      <c r="I5791" s="97"/>
      <c r="J5791" s="97"/>
      <c r="K5791" s="29"/>
      <c r="L5791" s="29"/>
      <c r="M5791" s="30">
        <f>IFERROR(VLOOKUP($A5791,HeadJournal!$A$1:$J$890,COLUMN(HeadJournal!I$1),0)*($K5791+$L5791)/(SUMIF($A:$A,$A5791,$K:$K)+SUMIF($A:$A,$A5791,$L:$L)),0)</f>
        <v>0</v>
      </c>
      <c r="N5791" s="30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30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30">
        <f>IFERROR(SUM(K5791:O5791)*VLOOKUP($A5791,HeadJournal!$A$1:$L$890,COLUMN(HeadJournal!H$1),0),0)</f>
        <v>0</v>
      </c>
      <c r="Q5791" s="29"/>
      <c r="R5791" s="31"/>
      <c r="S5791" s="31"/>
      <c r="T5791" s="95" t="str">
        <f t="shared" si="420"/>
        <v/>
      </c>
      <c r="U5791" s="32">
        <f t="shared" si="354"/>
        <v>0</v>
      </c>
      <c r="V5791" s="22" t="str">
        <f t="shared" si="355"/>
        <v/>
      </c>
      <c r="X5791" s="33"/>
      <c r="Y5791" s="33"/>
    </row>
    <row r="5792" spans="1:25" x14ac:dyDescent="0.2">
      <c r="A5792" s="93"/>
      <c r="B5792" s="94" t="str">
        <f>IFERROR(VLOOKUP($A5792,HeadJournal!$A$1:$NTR$890,COLUMN(HeadJournal!B$1),0),"")</f>
        <v/>
      </c>
      <c r="C5792" s="94" t="str">
        <f>IFERROR(VLOOKUP($A5792,HeadJournal!$A$1:$NTR$890,COLUMN(HeadJournal!C$1),0),"")</f>
        <v/>
      </c>
      <c r="D5792" s="125" t="str">
        <f>IFERROR(VLOOKUP($A5792,HeadJournal!$A$1:$NTR$890,COLUMN(HeadJournal!D$1),0),"")</f>
        <v/>
      </c>
      <c r="E5792" s="95" t="str">
        <f>IFERROR(VLOOKUP($A5792,HeadJournal!$A$1:$NTR$890,COLUMN(HeadJournal!G$1),0),"")</f>
        <v/>
      </c>
      <c r="F5792" s="95" t="str">
        <f t="shared" si="419"/>
        <v/>
      </c>
      <c r="G5792" s="97"/>
      <c r="H5792" s="161"/>
      <c r="I5792" s="97"/>
      <c r="J5792" s="97"/>
      <c r="K5792" s="29"/>
      <c r="L5792" s="29"/>
      <c r="M5792" s="30">
        <f>IFERROR(VLOOKUP($A5792,HeadJournal!$A$1:$J$890,COLUMN(HeadJournal!I$1),0)*($K5792+$L5792)/(SUMIF($A:$A,$A5792,$K:$K)+SUMIF($A:$A,$A5792,$L:$L)),0)</f>
        <v>0</v>
      </c>
      <c r="N5792" s="30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30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30">
        <f>IFERROR(SUM(K5792:O5792)*VLOOKUP($A5792,HeadJournal!$A$1:$L$890,COLUMN(HeadJournal!H$1),0),0)</f>
        <v>0</v>
      </c>
      <c r="Q5792" s="29"/>
      <c r="R5792" s="31"/>
      <c r="S5792" s="31"/>
      <c r="T5792" s="95" t="str">
        <f t="shared" si="420"/>
        <v/>
      </c>
      <c r="U5792" s="32">
        <f t="shared" si="354"/>
        <v>0</v>
      </c>
      <c r="V5792" s="22" t="str">
        <f t="shared" si="355"/>
        <v/>
      </c>
      <c r="X5792" s="33"/>
      <c r="Y5792" s="33"/>
    </row>
    <row r="5793" spans="1:25" x14ac:dyDescent="0.2">
      <c r="A5793" s="93"/>
      <c r="B5793" s="94" t="str">
        <f>IFERROR(VLOOKUP($A5793,HeadJournal!$A$1:$NTR$890,COLUMN(HeadJournal!B$1),0),"")</f>
        <v/>
      </c>
      <c r="C5793" s="94" t="str">
        <f>IFERROR(VLOOKUP($A5793,HeadJournal!$A$1:$NTR$890,COLUMN(HeadJournal!C$1),0),"")</f>
        <v/>
      </c>
      <c r="D5793" s="125" t="str">
        <f>IFERROR(VLOOKUP($A5793,HeadJournal!$A$1:$NTR$890,COLUMN(HeadJournal!D$1),0),"")</f>
        <v/>
      </c>
      <c r="E5793" s="95" t="str">
        <f>IFERROR(VLOOKUP($A5793,HeadJournal!$A$1:$NTR$890,COLUMN(HeadJournal!G$1),0),"")</f>
        <v/>
      </c>
      <c r="F5793" s="95" t="str">
        <f t="shared" si="419"/>
        <v/>
      </c>
      <c r="G5793" s="97"/>
      <c r="H5793" s="161"/>
      <c r="I5793" s="97"/>
      <c r="J5793" s="97"/>
      <c r="K5793" s="29"/>
      <c r="L5793" s="29"/>
      <c r="M5793" s="30">
        <f>IFERROR(VLOOKUP($A5793,HeadJournal!$A$1:$J$890,COLUMN(HeadJournal!I$1),0)*($K5793+$L5793)/(SUMIF($A:$A,$A5793,$K:$K)+SUMIF($A:$A,$A5793,$L:$L)),0)</f>
        <v>0</v>
      </c>
      <c r="N5793" s="30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30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30">
        <f>IFERROR(SUM(K5793:O5793)*VLOOKUP($A5793,HeadJournal!$A$1:$L$890,COLUMN(HeadJournal!H$1),0),0)</f>
        <v>0</v>
      </c>
      <c r="Q5793" s="29"/>
      <c r="R5793" s="31"/>
      <c r="S5793" s="31"/>
      <c r="T5793" s="95" t="str">
        <f t="shared" si="420"/>
        <v/>
      </c>
      <c r="U5793" s="32">
        <f t="shared" si="354"/>
        <v>0</v>
      </c>
      <c r="V5793" s="22" t="str">
        <f t="shared" si="355"/>
        <v/>
      </c>
      <c r="X5793" s="33"/>
      <c r="Y5793" s="33"/>
    </row>
    <row r="5794" spans="1:25" x14ac:dyDescent="0.2">
      <c r="A5794" s="93"/>
      <c r="B5794" s="94" t="str">
        <f>IFERROR(VLOOKUP($A5794,HeadJournal!$A$1:$NTR$890,COLUMN(HeadJournal!B$1),0),"")</f>
        <v/>
      </c>
      <c r="C5794" s="94" t="str">
        <f>IFERROR(VLOOKUP($A5794,HeadJournal!$A$1:$NTR$890,COLUMN(HeadJournal!C$1),0),"")</f>
        <v/>
      </c>
      <c r="D5794" s="125" t="str">
        <f>IFERROR(VLOOKUP($A5794,HeadJournal!$A$1:$NTR$890,COLUMN(HeadJournal!D$1),0),"")</f>
        <v/>
      </c>
      <c r="E5794" s="95" t="str">
        <f>IFERROR(VLOOKUP($A5794,HeadJournal!$A$1:$NTR$890,COLUMN(HeadJournal!G$1),0),"")</f>
        <v/>
      </c>
      <c r="F5794" s="95" t="str">
        <f t="shared" si="419"/>
        <v/>
      </c>
      <c r="G5794" s="97"/>
      <c r="H5794" s="161"/>
      <c r="I5794" s="97"/>
      <c r="J5794" s="97"/>
      <c r="K5794" s="29"/>
      <c r="L5794" s="29"/>
      <c r="M5794" s="30">
        <f>IFERROR(VLOOKUP($A5794,HeadJournal!$A$1:$J$890,COLUMN(HeadJournal!I$1),0)*($K5794+$L5794)/(SUMIF($A:$A,$A5794,$K:$K)+SUMIF($A:$A,$A5794,$L:$L)),0)</f>
        <v>0</v>
      </c>
      <c r="N5794" s="30">
        <f>IFERROR((VLOOKUP($A5794,HeadJournal!$A$1:$K$890,COLUMN(HeadJournal!K$1),0)-VLOOKUP($A5794,HeadJournal!$A$1:$K$890,COLUMN(HeadJournal!J$1),0))*($K5794+$L5794)/(SUMIF($A:$A,$A5794,$K:$K)+SUMIF($A:$A,$A5794,$L:$L)),0)</f>
        <v>0</v>
      </c>
      <c r="O5794" s="30">
        <f>IFERROR((VLOOKUP($A5794,HeadJournal!$A$1:$L$890,COLUMN(HeadJournal!L$1),0)*($K5794+$L5794)/(SUMIF($A:$A,$A5794,$K:$K)+SUMIF($A:$A,$A5794,$L:$L)))/VLOOKUP($A5794,HeadJournal!$A$1:$L$890,COLUMN(HeadJournal!H$1),0),0)</f>
        <v>0</v>
      </c>
      <c r="P5794" s="30">
        <f>IFERROR(SUM(K5794:O5794)*VLOOKUP($A5794,HeadJournal!$A$1:$L$890,COLUMN(HeadJournal!H$1),0),0)</f>
        <v>0</v>
      </c>
      <c r="Q5794" s="29"/>
      <c r="R5794" s="31"/>
      <c r="S5794" s="31"/>
      <c r="T5794" s="95" t="str">
        <f t="shared" si="420"/>
        <v/>
      </c>
      <c r="U5794" s="32">
        <f t="shared" si="354"/>
        <v>0</v>
      </c>
      <c r="V5794" s="22" t="str">
        <f t="shared" si="355"/>
        <v/>
      </c>
      <c r="X5794" s="33"/>
      <c r="Y5794" s="33"/>
    </row>
    <row r="5795" spans="1:25" x14ac:dyDescent="0.2">
      <c r="A5795" s="93"/>
      <c r="B5795" s="94" t="str">
        <f>IFERROR(VLOOKUP($A5795,HeadJournal!$A$1:$NTR$890,COLUMN(HeadJournal!B$1),0),"")</f>
        <v/>
      </c>
      <c r="C5795" s="94" t="str">
        <f>IFERROR(VLOOKUP($A5795,HeadJournal!$A$1:$NTR$890,COLUMN(HeadJournal!C$1),0),"")</f>
        <v/>
      </c>
      <c r="D5795" s="125" t="str">
        <f>IFERROR(VLOOKUP($A5795,HeadJournal!$A$1:$NTR$890,COLUMN(HeadJournal!D$1),0),"")</f>
        <v/>
      </c>
      <c r="E5795" s="95" t="str">
        <f>IFERROR(VLOOKUP($A5795,HeadJournal!$A$1:$NTR$890,COLUMN(HeadJournal!G$1),0),"")</f>
        <v/>
      </c>
      <c r="F5795" s="95" t="str">
        <f t="shared" si="419"/>
        <v/>
      </c>
      <c r="G5795" s="97"/>
      <c r="H5795" s="161"/>
      <c r="I5795" s="97"/>
      <c r="J5795" s="97"/>
      <c r="K5795" s="29"/>
      <c r="L5795" s="29"/>
      <c r="M5795" s="30">
        <f>IFERROR(VLOOKUP($A5795,HeadJournal!$A$1:$J$890,COLUMN(HeadJournal!I$1),0)*($K5795+$L5795)/(SUMIF($A:$A,$A5795,$K:$K)+SUMIF($A:$A,$A5795,$L:$L)),0)</f>
        <v>0</v>
      </c>
      <c r="N5795" s="30">
        <f>IFERROR((VLOOKUP($A5795,HeadJournal!$A$1:$K$890,COLUMN(HeadJournal!K$1),0)-VLOOKUP($A5795,HeadJournal!$A$1:$K$890,COLUMN(HeadJournal!J$1),0))*($K5795+$L5795)/(SUMIF($A:$A,$A5795,$K:$K)+SUMIF($A:$A,$A5795,$L:$L)),0)</f>
        <v>0</v>
      </c>
      <c r="O5795" s="30">
        <f>IFERROR((VLOOKUP($A5795,HeadJournal!$A$1:$L$890,COLUMN(HeadJournal!L$1),0)*($K5795+$L5795)/(SUMIF($A:$A,$A5795,$K:$K)+SUMIF($A:$A,$A5795,$L:$L)))/VLOOKUP($A5795,HeadJournal!$A$1:$L$890,COLUMN(HeadJournal!H$1),0),0)</f>
        <v>0</v>
      </c>
      <c r="P5795" s="30">
        <f>IFERROR(SUM(K5795:O5795)*VLOOKUP($A5795,HeadJournal!$A$1:$L$890,COLUMN(HeadJournal!H$1),0),0)</f>
        <v>0</v>
      </c>
      <c r="Q5795" s="29"/>
      <c r="R5795" s="31"/>
      <c r="S5795" s="31"/>
      <c r="T5795" s="95" t="str">
        <f t="shared" si="420"/>
        <v/>
      </c>
      <c r="U5795" s="32">
        <f t="shared" si="354"/>
        <v>0</v>
      </c>
      <c r="V5795" s="22" t="str">
        <f t="shared" si="355"/>
        <v/>
      </c>
      <c r="X5795" s="33"/>
      <c r="Y5795" s="33"/>
    </row>
    <row r="5796" spans="1:25" x14ac:dyDescent="0.2">
      <c r="A5796" s="93"/>
      <c r="B5796" s="94" t="str">
        <f>IFERROR(VLOOKUP($A5796,HeadJournal!$A$1:$NTR$890,COLUMN(HeadJournal!B$1),0),"")</f>
        <v/>
      </c>
      <c r="C5796" s="94" t="str">
        <f>IFERROR(VLOOKUP($A5796,HeadJournal!$A$1:$NTR$890,COLUMN(HeadJournal!C$1),0),"")</f>
        <v/>
      </c>
      <c r="D5796" s="125" t="str">
        <f>IFERROR(VLOOKUP($A5796,HeadJournal!$A$1:$NTR$890,COLUMN(HeadJournal!D$1),0),"")</f>
        <v/>
      </c>
      <c r="E5796" s="95" t="str">
        <f>IFERROR(VLOOKUP($A5796,HeadJournal!$A$1:$NTR$890,COLUMN(HeadJournal!G$1),0),"")</f>
        <v/>
      </c>
      <c r="F5796" s="95" t="str">
        <f t="shared" si="419"/>
        <v/>
      </c>
      <c r="G5796" s="97"/>
      <c r="H5796" s="161"/>
      <c r="I5796" s="97"/>
      <c r="J5796" s="97"/>
      <c r="K5796" s="29"/>
      <c r="L5796" s="29"/>
      <c r="M5796" s="30">
        <f>IFERROR(VLOOKUP($A5796,HeadJournal!$A$1:$J$890,COLUMN(HeadJournal!I$1),0)*($K5796+$L5796)/(SUMIF($A:$A,$A5796,$K:$K)+SUMIF($A:$A,$A5796,$L:$L)),0)</f>
        <v>0</v>
      </c>
      <c r="N5796" s="30">
        <f>IFERROR((VLOOKUP($A5796,HeadJournal!$A$1:$K$890,COLUMN(HeadJournal!K$1),0)-VLOOKUP($A5796,HeadJournal!$A$1:$K$890,COLUMN(HeadJournal!J$1),0))*($K5796+$L5796)/(SUMIF($A:$A,$A5796,$K:$K)+SUMIF($A:$A,$A5796,$L:$L)),0)</f>
        <v>0</v>
      </c>
      <c r="O5796" s="30">
        <f>IFERROR((VLOOKUP($A5796,HeadJournal!$A$1:$L$890,COLUMN(HeadJournal!L$1),0)*($K5796+$L5796)/(SUMIF($A:$A,$A5796,$K:$K)+SUMIF($A:$A,$A5796,$L:$L)))/VLOOKUP($A5796,HeadJournal!$A$1:$L$890,COLUMN(HeadJournal!H$1),0),0)</f>
        <v>0</v>
      </c>
      <c r="P5796" s="30">
        <f>IFERROR(SUM(K5796:O5796)*VLOOKUP($A5796,HeadJournal!$A$1:$L$890,COLUMN(HeadJournal!H$1),0),0)</f>
        <v>0</v>
      </c>
      <c r="Q5796" s="29"/>
      <c r="R5796" s="31"/>
      <c r="S5796" s="31"/>
      <c r="T5796" s="95" t="str">
        <f t="shared" si="420"/>
        <v/>
      </c>
      <c r="U5796" s="32">
        <f t="shared" si="354"/>
        <v>0</v>
      </c>
      <c r="V5796" s="22" t="str">
        <f t="shared" si="355"/>
        <v/>
      </c>
      <c r="X5796" s="33"/>
      <c r="Y5796" s="33"/>
    </row>
    <row r="5797" spans="1:25" x14ac:dyDescent="0.2">
      <c r="A5797" s="93"/>
      <c r="B5797" s="94" t="str">
        <f>IFERROR(VLOOKUP($A5797,HeadJournal!$A$1:$NTR$890,COLUMN(HeadJournal!B$1),0),"")</f>
        <v/>
      </c>
      <c r="C5797" s="94" t="str">
        <f>IFERROR(VLOOKUP($A5797,HeadJournal!$A$1:$NTR$890,COLUMN(HeadJournal!C$1),0),"")</f>
        <v/>
      </c>
      <c r="D5797" s="125" t="str">
        <f>IFERROR(VLOOKUP($A5797,HeadJournal!$A$1:$NTR$890,COLUMN(HeadJournal!D$1),0),"")</f>
        <v/>
      </c>
      <c r="E5797" s="95" t="str">
        <f>IFERROR(VLOOKUP($A5797,HeadJournal!$A$1:$NTR$890,COLUMN(HeadJournal!G$1),0),"")</f>
        <v/>
      </c>
      <c r="F5797" s="95" t="str">
        <f t="shared" si="419"/>
        <v/>
      </c>
      <c r="G5797" s="97"/>
      <c r="H5797" s="161"/>
      <c r="I5797" s="97"/>
      <c r="J5797" s="97"/>
      <c r="K5797" s="29"/>
      <c r="L5797" s="29"/>
      <c r="M5797" s="30">
        <f>IFERROR(VLOOKUP($A5797,HeadJournal!$A$1:$J$890,COLUMN(HeadJournal!I$1),0)*($K5797+$L5797)/(SUMIF($A:$A,$A5797,$K:$K)+SUMIF($A:$A,$A5797,$L:$L)),0)</f>
        <v>0</v>
      </c>
      <c r="N5797" s="30">
        <f>IFERROR((VLOOKUP($A5797,HeadJournal!$A$1:$K$890,COLUMN(HeadJournal!K$1),0)-VLOOKUP($A5797,HeadJournal!$A$1:$K$890,COLUMN(HeadJournal!J$1),0))*($K5797+$L5797)/(SUMIF($A:$A,$A5797,$K:$K)+SUMIF($A:$A,$A5797,$L:$L)),0)</f>
        <v>0</v>
      </c>
      <c r="O5797" s="30">
        <f>IFERROR((VLOOKUP($A5797,HeadJournal!$A$1:$L$890,COLUMN(HeadJournal!L$1),0)*($K5797+$L5797)/(SUMIF($A:$A,$A5797,$K:$K)+SUMIF($A:$A,$A5797,$L:$L)))/VLOOKUP($A5797,HeadJournal!$A$1:$L$890,COLUMN(HeadJournal!H$1),0),0)</f>
        <v>0</v>
      </c>
      <c r="P5797" s="30">
        <f>IFERROR(SUM(K5797:O5797)*VLOOKUP($A5797,HeadJournal!$A$1:$L$890,COLUMN(HeadJournal!H$1),0),0)</f>
        <v>0</v>
      </c>
      <c r="Q5797" s="29"/>
      <c r="R5797" s="31"/>
      <c r="S5797" s="31"/>
      <c r="T5797" s="95" t="str">
        <f t="shared" si="420"/>
        <v/>
      </c>
      <c r="U5797" s="32">
        <f t="shared" si="354"/>
        <v>0</v>
      </c>
      <c r="V5797" s="22" t="str">
        <f t="shared" si="355"/>
        <v/>
      </c>
      <c r="X5797" s="33"/>
      <c r="Y5797" s="33"/>
    </row>
    <row r="5798" spans="1:25" x14ac:dyDescent="0.2">
      <c r="A5798" s="93"/>
      <c r="B5798" s="94" t="str">
        <f>IFERROR(VLOOKUP($A5798,HeadJournal!$A$1:$NTR$890,COLUMN(HeadJournal!B$1),0),"")</f>
        <v/>
      </c>
      <c r="C5798" s="94" t="str">
        <f>IFERROR(VLOOKUP($A5798,HeadJournal!$A$1:$NTR$890,COLUMN(HeadJournal!C$1),0),"")</f>
        <v/>
      </c>
      <c r="D5798" s="125" t="str">
        <f>IFERROR(VLOOKUP($A5798,HeadJournal!$A$1:$NTR$890,COLUMN(HeadJournal!D$1),0),"")</f>
        <v/>
      </c>
      <c r="E5798" s="95" t="str">
        <f>IFERROR(VLOOKUP($A5798,HeadJournal!$A$1:$NTR$890,COLUMN(HeadJournal!G$1),0),"")</f>
        <v/>
      </c>
      <c r="F5798" s="95" t="str">
        <f t="shared" si="419"/>
        <v/>
      </c>
      <c r="G5798" s="97"/>
      <c r="H5798" s="161"/>
      <c r="I5798" s="97"/>
      <c r="J5798" s="97"/>
      <c r="K5798" s="29"/>
      <c r="L5798" s="29"/>
      <c r="M5798" s="30">
        <f>IFERROR(VLOOKUP($A5798,HeadJournal!$A$1:$J$890,COLUMN(HeadJournal!I$1),0)*($K5798+$L5798)/(SUMIF($A:$A,$A5798,$K:$K)+SUMIF($A:$A,$A5798,$L:$L)),0)</f>
        <v>0</v>
      </c>
      <c r="N5798" s="30">
        <f>IFERROR((VLOOKUP($A5798,HeadJournal!$A$1:$K$890,COLUMN(HeadJournal!K$1),0)-VLOOKUP($A5798,HeadJournal!$A$1:$K$890,COLUMN(HeadJournal!J$1),0))*($K5798+$L5798)/(SUMIF($A:$A,$A5798,$K:$K)+SUMIF($A:$A,$A5798,$L:$L)),0)</f>
        <v>0</v>
      </c>
      <c r="O5798" s="30">
        <f>IFERROR((VLOOKUP($A5798,HeadJournal!$A$1:$L$890,COLUMN(HeadJournal!L$1),0)*($K5798+$L5798)/(SUMIF($A:$A,$A5798,$K:$K)+SUMIF($A:$A,$A5798,$L:$L)))/VLOOKUP($A5798,HeadJournal!$A$1:$L$890,COLUMN(HeadJournal!H$1),0),0)</f>
        <v>0</v>
      </c>
      <c r="P5798" s="30">
        <f>IFERROR(SUM(K5798:O5798)*VLOOKUP($A5798,HeadJournal!$A$1:$L$890,COLUMN(HeadJournal!H$1),0),0)</f>
        <v>0</v>
      </c>
      <c r="Q5798" s="29"/>
      <c r="R5798" s="31"/>
      <c r="S5798" s="31"/>
      <c r="T5798" s="95" t="str">
        <f t="shared" si="420"/>
        <v/>
      </c>
      <c r="U5798" s="32">
        <f t="shared" si="354"/>
        <v>0</v>
      </c>
      <c r="V5798" s="22" t="str">
        <f t="shared" si="355"/>
        <v/>
      </c>
      <c r="X5798" s="33"/>
      <c r="Y5798" s="33"/>
    </row>
    <row r="5799" spans="1:25" x14ac:dyDescent="0.2">
      <c r="A5799" s="93"/>
      <c r="B5799" s="94" t="str">
        <f>IFERROR(VLOOKUP($A5799,HeadJournal!$A$1:$NTR$890,COLUMN(HeadJournal!B$1),0),"")</f>
        <v/>
      </c>
      <c r="C5799" s="94" t="str">
        <f>IFERROR(VLOOKUP($A5799,HeadJournal!$A$1:$NTR$890,COLUMN(HeadJournal!C$1),0),"")</f>
        <v/>
      </c>
      <c r="D5799" s="125" t="str">
        <f>IFERROR(VLOOKUP($A5799,HeadJournal!$A$1:$NTR$890,COLUMN(HeadJournal!D$1),0),"")</f>
        <v/>
      </c>
      <c r="E5799" s="95" t="str">
        <f>IFERROR(VLOOKUP($A5799,HeadJournal!$A$1:$NTR$890,COLUMN(HeadJournal!G$1),0),"")</f>
        <v/>
      </c>
      <c r="F5799" s="95" t="str">
        <f t="shared" si="419"/>
        <v/>
      </c>
      <c r="G5799" s="97"/>
      <c r="H5799" s="161"/>
      <c r="I5799" s="97"/>
      <c r="J5799" s="97"/>
      <c r="K5799" s="29"/>
      <c r="L5799" s="29"/>
      <c r="M5799" s="30">
        <f>IFERROR(VLOOKUP($A5799,HeadJournal!$A$1:$J$890,COLUMN(HeadJournal!I$1),0)*($K5799+$L5799)/(SUMIF($A:$A,$A5799,$K:$K)+SUMIF($A:$A,$A5799,$L:$L)),0)</f>
        <v>0</v>
      </c>
      <c r="N5799" s="30">
        <f>IFERROR((VLOOKUP($A5799,HeadJournal!$A$1:$K$890,COLUMN(HeadJournal!K$1),0)-VLOOKUP($A5799,HeadJournal!$A$1:$K$890,COLUMN(HeadJournal!J$1),0))*($K5799+$L5799)/(SUMIF($A:$A,$A5799,$K:$K)+SUMIF($A:$A,$A5799,$L:$L)),0)</f>
        <v>0</v>
      </c>
      <c r="O5799" s="30">
        <f>IFERROR((VLOOKUP($A5799,HeadJournal!$A$1:$L$890,COLUMN(HeadJournal!L$1),0)*($K5799+$L5799)/(SUMIF($A:$A,$A5799,$K:$K)+SUMIF($A:$A,$A5799,$L:$L)))/VLOOKUP($A5799,HeadJournal!$A$1:$L$890,COLUMN(HeadJournal!H$1),0),0)</f>
        <v>0</v>
      </c>
      <c r="P5799" s="30">
        <f>IFERROR(SUM(K5799:O5799)*VLOOKUP($A5799,HeadJournal!$A$1:$L$890,COLUMN(HeadJournal!H$1),0),0)</f>
        <v>0</v>
      </c>
      <c r="Q5799" s="29"/>
      <c r="R5799" s="31"/>
      <c r="S5799" s="31"/>
      <c r="T5799" s="95" t="str">
        <f t="shared" si="420"/>
        <v/>
      </c>
      <c r="U5799" s="32">
        <f t="shared" si="354"/>
        <v>0</v>
      </c>
      <c r="V5799" s="22" t="str">
        <f t="shared" si="355"/>
        <v/>
      </c>
      <c r="X5799" s="33"/>
      <c r="Y5799" s="33"/>
    </row>
    <row r="5800" spans="1:25" x14ac:dyDescent="0.2">
      <c r="A5800" s="93"/>
      <c r="B5800" s="94" t="str">
        <f>IFERROR(VLOOKUP($A5800,HeadJournal!$A$1:$NTR$890,COLUMN(HeadJournal!B$1),0),"")</f>
        <v/>
      </c>
      <c r="C5800" s="94" t="str">
        <f>IFERROR(VLOOKUP($A5800,HeadJournal!$A$1:$NTR$890,COLUMN(HeadJournal!C$1),0),"")</f>
        <v/>
      </c>
      <c r="D5800" s="125" t="str">
        <f>IFERROR(VLOOKUP($A5800,HeadJournal!$A$1:$NTR$890,COLUMN(HeadJournal!D$1),0),"")</f>
        <v/>
      </c>
      <c r="E5800" s="95" t="str">
        <f>IFERROR(VLOOKUP($A5800,HeadJournal!$A$1:$NTR$890,COLUMN(HeadJournal!G$1),0),"")</f>
        <v/>
      </c>
      <c r="F5800" s="95" t="str">
        <f t="shared" si="419"/>
        <v/>
      </c>
      <c r="G5800" s="97"/>
      <c r="H5800" s="161"/>
      <c r="I5800" s="97"/>
      <c r="J5800" s="97"/>
      <c r="K5800" s="29"/>
      <c r="L5800" s="29"/>
      <c r="M5800" s="30">
        <f>IFERROR(VLOOKUP($A5800,HeadJournal!$A$1:$J$890,COLUMN(HeadJournal!I$1),0)*($K5800+$L5800)/(SUMIF($A:$A,$A5800,$K:$K)+SUMIF($A:$A,$A5800,$L:$L)),0)</f>
        <v>0</v>
      </c>
      <c r="N5800" s="30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30">
        <f>IFERROR((VLOOKUP($A5800,HeadJournal!$A$1:$L$890,COLUMN(HeadJournal!L$1),0)*($K5800+$L5800)/(SUMIF($A:$A,$A5800,$K:$K)+SUMIF($A:$A,$A5800,$L:$L)))/VLOOKUP($A5800,HeadJournal!$A$1:$L$890,COLUMN(HeadJournal!H$1),0),0)</f>
        <v>0</v>
      </c>
      <c r="P5800" s="30">
        <f>IFERROR(SUM(K5800:O5800)*VLOOKUP($A5800,HeadJournal!$A$1:$L$890,COLUMN(HeadJournal!H$1),0),0)</f>
        <v>0</v>
      </c>
      <c r="Q5800" s="29"/>
      <c r="R5800" s="31"/>
      <c r="S5800" s="31"/>
      <c r="T5800" s="95" t="str">
        <f t="shared" si="420"/>
        <v/>
      </c>
      <c r="U5800" s="32">
        <f t="shared" si="354"/>
        <v>0</v>
      </c>
      <c r="V5800" s="22" t="str">
        <f t="shared" si="355"/>
        <v/>
      </c>
      <c r="X5800" s="33"/>
      <c r="Y5800" s="33"/>
    </row>
    <row r="5801" spans="1:25" x14ac:dyDescent="0.2">
      <c r="A5801" s="93"/>
      <c r="B5801" s="94" t="str">
        <f>IFERROR(VLOOKUP($A5801,HeadJournal!$A$1:$NTR$890,COLUMN(HeadJournal!B$1),0),"")</f>
        <v/>
      </c>
      <c r="C5801" s="94" t="str">
        <f>IFERROR(VLOOKUP($A5801,HeadJournal!$A$1:$NTR$890,COLUMN(HeadJournal!C$1),0),"")</f>
        <v/>
      </c>
      <c r="D5801" s="125" t="str">
        <f>IFERROR(VLOOKUP($A5801,HeadJournal!$A$1:$NTR$890,COLUMN(HeadJournal!D$1),0),"")</f>
        <v/>
      </c>
      <c r="E5801" s="95" t="str">
        <f>IFERROR(VLOOKUP($A5801,HeadJournal!$A$1:$NTR$890,COLUMN(HeadJournal!G$1),0),"")</f>
        <v/>
      </c>
      <c r="F5801" s="95" t="str">
        <f t="shared" si="419"/>
        <v/>
      </c>
      <c r="G5801" s="97"/>
      <c r="H5801" s="161"/>
      <c r="I5801" s="97"/>
      <c r="J5801" s="97"/>
      <c r="K5801" s="29"/>
      <c r="L5801" s="29"/>
      <c r="M5801" s="30">
        <f>IFERROR(VLOOKUP($A5801,HeadJournal!$A$1:$J$890,COLUMN(HeadJournal!I$1),0)*($K5801+$L5801)/(SUMIF($A:$A,$A5801,$K:$K)+SUMIF($A:$A,$A5801,$L:$L)),0)</f>
        <v>0</v>
      </c>
      <c r="N5801" s="30">
        <f>IFERROR((VLOOKUP($A5801,HeadJournal!$A$1:$K$890,COLUMN(HeadJournal!K$1),0)-VLOOKUP($A5801,HeadJournal!$A$1:$K$890,COLUMN(HeadJournal!J$1),0))*($K5801+$L5801)/(SUMIF($A:$A,$A5801,$K:$K)+SUMIF($A:$A,$A5801,$L:$L)),0)</f>
        <v>0</v>
      </c>
      <c r="O5801" s="30">
        <f>IFERROR((VLOOKUP($A5801,HeadJournal!$A$1:$L$890,COLUMN(HeadJournal!L$1),0)*($K5801+$L5801)/(SUMIF($A:$A,$A5801,$K:$K)+SUMIF($A:$A,$A5801,$L:$L)))/VLOOKUP($A5801,HeadJournal!$A$1:$L$890,COLUMN(HeadJournal!H$1),0),0)</f>
        <v>0</v>
      </c>
      <c r="P5801" s="30">
        <f>IFERROR(SUM(K5801:O5801)*VLOOKUP($A5801,HeadJournal!$A$1:$L$890,COLUMN(HeadJournal!H$1),0),0)</f>
        <v>0</v>
      </c>
      <c r="Q5801" s="29"/>
      <c r="R5801" s="31"/>
      <c r="S5801" s="31"/>
      <c r="T5801" s="95" t="str">
        <f t="shared" si="420"/>
        <v/>
      </c>
      <c r="U5801" s="32">
        <f t="shared" si="354"/>
        <v>0</v>
      </c>
      <c r="V5801" s="22" t="str">
        <f t="shared" si="355"/>
        <v/>
      </c>
      <c r="X5801" s="33"/>
      <c r="Y5801" s="33"/>
    </row>
    <row r="5802" spans="1:25" x14ac:dyDescent="0.2">
      <c r="A5802" s="93"/>
      <c r="B5802" s="94" t="str">
        <f>IFERROR(VLOOKUP($A5802,HeadJournal!$A$1:$NTR$890,COLUMN(HeadJournal!B$1),0),"")</f>
        <v/>
      </c>
      <c r="C5802" s="94" t="str">
        <f>IFERROR(VLOOKUP($A5802,HeadJournal!$A$1:$NTR$890,COLUMN(HeadJournal!C$1),0),"")</f>
        <v/>
      </c>
      <c r="D5802" s="125" t="str">
        <f>IFERROR(VLOOKUP($A5802,HeadJournal!$A$1:$NTR$890,COLUMN(HeadJournal!D$1),0),"")</f>
        <v/>
      </c>
      <c r="E5802" s="95" t="str">
        <f>IFERROR(VLOOKUP($A5802,HeadJournal!$A$1:$NTR$890,COLUMN(HeadJournal!G$1),0),"")</f>
        <v/>
      </c>
      <c r="F5802" s="95" t="str">
        <f t="shared" si="419"/>
        <v/>
      </c>
      <c r="G5802" s="97"/>
      <c r="H5802" s="161"/>
      <c r="I5802" s="97"/>
      <c r="J5802" s="97"/>
      <c r="K5802" s="29"/>
      <c r="L5802" s="29"/>
      <c r="M5802" s="30">
        <f>IFERROR(VLOOKUP($A5802,HeadJournal!$A$1:$J$890,COLUMN(HeadJournal!I$1),0)*($K5802+$L5802)/(SUMIF($A:$A,$A5802,$K:$K)+SUMIF($A:$A,$A5802,$L:$L)),0)</f>
        <v>0</v>
      </c>
      <c r="N5802" s="30">
        <f>IFERROR((VLOOKUP($A5802,HeadJournal!$A$1:$K$890,COLUMN(HeadJournal!K$1),0)-VLOOKUP($A5802,HeadJournal!$A$1:$K$890,COLUMN(HeadJournal!J$1),0))*($K5802+$L5802)/(SUMIF($A:$A,$A5802,$K:$K)+SUMIF($A:$A,$A5802,$L:$L)),0)</f>
        <v>0</v>
      </c>
      <c r="O5802" s="30">
        <f>IFERROR((VLOOKUP($A5802,HeadJournal!$A$1:$L$890,COLUMN(HeadJournal!L$1),0)*($K5802+$L5802)/(SUMIF($A:$A,$A5802,$K:$K)+SUMIF($A:$A,$A5802,$L:$L)))/VLOOKUP($A5802,HeadJournal!$A$1:$L$890,COLUMN(HeadJournal!H$1),0),0)</f>
        <v>0</v>
      </c>
      <c r="P5802" s="30">
        <f>IFERROR(SUM(K5802:O5802)*VLOOKUP($A5802,HeadJournal!$A$1:$L$890,COLUMN(HeadJournal!H$1),0),0)</f>
        <v>0</v>
      </c>
      <c r="Q5802" s="29"/>
      <c r="R5802" s="31"/>
      <c r="S5802" s="31"/>
      <c r="T5802" s="95" t="str">
        <f t="shared" si="420"/>
        <v/>
      </c>
      <c r="U5802" s="32">
        <f t="shared" si="354"/>
        <v>0</v>
      </c>
      <c r="V5802" s="22" t="str">
        <f t="shared" si="355"/>
        <v/>
      </c>
      <c r="X5802" s="33"/>
      <c r="Y5802" s="33"/>
    </row>
    <row r="5803" spans="1:25" x14ac:dyDescent="0.2">
      <c r="A5803" s="93"/>
      <c r="B5803" s="94" t="str">
        <f>IFERROR(VLOOKUP($A5803,HeadJournal!$A$1:$NTR$890,COLUMN(HeadJournal!B$1),0),"")</f>
        <v/>
      </c>
      <c r="C5803" s="94" t="str">
        <f>IFERROR(VLOOKUP($A5803,HeadJournal!$A$1:$NTR$890,COLUMN(HeadJournal!C$1),0),"")</f>
        <v/>
      </c>
      <c r="D5803" s="125" t="str">
        <f>IFERROR(VLOOKUP($A5803,HeadJournal!$A$1:$NTR$890,COLUMN(HeadJournal!D$1),0),"")</f>
        <v/>
      </c>
      <c r="E5803" s="95" t="str">
        <f>IFERROR(VLOOKUP($A5803,HeadJournal!$A$1:$NTR$890,COLUMN(HeadJournal!G$1),0),"")</f>
        <v/>
      </c>
      <c r="F5803" s="95" t="str">
        <f t="shared" si="419"/>
        <v/>
      </c>
      <c r="G5803" s="97"/>
      <c r="H5803" s="161"/>
      <c r="I5803" s="97"/>
      <c r="J5803" s="97"/>
      <c r="K5803" s="29"/>
      <c r="L5803" s="29"/>
      <c r="M5803" s="30">
        <f>IFERROR(VLOOKUP($A5803,HeadJournal!$A$1:$J$890,COLUMN(HeadJournal!I$1),0)*($K5803+$L5803)/(SUMIF($A:$A,$A5803,$K:$K)+SUMIF($A:$A,$A5803,$L:$L)),0)</f>
        <v>0</v>
      </c>
      <c r="N5803" s="30">
        <f>IFERROR((VLOOKUP($A5803,HeadJournal!$A$1:$K$890,COLUMN(HeadJournal!K$1),0)-VLOOKUP($A5803,HeadJournal!$A$1:$K$890,COLUMN(HeadJournal!J$1),0))*($K5803+$L5803)/(SUMIF($A:$A,$A5803,$K:$K)+SUMIF($A:$A,$A5803,$L:$L)),0)</f>
        <v>0</v>
      </c>
      <c r="O5803" s="30">
        <f>IFERROR((VLOOKUP($A5803,HeadJournal!$A$1:$L$890,COLUMN(HeadJournal!L$1),0)*($K5803+$L5803)/(SUMIF($A:$A,$A5803,$K:$K)+SUMIF($A:$A,$A5803,$L:$L)))/VLOOKUP($A5803,HeadJournal!$A$1:$L$890,COLUMN(HeadJournal!H$1),0),0)</f>
        <v>0</v>
      </c>
      <c r="P5803" s="30">
        <f>IFERROR(SUM(K5803:O5803)*VLOOKUP($A5803,HeadJournal!$A$1:$L$890,COLUMN(HeadJournal!H$1),0),0)</f>
        <v>0</v>
      </c>
      <c r="Q5803" s="29"/>
      <c r="R5803" s="31"/>
      <c r="S5803" s="31"/>
      <c r="T5803" s="95" t="str">
        <f t="shared" si="420"/>
        <v/>
      </c>
      <c r="U5803" s="32">
        <f t="shared" si="354"/>
        <v>0</v>
      </c>
      <c r="V5803" s="22" t="str">
        <f t="shared" si="355"/>
        <v/>
      </c>
      <c r="X5803" s="33"/>
      <c r="Y5803" s="33"/>
    </row>
    <row r="5804" spans="1:25" x14ac:dyDescent="0.2">
      <c r="A5804" s="93"/>
      <c r="B5804" s="94" t="str">
        <f>IFERROR(VLOOKUP($A5804,HeadJournal!$A$1:$NTR$890,COLUMN(HeadJournal!B$1),0),"")</f>
        <v/>
      </c>
      <c r="C5804" s="94" t="str">
        <f>IFERROR(VLOOKUP($A5804,HeadJournal!$A$1:$NTR$890,COLUMN(HeadJournal!C$1),0),"")</f>
        <v/>
      </c>
      <c r="D5804" s="125" t="str">
        <f>IFERROR(VLOOKUP($A5804,HeadJournal!$A$1:$NTR$890,COLUMN(HeadJournal!D$1),0),"")</f>
        <v/>
      </c>
      <c r="E5804" s="95" t="str">
        <f>IFERROR(VLOOKUP($A5804,HeadJournal!$A$1:$NTR$890,COLUMN(HeadJournal!G$1),0),"")</f>
        <v/>
      </c>
      <c r="F5804" s="95" t="str">
        <f t="shared" si="419"/>
        <v/>
      </c>
      <c r="G5804" s="97"/>
      <c r="H5804" s="161"/>
      <c r="I5804" s="97"/>
      <c r="J5804" s="97"/>
      <c r="K5804" s="29"/>
      <c r="L5804" s="29"/>
      <c r="M5804" s="30">
        <f>IFERROR(VLOOKUP($A5804,HeadJournal!$A$1:$J$890,COLUMN(HeadJournal!I$1),0)*($K5804+$L5804)/(SUMIF($A:$A,$A5804,$K:$K)+SUMIF($A:$A,$A5804,$L:$L)),0)</f>
        <v>0</v>
      </c>
      <c r="N5804" s="30">
        <f>IFERROR((VLOOKUP($A5804,HeadJournal!$A$1:$K$890,COLUMN(HeadJournal!K$1),0)-VLOOKUP($A5804,HeadJournal!$A$1:$K$890,COLUMN(HeadJournal!J$1),0))*($K5804+$L5804)/(SUMIF($A:$A,$A5804,$K:$K)+SUMIF($A:$A,$A5804,$L:$L)),0)</f>
        <v>0</v>
      </c>
      <c r="O5804" s="30">
        <f>IFERROR((VLOOKUP($A5804,HeadJournal!$A$1:$L$890,COLUMN(HeadJournal!L$1),0)*($K5804+$L5804)/(SUMIF($A:$A,$A5804,$K:$K)+SUMIF($A:$A,$A5804,$L:$L)))/VLOOKUP($A5804,HeadJournal!$A$1:$L$890,COLUMN(HeadJournal!H$1),0),0)</f>
        <v>0</v>
      </c>
      <c r="P5804" s="30">
        <f>IFERROR(SUM(K5804:O5804)*VLOOKUP($A5804,HeadJournal!$A$1:$L$890,COLUMN(HeadJournal!H$1),0),0)</f>
        <v>0</v>
      </c>
      <c r="Q5804" s="29"/>
      <c r="R5804" s="31"/>
      <c r="S5804" s="31"/>
      <c r="T5804" s="95" t="str">
        <f t="shared" si="420"/>
        <v/>
      </c>
      <c r="U5804" s="32">
        <f t="shared" si="354"/>
        <v>0</v>
      </c>
      <c r="V5804" s="22" t="str">
        <f t="shared" si="355"/>
        <v/>
      </c>
      <c r="X5804" s="33"/>
      <c r="Y5804" s="33"/>
    </row>
    <row r="5805" spans="1:25" x14ac:dyDescent="0.2">
      <c r="A5805" s="93"/>
      <c r="B5805" s="94" t="str">
        <f>IFERROR(VLOOKUP($A5805,HeadJournal!$A$1:$NTR$890,COLUMN(HeadJournal!B$1),0),"")</f>
        <v/>
      </c>
      <c r="C5805" s="94" t="str">
        <f>IFERROR(VLOOKUP($A5805,HeadJournal!$A$1:$NTR$890,COLUMN(HeadJournal!C$1),0),"")</f>
        <v/>
      </c>
      <c r="D5805" s="125" t="str">
        <f>IFERROR(VLOOKUP($A5805,HeadJournal!$A$1:$NTR$890,COLUMN(HeadJournal!D$1),0),"")</f>
        <v/>
      </c>
      <c r="E5805" s="95" t="str">
        <f>IFERROR(VLOOKUP($A5805,HeadJournal!$A$1:$NTR$890,COLUMN(HeadJournal!G$1),0),"")</f>
        <v/>
      </c>
      <c r="F5805" s="95" t="str">
        <f t="shared" si="419"/>
        <v/>
      </c>
      <c r="G5805" s="97"/>
      <c r="H5805" s="161"/>
      <c r="I5805" s="97"/>
      <c r="J5805" s="97"/>
      <c r="K5805" s="29"/>
      <c r="L5805" s="29"/>
      <c r="M5805" s="30">
        <f>IFERROR(VLOOKUP($A5805,HeadJournal!$A$1:$J$890,COLUMN(HeadJournal!I$1),0)*($K5805+$L5805)/(SUMIF($A:$A,$A5805,$K:$K)+SUMIF($A:$A,$A5805,$L:$L)),0)</f>
        <v>0</v>
      </c>
      <c r="N5805" s="30">
        <f>IFERROR((VLOOKUP($A5805,HeadJournal!$A$1:$K$890,COLUMN(HeadJournal!K$1),0)-VLOOKUP($A5805,HeadJournal!$A$1:$K$890,COLUMN(HeadJournal!J$1),0))*($K5805+$L5805)/(SUMIF($A:$A,$A5805,$K:$K)+SUMIF($A:$A,$A5805,$L:$L)),0)</f>
        <v>0</v>
      </c>
      <c r="O5805" s="30">
        <f>IFERROR((VLOOKUP($A5805,HeadJournal!$A$1:$L$890,COLUMN(HeadJournal!L$1),0)*($K5805+$L5805)/(SUMIF($A:$A,$A5805,$K:$K)+SUMIF($A:$A,$A5805,$L:$L)))/VLOOKUP($A5805,HeadJournal!$A$1:$L$890,COLUMN(HeadJournal!H$1),0),0)</f>
        <v>0</v>
      </c>
      <c r="P5805" s="30">
        <f>IFERROR(SUM(K5805:O5805)*VLOOKUP($A5805,HeadJournal!$A$1:$L$890,COLUMN(HeadJournal!H$1),0),0)</f>
        <v>0</v>
      </c>
      <c r="Q5805" s="29"/>
      <c r="R5805" s="31"/>
      <c r="S5805" s="31"/>
      <c r="T5805" s="95" t="str">
        <f t="shared" si="420"/>
        <v/>
      </c>
      <c r="U5805" s="32">
        <f t="shared" si="354"/>
        <v>0</v>
      </c>
      <c r="V5805" s="22" t="str">
        <f t="shared" si="355"/>
        <v/>
      </c>
      <c r="X5805" s="33"/>
      <c r="Y5805" s="33"/>
    </row>
    <row r="5806" spans="1:25" x14ac:dyDescent="0.2">
      <c r="A5806" s="93"/>
      <c r="B5806" s="94" t="str">
        <f>IFERROR(VLOOKUP($A5806,HeadJournal!$A$1:$NTR$890,COLUMN(HeadJournal!B$1),0),"")</f>
        <v/>
      </c>
      <c r="C5806" s="94" t="str">
        <f>IFERROR(VLOOKUP($A5806,HeadJournal!$A$1:$NTR$890,COLUMN(HeadJournal!C$1),0),"")</f>
        <v/>
      </c>
      <c r="D5806" s="125" t="str">
        <f>IFERROR(VLOOKUP($A5806,HeadJournal!$A$1:$NTR$890,COLUMN(HeadJournal!D$1),0),"")</f>
        <v/>
      </c>
      <c r="E5806" s="95" t="str">
        <f>IFERROR(VLOOKUP($A5806,HeadJournal!$A$1:$NTR$890,COLUMN(HeadJournal!G$1),0),"")</f>
        <v/>
      </c>
      <c r="F5806" s="95" t="str">
        <f t="shared" si="419"/>
        <v/>
      </c>
      <c r="G5806" s="97"/>
      <c r="H5806" s="161"/>
      <c r="I5806" s="97"/>
      <c r="J5806" s="97"/>
      <c r="K5806" s="29"/>
      <c r="L5806" s="29"/>
      <c r="M5806" s="30">
        <f>IFERROR(VLOOKUP($A5806,HeadJournal!$A$1:$J$890,COLUMN(HeadJournal!I$1),0)*($K5806+$L5806)/(SUMIF($A:$A,$A5806,$K:$K)+SUMIF($A:$A,$A5806,$L:$L)),0)</f>
        <v>0</v>
      </c>
      <c r="N5806" s="30">
        <f>IFERROR((VLOOKUP($A5806,HeadJournal!$A$1:$K$890,COLUMN(HeadJournal!K$1),0)-VLOOKUP($A5806,HeadJournal!$A$1:$K$890,COLUMN(HeadJournal!J$1),0))*($K5806+$L5806)/(SUMIF($A:$A,$A5806,$K:$K)+SUMIF($A:$A,$A5806,$L:$L)),0)</f>
        <v>0</v>
      </c>
      <c r="O5806" s="30">
        <f>IFERROR((VLOOKUP($A5806,HeadJournal!$A$1:$L$890,COLUMN(HeadJournal!L$1),0)*($K5806+$L5806)/(SUMIF($A:$A,$A5806,$K:$K)+SUMIF($A:$A,$A5806,$L:$L)))/VLOOKUP($A5806,HeadJournal!$A$1:$L$890,COLUMN(HeadJournal!H$1),0),0)</f>
        <v>0</v>
      </c>
      <c r="P5806" s="30">
        <f>IFERROR(SUM(K5806:O5806)*VLOOKUP($A5806,HeadJournal!$A$1:$L$890,COLUMN(HeadJournal!H$1),0),0)</f>
        <v>0</v>
      </c>
      <c r="Q5806" s="29"/>
      <c r="R5806" s="31"/>
      <c r="S5806" s="31"/>
      <c r="T5806" s="95" t="str">
        <f t="shared" si="420"/>
        <v/>
      </c>
      <c r="U5806" s="32">
        <f t="shared" si="354"/>
        <v>0</v>
      </c>
      <c r="V5806" s="22" t="str">
        <f t="shared" si="355"/>
        <v/>
      </c>
      <c r="X5806" s="33"/>
      <c r="Y5806" s="33"/>
    </row>
    <row r="5807" spans="1:25" x14ac:dyDescent="0.2">
      <c r="A5807" s="93"/>
      <c r="B5807" s="94" t="str">
        <f>IFERROR(VLOOKUP($A5807,HeadJournal!$A$1:$NTR$890,COLUMN(HeadJournal!B$1),0),"")</f>
        <v/>
      </c>
      <c r="C5807" s="94" t="str">
        <f>IFERROR(VLOOKUP($A5807,HeadJournal!$A$1:$NTR$890,COLUMN(HeadJournal!C$1),0),"")</f>
        <v/>
      </c>
      <c r="D5807" s="125" t="str">
        <f>IFERROR(VLOOKUP($A5807,HeadJournal!$A$1:$NTR$890,COLUMN(HeadJournal!D$1),0),"")</f>
        <v/>
      </c>
      <c r="E5807" s="95" t="str">
        <f>IFERROR(VLOOKUP($A5807,HeadJournal!$A$1:$NTR$890,COLUMN(HeadJournal!G$1),0),"")</f>
        <v/>
      </c>
      <c r="F5807" s="95" t="str">
        <f t="shared" si="419"/>
        <v/>
      </c>
      <c r="G5807" s="97"/>
      <c r="H5807" s="161"/>
      <c r="I5807" s="97"/>
      <c r="J5807" s="97"/>
      <c r="K5807" s="29"/>
      <c r="L5807" s="29"/>
      <c r="M5807" s="30">
        <f>IFERROR(VLOOKUP($A5807,HeadJournal!$A$1:$J$890,COLUMN(HeadJournal!I$1),0)*($K5807+$L5807)/(SUMIF($A:$A,$A5807,$K:$K)+SUMIF($A:$A,$A5807,$L:$L)),0)</f>
        <v>0</v>
      </c>
      <c r="N5807" s="30">
        <f>IFERROR((VLOOKUP($A5807,HeadJournal!$A$1:$K$890,COLUMN(HeadJournal!K$1),0)-VLOOKUP($A5807,HeadJournal!$A$1:$K$890,COLUMN(HeadJournal!J$1),0))*($K5807+$L5807)/(SUMIF($A:$A,$A5807,$K:$K)+SUMIF($A:$A,$A5807,$L:$L)),0)</f>
        <v>0</v>
      </c>
      <c r="O5807" s="30">
        <f>IFERROR((VLOOKUP($A5807,HeadJournal!$A$1:$L$890,COLUMN(HeadJournal!L$1),0)*($K5807+$L5807)/(SUMIF($A:$A,$A5807,$K:$K)+SUMIF($A:$A,$A5807,$L:$L)))/VLOOKUP($A5807,HeadJournal!$A$1:$L$890,COLUMN(HeadJournal!H$1),0),0)</f>
        <v>0</v>
      </c>
      <c r="P5807" s="30">
        <f>IFERROR(SUM(K5807:O5807)*VLOOKUP($A5807,HeadJournal!$A$1:$L$890,COLUMN(HeadJournal!H$1),0),0)</f>
        <v>0</v>
      </c>
      <c r="Q5807" s="29"/>
      <c r="R5807" s="31"/>
      <c r="S5807" s="31"/>
      <c r="T5807" s="95" t="str">
        <f t="shared" si="420"/>
        <v/>
      </c>
      <c r="U5807" s="32">
        <f t="shared" si="354"/>
        <v>0</v>
      </c>
      <c r="V5807" s="22" t="str">
        <f t="shared" si="355"/>
        <v/>
      </c>
      <c r="X5807" s="33"/>
      <c r="Y5807" s="33"/>
    </row>
    <row r="5808" spans="1:25" x14ac:dyDescent="0.2">
      <c r="A5808" s="93"/>
      <c r="B5808" s="94" t="str">
        <f>IFERROR(VLOOKUP($A5808,HeadJournal!$A$1:$NTR$890,COLUMN(HeadJournal!B$1),0),"")</f>
        <v/>
      </c>
      <c r="C5808" s="94" t="str">
        <f>IFERROR(VLOOKUP($A5808,HeadJournal!$A$1:$NTR$890,COLUMN(HeadJournal!C$1),0),"")</f>
        <v/>
      </c>
      <c r="D5808" s="125" t="str">
        <f>IFERROR(VLOOKUP($A5808,HeadJournal!$A$1:$NTR$890,COLUMN(HeadJournal!D$1),0),"")</f>
        <v/>
      </c>
      <c r="E5808" s="95" t="str">
        <f>IFERROR(VLOOKUP($A5808,HeadJournal!$A$1:$NTR$890,COLUMN(HeadJournal!G$1),0),"")</f>
        <v/>
      </c>
      <c r="F5808" s="95" t="str">
        <f t="shared" si="419"/>
        <v/>
      </c>
      <c r="G5808" s="97"/>
      <c r="H5808" s="161"/>
      <c r="I5808" s="97"/>
      <c r="J5808" s="97"/>
      <c r="K5808" s="29"/>
      <c r="L5808" s="29"/>
      <c r="M5808" s="30">
        <f>IFERROR(VLOOKUP($A5808,HeadJournal!$A$1:$J$890,COLUMN(HeadJournal!I$1),0)*($K5808+$L5808)/(SUMIF($A:$A,$A5808,$K:$K)+SUMIF($A:$A,$A5808,$L:$L)),0)</f>
        <v>0</v>
      </c>
      <c r="N5808" s="30">
        <f>IFERROR((VLOOKUP($A5808,HeadJournal!$A$1:$K$890,COLUMN(HeadJournal!K$1),0)-VLOOKUP($A5808,HeadJournal!$A$1:$K$890,COLUMN(HeadJournal!J$1),0))*($K5808+$L5808)/(SUMIF($A:$A,$A5808,$K:$K)+SUMIF($A:$A,$A5808,$L:$L)),0)</f>
        <v>0</v>
      </c>
      <c r="O5808" s="30">
        <f>IFERROR((VLOOKUP($A5808,HeadJournal!$A$1:$L$890,COLUMN(HeadJournal!L$1),0)*($K5808+$L5808)/(SUMIF($A:$A,$A5808,$K:$K)+SUMIF($A:$A,$A5808,$L:$L)))/VLOOKUP($A5808,HeadJournal!$A$1:$L$890,COLUMN(HeadJournal!H$1),0),0)</f>
        <v>0</v>
      </c>
      <c r="P5808" s="30">
        <f>IFERROR(SUM(K5808:O5808)*VLOOKUP($A5808,HeadJournal!$A$1:$L$890,COLUMN(HeadJournal!H$1),0),0)</f>
        <v>0</v>
      </c>
      <c r="Q5808" s="29"/>
      <c r="R5808" s="31"/>
      <c r="S5808" s="31"/>
      <c r="T5808" s="95" t="str">
        <f t="shared" si="420"/>
        <v/>
      </c>
      <c r="U5808" s="32">
        <f t="shared" si="354"/>
        <v>0</v>
      </c>
      <c r="V5808" s="22" t="str">
        <f t="shared" si="355"/>
        <v/>
      </c>
      <c r="X5808" s="33"/>
      <c r="Y5808" s="33"/>
    </row>
    <row r="5809" spans="1:25" x14ac:dyDescent="0.2">
      <c r="A5809" s="93"/>
      <c r="B5809" s="94" t="str">
        <f>IFERROR(VLOOKUP($A5809,HeadJournal!$A$1:$NTR$890,COLUMN(HeadJournal!B$1),0),"")</f>
        <v/>
      </c>
      <c r="C5809" s="94" t="str">
        <f>IFERROR(VLOOKUP($A5809,HeadJournal!$A$1:$NTR$890,COLUMN(HeadJournal!C$1),0),"")</f>
        <v/>
      </c>
      <c r="D5809" s="125" t="str">
        <f>IFERROR(VLOOKUP($A5809,HeadJournal!$A$1:$NTR$890,COLUMN(HeadJournal!D$1),0),"")</f>
        <v/>
      </c>
      <c r="E5809" s="95" t="str">
        <f>IFERROR(VLOOKUP($A5809,HeadJournal!$A$1:$NTR$890,COLUMN(HeadJournal!G$1),0),"")</f>
        <v/>
      </c>
      <c r="F5809" s="95" t="str">
        <f t="shared" si="419"/>
        <v/>
      </c>
      <c r="G5809" s="97"/>
      <c r="H5809" s="161"/>
      <c r="I5809" s="97"/>
      <c r="J5809" s="97"/>
      <c r="K5809" s="29"/>
      <c r="L5809" s="29"/>
      <c r="M5809" s="30">
        <f>IFERROR(VLOOKUP($A5809,HeadJournal!$A$1:$J$890,COLUMN(HeadJournal!I$1),0)*($K5809+$L5809)/(SUMIF($A:$A,$A5809,$K:$K)+SUMIF($A:$A,$A5809,$L:$L)),0)</f>
        <v>0</v>
      </c>
      <c r="N5809" s="30">
        <f>IFERROR((VLOOKUP($A5809,HeadJournal!$A$1:$K$890,COLUMN(HeadJournal!K$1),0)-VLOOKUP($A5809,HeadJournal!$A$1:$K$890,COLUMN(HeadJournal!J$1),0))*($K5809+$L5809)/(SUMIF($A:$A,$A5809,$K:$K)+SUMIF($A:$A,$A5809,$L:$L)),0)</f>
        <v>0</v>
      </c>
      <c r="O5809" s="30">
        <f>IFERROR((VLOOKUP($A5809,HeadJournal!$A$1:$L$890,COLUMN(HeadJournal!L$1),0)*($K5809+$L5809)/(SUMIF($A:$A,$A5809,$K:$K)+SUMIF($A:$A,$A5809,$L:$L)))/VLOOKUP($A5809,HeadJournal!$A$1:$L$890,COLUMN(HeadJournal!H$1),0),0)</f>
        <v>0</v>
      </c>
      <c r="P5809" s="30">
        <f>IFERROR(SUM(K5809:O5809)*VLOOKUP($A5809,HeadJournal!$A$1:$L$890,COLUMN(HeadJournal!H$1),0),0)</f>
        <v>0</v>
      </c>
      <c r="Q5809" s="29"/>
      <c r="R5809" s="31"/>
      <c r="S5809" s="31"/>
      <c r="T5809" s="95" t="str">
        <f t="shared" si="420"/>
        <v/>
      </c>
      <c r="U5809" s="32">
        <f t="shared" si="354"/>
        <v>0</v>
      </c>
      <c r="V5809" s="22" t="str">
        <f t="shared" si="355"/>
        <v/>
      </c>
      <c r="X5809" s="33"/>
      <c r="Y5809" s="33"/>
    </row>
    <row r="5810" spans="1:25" x14ac:dyDescent="0.2">
      <c r="A5810" s="93"/>
      <c r="B5810" s="94" t="str">
        <f>IFERROR(VLOOKUP($A5810,HeadJournal!$A$1:$NTR$890,COLUMN(HeadJournal!B$1),0),"")</f>
        <v/>
      </c>
      <c r="C5810" s="94" t="str">
        <f>IFERROR(VLOOKUP($A5810,HeadJournal!$A$1:$NTR$890,COLUMN(HeadJournal!C$1),0),"")</f>
        <v/>
      </c>
      <c r="D5810" s="125" t="str">
        <f>IFERROR(VLOOKUP($A5810,HeadJournal!$A$1:$NTR$890,COLUMN(HeadJournal!D$1),0),"")</f>
        <v/>
      </c>
      <c r="E5810" s="95" t="str">
        <f>IFERROR(VLOOKUP($A5810,HeadJournal!$A$1:$NTR$890,COLUMN(HeadJournal!G$1),0),"")</f>
        <v/>
      </c>
      <c r="F5810" s="95" t="str">
        <f t="shared" ref="F5810:F5840" si="431">IFERROR(TEXT(E5810, "ГГГГ ММ"),"")</f>
        <v/>
      </c>
      <c r="G5810" s="97"/>
      <c r="H5810" s="161"/>
      <c r="I5810" s="97"/>
      <c r="J5810" s="97"/>
      <c r="K5810" s="29"/>
      <c r="L5810" s="29"/>
      <c r="M5810" s="30">
        <f>IFERROR(VLOOKUP($A5810,HeadJournal!$A$1:$J$890,COLUMN(HeadJournal!I$1),0)*($K5810+$L5810)/(SUMIF($A:$A,$A5810,$K:$K)+SUMIF($A:$A,$A5810,$L:$L)),0)</f>
        <v>0</v>
      </c>
      <c r="N5810" s="30">
        <f>IFERROR((VLOOKUP($A5810,HeadJournal!$A$1:$K$890,COLUMN(HeadJournal!K$1),0)-VLOOKUP($A5810,HeadJournal!$A$1:$K$890,COLUMN(HeadJournal!J$1),0))*($K5810+$L5810)/(SUMIF($A:$A,$A5810,$K:$K)+SUMIF($A:$A,$A5810,$L:$L)),0)</f>
        <v>0</v>
      </c>
      <c r="O5810" s="30">
        <f>IFERROR((VLOOKUP($A5810,HeadJournal!$A$1:$L$890,COLUMN(HeadJournal!L$1),0)*($K5810+$L5810)/(SUMIF($A:$A,$A5810,$K:$K)+SUMIF($A:$A,$A5810,$L:$L)))/VLOOKUP($A5810,HeadJournal!$A$1:$L$890,COLUMN(HeadJournal!H$1),0),0)</f>
        <v>0</v>
      </c>
      <c r="P5810" s="30">
        <f>IFERROR(SUM(K5810:O5810)*VLOOKUP($A5810,HeadJournal!$A$1:$L$890,COLUMN(HeadJournal!H$1),0),0)</f>
        <v>0</v>
      </c>
      <c r="Q5810" s="29"/>
      <c r="R5810" s="31"/>
      <c r="S5810" s="31"/>
      <c r="T5810" s="95" t="str">
        <f t="shared" ref="T5810:T5840" si="432">IF(R5810="","",TEXT(R5810,"ГГГГ ММ"))</f>
        <v/>
      </c>
      <c r="U5810" s="32">
        <f t="shared" ref="U5810:U5840" si="433">Q5810-P5810</f>
        <v>0</v>
      </c>
      <c r="V5810" s="22" t="str">
        <f t="shared" ref="V5810:V5840" si="434">IF(Q5810&lt;&gt;0,IFERROR(U5810/P5810,""),"")</f>
        <v/>
      </c>
      <c r="X5810" s="33"/>
      <c r="Y5810" s="33"/>
    </row>
    <row r="5811" spans="1:25" x14ac:dyDescent="0.2">
      <c r="A5811" s="93"/>
      <c r="B5811" s="94" t="str">
        <f>IFERROR(VLOOKUP($A5811,HeadJournal!$A$1:$NTR$890,COLUMN(HeadJournal!B$1),0),"")</f>
        <v/>
      </c>
      <c r="C5811" s="94" t="str">
        <f>IFERROR(VLOOKUP($A5811,HeadJournal!$A$1:$NTR$890,COLUMN(HeadJournal!C$1),0),"")</f>
        <v/>
      </c>
      <c r="D5811" s="125" t="str">
        <f>IFERROR(VLOOKUP($A5811,HeadJournal!$A$1:$NTR$890,COLUMN(HeadJournal!D$1),0),"")</f>
        <v/>
      </c>
      <c r="E5811" s="95" t="str">
        <f>IFERROR(VLOOKUP($A5811,HeadJournal!$A$1:$NTR$890,COLUMN(HeadJournal!G$1),0),"")</f>
        <v/>
      </c>
      <c r="F5811" s="95" t="str">
        <f t="shared" si="431"/>
        <v/>
      </c>
      <c r="G5811" s="97"/>
      <c r="H5811" s="161"/>
      <c r="I5811" s="97"/>
      <c r="J5811" s="97"/>
      <c r="K5811" s="29"/>
      <c r="L5811" s="29"/>
      <c r="M5811" s="30">
        <f>IFERROR(VLOOKUP($A5811,HeadJournal!$A$1:$J$890,COLUMN(HeadJournal!I$1),0)*($K5811+$L5811)/(SUMIF($A:$A,$A5811,$K:$K)+SUMIF($A:$A,$A5811,$L:$L)),0)</f>
        <v>0</v>
      </c>
      <c r="N5811" s="30">
        <f>IFERROR((VLOOKUP($A5811,HeadJournal!$A$1:$K$890,COLUMN(HeadJournal!K$1),0)-VLOOKUP($A5811,HeadJournal!$A$1:$K$890,COLUMN(HeadJournal!J$1),0))*($K5811+$L5811)/(SUMIF($A:$A,$A5811,$K:$K)+SUMIF($A:$A,$A5811,$L:$L)),0)</f>
        <v>0</v>
      </c>
      <c r="O5811" s="30">
        <f>IFERROR((VLOOKUP($A5811,HeadJournal!$A$1:$L$890,COLUMN(HeadJournal!L$1),0)*($K5811+$L5811)/(SUMIF($A:$A,$A5811,$K:$K)+SUMIF($A:$A,$A5811,$L:$L)))/VLOOKUP($A5811,HeadJournal!$A$1:$L$890,COLUMN(HeadJournal!H$1),0),0)</f>
        <v>0</v>
      </c>
      <c r="P5811" s="30">
        <f>IFERROR(SUM(K5811:O5811)*VLOOKUP($A5811,HeadJournal!$A$1:$L$890,COLUMN(HeadJournal!H$1),0),0)</f>
        <v>0</v>
      </c>
      <c r="Q5811" s="29"/>
      <c r="R5811" s="31"/>
      <c r="S5811" s="31"/>
      <c r="T5811" s="95" t="str">
        <f t="shared" si="432"/>
        <v/>
      </c>
      <c r="U5811" s="32">
        <f t="shared" si="433"/>
        <v>0</v>
      </c>
      <c r="V5811" s="22" t="str">
        <f t="shared" si="434"/>
        <v/>
      </c>
      <c r="X5811" s="33"/>
      <c r="Y5811" s="33"/>
    </row>
    <row r="5812" spans="1:25" x14ac:dyDescent="0.2">
      <c r="A5812" s="93"/>
      <c r="B5812" s="94" t="str">
        <f>IFERROR(VLOOKUP($A5812,HeadJournal!$A$1:$NTR$890,COLUMN(HeadJournal!B$1),0),"")</f>
        <v/>
      </c>
      <c r="C5812" s="94" t="str">
        <f>IFERROR(VLOOKUP($A5812,HeadJournal!$A$1:$NTR$890,COLUMN(HeadJournal!C$1),0),"")</f>
        <v/>
      </c>
      <c r="D5812" s="125" t="str">
        <f>IFERROR(VLOOKUP($A5812,HeadJournal!$A$1:$NTR$890,COLUMN(HeadJournal!D$1),0),"")</f>
        <v/>
      </c>
      <c r="E5812" s="95" t="str">
        <f>IFERROR(VLOOKUP($A5812,HeadJournal!$A$1:$NTR$890,COLUMN(HeadJournal!G$1),0),"")</f>
        <v/>
      </c>
      <c r="F5812" s="95" t="str">
        <f t="shared" si="431"/>
        <v/>
      </c>
      <c r="G5812" s="97"/>
      <c r="H5812" s="161"/>
      <c r="I5812" s="97"/>
      <c r="J5812" s="97"/>
      <c r="K5812" s="29"/>
      <c r="L5812" s="29"/>
      <c r="M5812" s="30">
        <f>IFERROR(VLOOKUP($A5812,HeadJournal!$A$1:$J$890,COLUMN(HeadJournal!I$1),0)*($K5812+$L5812)/(SUMIF($A:$A,$A5812,$K:$K)+SUMIF($A:$A,$A5812,$L:$L)),0)</f>
        <v>0</v>
      </c>
      <c r="N5812" s="30">
        <f>IFERROR((VLOOKUP($A5812,HeadJournal!$A$1:$K$890,COLUMN(HeadJournal!K$1),0)-VLOOKUP($A5812,HeadJournal!$A$1:$K$890,COLUMN(HeadJournal!J$1),0))*($K5812+$L5812)/(SUMIF($A:$A,$A5812,$K:$K)+SUMIF($A:$A,$A5812,$L:$L)),0)</f>
        <v>0</v>
      </c>
      <c r="O5812" s="30">
        <f>IFERROR((VLOOKUP($A5812,HeadJournal!$A$1:$L$890,COLUMN(HeadJournal!L$1),0)*($K5812+$L5812)/(SUMIF($A:$A,$A5812,$K:$K)+SUMIF($A:$A,$A5812,$L:$L)))/VLOOKUP($A5812,HeadJournal!$A$1:$L$890,COLUMN(HeadJournal!H$1),0),0)</f>
        <v>0</v>
      </c>
      <c r="P5812" s="30">
        <f>IFERROR(SUM(K5812:O5812)*VLOOKUP($A5812,HeadJournal!$A$1:$L$890,COLUMN(HeadJournal!H$1),0),0)</f>
        <v>0</v>
      </c>
      <c r="Q5812" s="29"/>
      <c r="R5812" s="31"/>
      <c r="S5812" s="31"/>
      <c r="T5812" s="95" t="str">
        <f t="shared" si="432"/>
        <v/>
      </c>
      <c r="U5812" s="32">
        <f t="shared" si="433"/>
        <v>0</v>
      </c>
      <c r="V5812" s="22" t="str">
        <f t="shared" si="434"/>
        <v/>
      </c>
      <c r="X5812" s="33"/>
      <c r="Y5812" s="33"/>
    </row>
    <row r="5813" spans="1:25" x14ac:dyDescent="0.2">
      <c r="A5813" s="93"/>
      <c r="B5813" s="94" t="str">
        <f>IFERROR(VLOOKUP($A5813,HeadJournal!$A$1:$NTR$890,COLUMN(HeadJournal!B$1),0),"")</f>
        <v/>
      </c>
      <c r="C5813" s="94" t="str">
        <f>IFERROR(VLOOKUP($A5813,HeadJournal!$A$1:$NTR$890,COLUMN(HeadJournal!C$1),0),"")</f>
        <v/>
      </c>
      <c r="D5813" s="125" t="str">
        <f>IFERROR(VLOOKUP($A5813,HeadJournal!$A$1:$NTR$890,COLUMN(HeadJournal!D$1),0),"")</f>
        <v/>
      </c>
      <c r="E5813" s="95" t="str">
        <f>IFERROR(VLOOKUP($A5813,HeadJournal!$A$1:$NTR$890,COLUMN(HeadJournal!G$1),0),"")</f>
        <v/>
      </c>
      <c r="F5813" s="95" t="str">
        <f t="shared" si="431"/>
        <v/>
      </c>
      <c r="G5813" s="97"/>
      <c r="H5813" s="161"/>
      <c r="I5813" s="97"/>
      <c r="J5813" s="97"/>
      <c r="K5813" s="29"/>
      <c r="L5813" s="29"/>
      <c r="M5813" s="30">
        <f>IFERROR(VLOOKUP($A5813,HeadJournal!$A$1:$J$890,COLUMN(HeadJournal!I$1),0)*($K5813+$L5813)/(SUMIF($A:$A,$A5813,$K:$K)+SUMIF($A:$A,$A5813,$L:$L)),0)</f>
        <v>0</v>
      </c>
      <c r="N5813" s="30">
        <f>IFERROR((VLOOKUP($A5813,HeadJournal!$A$1:$K$890,COLUMN(HeadJournal!K$1),0)-VLOOKUP($A5813,HeadJournal!$A$1:$K$890,COLUMN(HeadJournal!J$1),0))*($K5813+$L5813)/(SUMIF($A:$A,$A5813,$K:$K)+SUMIF($A:$A,$A5813,$L:$L)),0)</f>
        <v>0</v>
      </c>
      <c r="O5813" s="30">
        <f>IFERROR((VLOOKUP($A5813,HeadJournal!$A$1:$L$890,COLUMN(HeadJournal!L$1),0)*($K5813+$L5813)/(SUMIF($A:$A,$A5813,$K:$K)+SUMIF($A:$A,$A5813,$L:$L)))/VLOOKUP($A5813,HeadJournal!$A$1:$L$890,COLUMN(HeadJournal!H$1),0),0)</f>
        <v>0</v>
      </c>
      <c r="P5813" s="30">
        <f>IFERROR(SUM(K5813:O5813)*VLOOKUP($A5813,HeadJournal!$A$1:$L$890,COLUMN(HeadJournal!H$1),0),0)</f>
        <v>0</v>
      </c>
      <c r="Q5813" s="29"/>
      <c r="R5813" s="31"/>
      <c r="S5813" s="31"/>
      <c r="T5813" s="95" t="str">
        <f t="shared" si="432"/>
        <v/>
      </c>
      <c r="U5813" s="32">
        <f t="shared" si="433"/>
        <v>0</v>
      </c>
      <c r="V5813" s="22" t="str">
        <f t="shared" si="434"/>
        <v/>
      </c>
      <c r="X5813" s="33"/>
      <c r="Y5813" s="33"/>
    </row>
    <row r="5814" spans="1:25" x14ac:dyDescent="0.2">
      <c r="A5814" s="93"/>
      <c r="B5814" s="94" t="str">
        <f>IFERROR(VLOOKUP($A5814,HeadJournal!$A$1:$NTR$890,COLUMN(HeadJournal!B$1),0),"")</f>
        <v/>
      </c>
      <c r="C5814" s="94" t="str">
        <f>IFERROR(VLOOKUP($A5814,HeadJournal!$A$1:$NTR$890,COLUMN(HeadJournal!C$1),0),"")</f>
        <v/>
      </c>
      <c r="D5814" s="125" t="str">
        <f>IFERROR(VLOOKUP($A5814,HeadJournal!$A$1:$NTR$890,COLUMN(HeadJournal!D$1),0),"")</f>
        <v/>
      </c>
      <c r="E5814" s="95" t="str">
        <f>IFERROR(VLOOKUP($A5814,HeadJournal!$A$1:$NTR$890,COLUMN(HeadJournal!G$1),0),"")</f>
        <v/>
      </c>
      <c r="F5814" s="95" t="str">
        <f t="shared" si="431"/>
        <v/>
      </c>
      <c r="G5814" s="97"/>
      <c r="H5814" s="161"/>
      <c r="I5814" s="97"/>
      <c r="J5814" s="97"/>
      <c r="K5814" s="29"/>
      <c r="L5814" s="29"/>
      <c r="M5814" s="30">
        <f>IFERROR(VLOOKUP($A5814,HeadJournal!$A$1:$J$890,COLUMN(HeadJournal!I$1),0)*($K5814+$L5814)/(SUMIF($A:$A,$A5814,$K:$K)+SUMIF($A:$A,$A5814,$L:$L)),0)</f>
        <v>0</v>
      </c>
      <c r="N5814" s="30">
        <f>IFERROR((VLOOKUP($A5814,HeadJournal!$A$1:$K$890,COLUMN(HeadJournal!K$1),0)-VLOOKUP($A5814,HeadJournal!$A$1:$K$890,COLUMN(HeadJournal!J$1),0))*($K5814+$L5814)/(SUMIF($A:$A,$A5814,$K:$K)+SUMIF($A:$A,$A5814,$L:$L)),0)</f>
        <v>0</v>
      </c>
      <c r="O5814" s="30">
        <f>IFERROR((VLOOKUP($A5814,HeadJournal!$A$1:$L$890,COLUMN(HeadJournal!L$1),0)*($K5814+$L5814)/(SUMIF($A:$A,$A5814,$K:$K)+SUMIF($A:$A,$A5814,$L:$L)))/VLOOKUP($A5814,HeadJournal!$A$1:$L$890,COLUMN(HeadJournal!H$1),0),0)</f>
        <v>0</v>
      </c>
      <c r="P5814" s="30">
        <f>IFERROR(SUM(K5814:O5814)*VLOOKUP($A5814,HeadJournal!$A$1:$L$890,COLUMN(HeadJournal!H$1),0),0)</f>
        <v>0</v>
      </c>
      <c r="Q5814" s="29"/>
      <c r="R5814" s="31"/>
      <c r="S5814" s="31"/>
      <c r="T5814" s="95" t="str">
        <f t="shared" si="432"/>
        <v/>
      </c>
      <c r="U5814" s="32">
        <f t="shared" si="433"/>
        <v>0</v>
      </c>
      <c r="V5814" s="22" t="str">
        <f t="shared" si="434"/>
        <v/>
      </c>
      <c r="X5814" s="33"/>
      <c r="Y5814" s="33"/>
    </row>
    <row r="5815" spans="1:25" x14ac:dyDescent="0.2">
      <c r="A5815" s="93"/>
      <c r="B5815" s="94" t="str">
        <f>IFERROR(VLOOKUP($A5815,HeadJournal!$A$1:$NTR$890,COLUMN(HeadJournal!B$1),0),"")</f>
        <v/>
      </c>
      <c r="C5815" s="94" t="str">
        <f>IFERROR(VLOOKUP($A5815,HeadJournal!$A$1:$NTR$890,COLUMN(HeadJournal!C$1),0),"")</f>
        <v/>
      </c>
      <c r="D5815" s="125" t="str">
        <f>IFERROR(VLOOKUP($A5815,HeadJournal!$A$1:$NTR$890,COLUMN(HeadJournal!D$1),0),"")</f>
        <v/>
      </c>
      <c r="E5815" s="95" t="str">
        <f>IFERROR(VLOOKUP($A5815,HeadJournal!$A$1:$NTR$890,COLUMN(HeadJournal!G$1),0),"")</f>
        <v/>
      </c>
      <c r="F5815" s="95" t="str">
        <f t="shared" si="431"/>
        <v/>
      </c>
      <c r="G5815" s="97"/>
      <c r="H5815" s="161"/>
      <c r="I5815" s="97"/>
      <c r="J5815" s="97"/>
      <c r="K5815" s="29"/>
      <c r="L5815" s="29"/>
      <c r="M5815" s="30">
        <f>IFERROR(VLOOKUP($A5815,HeadJournal!$A$1:$J$890,COLUMN(HeadJournal!I$1),0)*($K5815+$L5815)/(SUMIF($A:$A,$A5815,$K:$K)+SUMIF($A:$A,$A5815,$L:$L)),0)</f>
        <v>0</v>
      </c>
      <c r="N5815" s="30">
        <f>IFERROR((VLOOKUP($A5815,HeadJournal!$A$1:$K$890,COLUMN(HeadJournal!K$1),0)-VLOOKUP($A5815,HeadJournal!$A$1:$K$890,COLUMN(HeadJournal!J$1),0))*($K5815+$L5815)/(SUMIF($A:$A,$A5815,$K:$K)+SUMIF($A:$A,$A5815,$L:$L)),0)</f>
        <v>0</v>
      </c>
      <c r="O5815" s="30">
        <f>IFERROR((VLOOKUP($A5815,HeadJournal!$A$1:$L$890,COLUMN(HeadJournal!L$1),0)*($K5815+$L5815)/(SUMIF($A:$A,$A5815,$K:$K)+SUMIF($A:$A,$A5815,$L:$L)))/VLOOKUP($A5815,HeadJournal!$A$1:$L$890,COLUMN(HeadJournal!H$1),0),0)</f>
        <v>0</v>
      </c>
      <c r="P5815" s="30">
        <f>IFERROR(SUM(K5815:O5815)*VLOOKUP($A5815,HeadJournal!$A$1:$L$890,COLUMN(HeadJournal!H$1),0),0)</f>
        <v>0</v>
      </c>
      <c r="Q5815" s="29"/>
      <c r="R5815" s="31"/>
      <c r="S5815" s="31"/>
      <c r="T5815" s="95" t="str">
        <f t="shared" si="432"/>
        <v/>
      </c>
      <c r="U5815" s="32">
        <f t="shared" si="433"/>
        <v>0</v>
      </c>
      <c r="V5815" s="22" t="str">
        <f t="shared" si="434"/>
        <v/>
      </c>
      <c r="X5815" s="33"/>
      <c r="Y5815" s="33"/>
    </row>
    <row r="5816" spans="1:25" x14ac:dyDescent="0.2">
      <c r="A5816" s="93"/>
      <c r="B5816" s="94" t="str">
        <f>IFERROR(VLOOKUP($A5816,HeadJournal!$A$1:$NTR$890,COLUMN(HeadJournal!B$1),0),"")</f>
        <v/>
      </c>
      <c r="C5816" s="94" t="str">
        <f>IFERROR(VLOOKUP($A5816,HeadJournal!$A$1:$NTR$890,COLUMN(HeadJournal!C$1),0),"")</f>
        <v/>
      </c>
      <c r="D5816" s="125" t="str">
        <f>IFERROR(VLOOKUP($A5816,HeadJournal!$A$1:$NTR$890,COLUMN(HeadJournal!D$1),0),"")</f>
        <v/>
      </c>
      <c r="E5816" s="95" t="str">
        <f>IFERROR(VLOOKUP($A5816,HeadJournal!$A$1:$NTR$890,COLUMN(HeadJournal!G$1),0),"")</f>
        <v/>
      </c>
      <c r="F5816" s="95" t="str">
        <f t="shared" si="431"/>
        <v/>
      </c>
      <c r="G5816" s="97"/>
      <c r="H5816" s="161"/>
      <c r="I5816" s="97"/>
      <c r="J5816" s="97"/>
      <c r="K5816" s="29"/>
      <c r="L5816" s="29"/>
      <c r="M5816" s="30">
        <f>IFERROR(VLOOKUP($A5816,HeadJournal!$A$1:$J$890,COLUMN(HeadJournal!I$1),0)*($K5816+$L5816)/(SUMIF($A:$A,$A5816,$K:$K)+SUMIF($A:$A,$A5816,$L:$L)),0)</f>
        <v>0</v>
      </c>
      <c r="N5816" s="30">
        <f>IFERROR((VLOOKUP($A5816,HeadJournal!$A$1:$K$890,COLUMN(HeadJournal!K$1),0)-VLOOKUP($A5816,HeadJournal!$A$1:$K$890,COLUMN(HeadJournal!J$1),0))*($K5816+$L5816)/(SUMIF($A:$A,$A5816,$K:$K)+SUMIF($A:$A,$A5816,$L:$L)),0)</f>
        <v>0</v>
      </c>
      <c r="O5816" s="30">
        <f>IFERROR((VLOOKUP($A5816,HeadJournal!$A$1:$L$890,COLUMN(HeadJournal!L$1),0)*($K5816+$L5816)/(SUMIF($A:$A,$A5816,$K:$K)+SUMIF($A:$A,$A5816,$L:$L)))/VLOOKUP($A5816,HeadJournal!$A$1:$L$890,COLUMN(HeadJournal!H$1),0),0)</f>
        <v>0</v>
      </c>
      <c r="P5816" s="30">
        <f>IFERROR(SUM(K5816:O5816)*VLOOKUP($A5816,HeadJournal!$A$1:$L$890,COLUMN(HeadJournal!H$1),0),0)</f>
        <v>0</v>
      </c>
      <c r="Q5816" s="29"/>
      <c r="R5816" s="31"/>
      <c r="S5816" s="31"/>
      <c r="T5816" s="95" t="str">
        <f t="shared" si="432"/>
        <v/>
      </c>
      <c r="U5816" s="32">
        <f t="shared" si="433"/>
        <v>0</v>
      </c>
      <c r="V5816" s="22" t="str">
        <f t="shared" si="434"/>
        <v/>
      </c>
      <c r="X5816" s="33"/>
      <c r="Y5816" s="33"/>
    </row>
    <row r="5817" spans="1:25" x14ac:dyDescent="0.2">
      <c r="A5817" s="93"/>
      <c r="B5817" s="94" t="str">
        <f>IFERROR(VLOOKUP($A5817,HeadJournal!$A$1:$NTR$890,COLUMN(HeadJournal!B$1),0),"")</f>
        <v/>
      </c>
      <c r="C5817" s="94" t="str">
        <f>IFERROR(VLOOKUP($A5817,HeadJournal!$A$1:$NTR$890,COLUMN(HeadJournal!C$1),0),"")</f>
        <v/>
      </c>
      <c r="D5817" s="125" t="str">
        <f>IFERROR(VLOOKUP($A5817,HeadJournal!$A$1:$NTR$890,COLUMN(HeadJournal!D$1),0),"")</f>
        <v/>
      </c>
      <c r="E5817" s="95" t="str">
        <f>IFERROR(VLOOKUP($A5817,HeadJournal!$A$1:$NTR$890,COLUMN(HeadJournal!G$1),0),"")</f>
        <v/>
      </c>
      <c r="F5817" s="95" t="str">
        <f t="shared" si="431"/>
        <v/>
      </c>
      <c r="G5817" s="97"/>
      <c r="H5817" s="161"/>
      <c r="I5817" s="97"/>
      <c r="J5817" s="97"/>
      <c r="K5817" s="29"/>
      <c r="L5817" s="29"/>
      <c r="M5817" s="30">
        <f>IFERROR(VLOOKUP($A5817,HeadJournal!$A$1:$J$890,COLUMN(HeadJournal!I$1),0)*($K5817+$L5817)/(SUMIF($A:$A,$A5817,$K:$K)+SUMIF($A:$A,$A5817,$L:$L)),0)</f>
        <v>0</v>
      </c>
      <c r="N5817" s="30">
        <f>IFERROR((VLOOKUP($A5817,HeadJournal!$A$1:$K$890,COLUMN(HeadJournal!K$1),0)-VLOOKUP($A5817,HeadJournal!$A$1:$K$890,COLUMN(HeadJournal!J$1),0))*($K5817+$L5817)/(SUMIF($A:$A,$A5817,$K:$K)+SUMIF($A:$A,$A5817,$L:$L)),0)</f>
        <v>0</v>
      </c>
      <c r="O5817" s="30">
        <f>IFERROR((VLOOKUP($A5817,HeadJournal!$A$1:$L$890,COLUMN(HeadJournal!L$1),0)*($K5817+$L5817)/(SUMIF($A:$A,$A5817,$K:$K)+SUMIF($A:$A,$A5817,$L:$L)))/VLOOKUP($A5817,HeadJournal!$A$1:$L$890,COLUMN(HeadJournal!H$1),0),0)</f>
        <v>0</v>
      </c>
      <c r="P5817" s="30">
        <f>IFERROR(SUM(K5817:O5817)*VLOOKUP($A5817,HeadJournal!$A$1:$L$890,COLUMN(HeadJournal!H$1),0),0)</f>
        <v>0</v>
      </c>
      <c r="Q5817" s="29"/>
      <c r="R5817" s="31"/>
      <c r="S5817" s="31"/>
      <c r="T5817" s="95" t="str">
        <f t="shared" si="432"/>
        <v/>
      </c>
      <c r="U5817" s="32">
        <f t="shared" si="433"/>
        <v>0</v>
      </c>
      <c r="V5817" s="22" t="str">
        <f t="shared" si="434"/>
        <v/>
      </c>
      <c r="X5817" s="33"/>
      <c r="Y5817" s="33"/>
    </row>
    <row r="5818" spans="1:25" x14ac:dyDescent="0.2">
      <c r="A5818" s="93"/>
      <c r="B5818" s="94" t="str">
        <f>IFERROR(VLOOKUP($A5818,HeadJournal!$A$1:$NTR$890,COLUMN(HeadJournal!B$1),0),"")</f>
        <v/>
      </c>
      <c r="C5818" s="94" t="str">
        <f>IFERROR(VLOOKUP($A5818,HeadJournal!$A$1:$NTR$890,COLUMN(HeadJournal!C$1),0),"")</f>
        <v/>
      </c>
      <c r="D5818" s="125" t="str">
        <f>IFERROR(VLOOKUP($A5818,HeadJournal!$A$1:$NTR$890,COLUMN(HeadJournal!D$1),0),"")</f>
        <v/>
      </c>
      <c r="E5818" s="95" t="str">
        <f>IFERROR(VLOOKUP($A5818,HeadJournal!$A$1:$NTR$890,COLUMN(HeadJournal!G$1),0),"")</f>
        <v/>
      </c>
      <c r="F5818" s="95" t="str">
        <f t="shared" si="431"/>
        <v/>
      </c>
      <c r="G5818" s="97"/>
      <c r="H5818" s="161"/>
      <c r="I5818" s="97"/>
      <c r="J5818" s="97"/>
      <c r="K5818" s="29"/>
      <c r="L5818" s="29"/>
      <c r="M5818" s="30">
        <f>IFERROR(VLOOKUP($A5818,HeadJournal!$A$1:$J$890,COLUMN(HeadJournal!I$1),0)*($K5818+$L5818)/(SUMIF($A:$A,$A5818,$K:$K)+SUMIF($A:$A,$A5818,$L:$L)),0)</f>
        <v>0</v>
      </c>
      <c r="N5818" s="30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30">
        <f>IFERROR((VLOOKUP($A5818,HeadJournal!$A$1:$L$890,COLUMN(HeadJournal!L$1),0)*($K5818+$L5818)/(SUMIF($A:$A,$A5818,$K:$K)+SUMIF($A:$A,$A5818,$L:$L)))/VLOOKUP($A5818,HeadJournal!$A$1:$L$890,COLUMN(HeadJournal!H$1),0),0)</f>
        <v>0</v>
      </c>
      <c r="P5818" s="30">
        <f>IFERROR(SUM(K5818:O5818)*VLOOKUP($A5818,HeadJournal!$A$1:$L$890,COLUMN(HeadJournal!H$1),0),0)</f>
        <v>0</v>
      </c>
      <c r="Q5818" s="29"/>
      <c r="R5818" s="31"/>
      <c r="S5818" s="31"/>
      <c r="T5818" s="95" t="str">
        <f t="shared" si="432"/>
        <v/>
      </c>
      <c r="U5818" s="32">
        <f t="shared" si="433"/>
        <v>0</v>
      </c>
      <c r="V5818" s="22" t="str">
        <f t="shared" si="434"/>
        <v/>
      </c>
      <c r="X5818" s="33"/>
      <c r="Y5818" s="33"/>
    </row>
    <row r="5819" spans="1:25" x14ac:dyDescent="0.2">
      <c r="A5819" s="93"/>
      <c r="B5819" s="94" t="str">
        <f>IFERROR(VLOOKUP($A5819,HeadJournal!$A$1:$NTR$890,COLUMN(HeadJournal!B$1),0),"")</f>
        <v/>
      </c>
      <c r="C5819" s="94" t="str">
        <f>IFERROR(VLOOKUP($A5819,HeadJournal!$A$1:$NTR$890,COLUMN(HeadJournal!C$1),0),"")</f>
        <v/>
      </c>
      <c r="D5819" s="125" t="str">
        <f>IFERROR(VLOOKUP($A5819,HeadJournal!$A$1:$NTR$890,COLUMN(HeadJournal!D$1),0),"")</f>
        <v/>
      </c>
      <c r="E5819" s="95" t="str">
        <f>IFERROR(VLOOKUP($A5819,HeadJournal!$A$1:$NTR$890,COLUMN(HeadJournal!G$1),0),"")</f>
        <v/>
      </c>
      <c r="F5819" s="95" t="str">
        <f t="shared" si="431"/>
        <v/>
      </c>
      <c r="G5819" s="97"/>
      <c r="H5819" s="161"/>
      <c r="I5819" s="97"/>
      <c r="J5819" s="97"/>
      <c r="K5819" s="29"/>
      <c r="L5819" s="29"/>
      <c r="M5819" s="30">
        <f>IFERROR(VLOOKUP($A5819,HeadJournal!$A$1:$J$890,COLUMN(HeadJournal!I$1),0)*($K5819+$L5819)/(SUMIF($A:$A,$A5819,$K:$K)+SUMIF($A:$A,$A5819,$L:$L)),0)</f>
        <v>0</v>
      </c>
      <c r="N5819" s="30">
        <f>IFERROR((VLOOKUP($A5819,HeadJournal!$A$1:$K$890,COLUMN(HeadJournal!K$1),0)-VLOOKUP($A5819,HeadJournal!$A$1:$K$890,COLUMN(HeadJournal!J$1),0))*($K5819+$L5819)/(SUMIF($A:$A,$A5819,$K:$K)+SUMIF($A:$A,$A5819,$L:$L)),0)</f>
        <v>0</v>
      </c>
      <c r="O5819" s="30">
        <f>IFERROR((VLOOKUP($A5819,HeadJournal!$A$1:$L$890,COLUMN(HeadJournal!L$1),0)*($K5819+$L5819)/(SUMIF($A:$A,$A5819,$K:$K)+SUMIF($A:$A,$A5819,$L:$L)))/VLOOKUP($A5819,HeadJournal!$A$1:$L$890,COLUMN(HeadJournal!H$1),0),0)</f>
        <v>0</v>
      </c>
      <c r="P5819" s="30">
        <f>IFERROR(SUM(K5819:O5819)*VLOOKUP($A5819,HeadJournal!$A$1:$L$890,COLUMN(HeadJournal!H$1),0),0)</f>
        <v>0</v>
      </c>
      <c r="Q5819" s="29"/>
      <c r="R5819" s="31"/>
      <c r="S5819" s="31"/>
      <c r="T5819" s="95" t="str">
        <f t="shared" si="432"/>
        <v/>
      </c>
      <c r="U5819" s="32">
        <f t="shared" si="433"/>
        <v>0</v>
      </c>
      <c r="V5819" s="22" t="str">
        <f t="shared" si="434"/>
        <v/>
      </c>
      <c r="X5819" s="33"/>
      <c r="Y5819" s="33"/>
    </row>
    <row r="5820" spans="1:25" x14ac:dyDescent="0.2">
      <c r="A5820" s="93"/>
      <c r="B5820" s="94" t="str">
        <f>IFERROR(VLOOKUP($A5820,HeadJournal!$A$1:$NTR$890,COLUMN(HeadJournal!B$1),0),"")</f>
        <v/>
      </c>
      <c r="C5820" s="94" t="str">
        <f>IFERROR(VLOOKUP($A5820,HeadJournal!$A$1:$NTR$890,COLUMN(HeadJournal!C$1),0),"")</f>
        <v/>
      </c>
      <c r="D5820" s="125" t="str">
        <f>IFERROR(VLOOKUP($A5820,HeadJournal!$A$1:$NTR$890,COLUMN(HeadJournal!D$1),0),"")</f>
        <v/>
      </c>
      <c r="E5820" s="95" t="str">
        <f>IFERROR(VLOOKUP($A5820,HeadJournal!$A$1:$NTR$890,COLUMN(HeadJournal!G$1),0),"")</f>
        <v/>
      </c>
      <c r="F5820" s="95" t="str">
        <f t="shared" si="431"/>
        <v/>
      </c>
      <c r="G5820" s="97"/>
      <c r="H5820" s="161"/>
      <c r="I5820" s="97"/>
      <c r="J5820" s="97"/>
      <c r="K5820" s="29"/>
      <c r="L5820" s="29"/>
      <c r="M5820" s="30">
        <f>IFERROR(VLOOKUP($A5820,HeadJournal!$A$1:$J$890,COLUMN(HeadJournal!I$1),0)*($K5820+$L5820)/(SUMIF($A:$A,$A5820,$K:$K)+SUMIF($A:$A,$A5820,$L:$L)),0)</f>
        <v>0</v>
      </c>
      <c r="N5820" s="30">
        <f>IFERROR((VLOOKUP($A5820,HeadJournal!$A$1:$K$890,COLUMN(HeadJournal!K$1),0)-VLOOKUP($A5820,HeadJournal!$A$1:$K$890,COLUMN(HeadJournal!J$1),0))*($K5820+$L5820)/(SUMIF($A:$A,$A5820,$K:$K)+SUMIF($A:$A,$A5820,$L:$L)),0)</f>
        <v>0</v>
      </c>
      <c r="O5820" s="30">
        <f>IFERROR((VLOOKUP($A5820,HeadJournal!$A$1:$L$890,COLUMN(HeadJournal!L$1),0)*($K5820+$L5820)/(SUMIF($A:$A,$A5820,$K:$K)+SUMIF($A:$A,$A5820,$L:$L)))/VLOOKUP($A5820,HeadJournal!$A$1:$L$890,COLUMN(HeadJournal!H$1),0),0)</f>
        <v>0</v>
      </c>
      <c r="P5820" s="30">
        <f>IFERROR(SUM(K5820:O5820)*VLOOKUP($A5820,HeadJournal!$A$1:$L$890,COLUMN(HeadJournal!H$1),0),0)</f>
        <v>0</v>
      </c>
      <c r="Q5820" s="29"/>
      <c r="R5820" s="31"/>
      <c r="S5820" s="31"/>
      <c r="T5820" s="95" t="str">
        <f t="shared" si="432"/>
        <v/>
      </c>
      <c r="U5820" s="32">
        <f t="shared" si="433"/>
        <v>0</v>
      </c>
      <c r="V5820" s="22" t="str">
        <f t="shared" si="434"/>
        <v/>
      </c>
      <c r="X5820" s="33"/>
      <c r="Y5820" s="33"/>
    </row>
    <row r="5821" spans="1:25" x14ac:dyDescent="0.2">
      <c r="A5821" s="93"/>
      <c r="B5821" s="94" t="str">
        <f>IFERROR(VLOOKUP($A5821,HeadJournal!$A$1:$NTR$890,COLUMN(HeadJournal!B$1),0),"")</f>
        <v/>
      </c>
      <c r="C5821" s="94" t="str">
        <f>IFERROR(VLOOKUP($A5821,HeadJournal!$A$1:$NTR$890,COLUMN(HeadJournal!C$1),0),"")</f>
        <v/>
      </c>
      <c r="D5821" s="125" t="str">
        <f>IFERROR(VLOOKUP($A5821,HeadJournal!$A$1:$NTR$890,COLUMN(HeadJournal!D$1),0),"")</f>
        <v/>
      </c>
      <c r="E5821" s="95" t="str">
        <f>IFERROR(VLOOKUP($A5821,HeadJournal!$A$1:$NTR$890,COLUMN(HeadJournal!G$1),0),"")</f>
        <v/>
      </c>
      <c r="F5821" s="95" t="str">
        <f t="shared" si="431"/>
        <v/>
      </c>
      <c r="G5821" s="97"/>
      <c r="H5821" s="161"/>
      <c r="I5821" s="97"/>
      <c r="J5821" s="97"/>
      <c r="K5821" s="29"/>
      <c r="L5821" s="29"/>
      <c r="M5821" s="30">
        <f>IFERROR(VLOOKUP($A5821,HeadJournal!$A$1:$J$890,COLUMN(HeadJournal!I$1),0)*($K5821+$L5821)/(SUMIF($A:$A,$A5821,$K:$K)+SUMIF($A:$A,$A5821,$L:$L)),0)</f>
        <v>0</v>
      </c>
      <c r="N5821" s="30">
        <f>IFERROR((VLOOKUP($A5821,HeadJournal!$A$1:$K$890,COLUMN(HeadJournal!K$1),0)-VLOOKUP($A5821,HeadJournal!$A$1:$K$890,COLUMN(HeadJournal!J$1),0))*($K5821+$L5821)/(SUMIF($A:$A,$A5821,$K:$K)+SUMIF($A:$A,$A5821,$L:$L)),0)</f>
        <v>0</v>
      </c>
      <c r="O5821" s="30">
        <f>IFERROR((VLOOKUP($A5821,HeadJournal!$A$1:$L$890,COLUMN(HeadJournal!L$1),0)*($K5821+$L5821)/(SUMIF($A:$A,$A5821,$K:$K)+SUMIF($A:$A,$A5821,$L:$L)))/VLOOKUP($A5821,HeadJournal!$A$1:$L$890,COLUMN(HeadJournal!H$1),0),0)</f>
        <v>0</v>
      </c>
      <c r="P5821" s="30">
        <f>IFERROR(SUM(K5821:O5821)*VLOOKUP($A5821,HeadJournal!$A$1:$L$890,COLUMN(HeadJournal!H$1),0),0)</f>
        <v>0</v>
      </c>
      <c r="Q5821" s="29"/>
      <c r="R5821" s="31"/>
      <c r="S5821" s="31"/>
      <c r="T5821" s="95" t="str">
        <f t="shared" si="432"/>
        <v/>
      </c>
      <c r="U5821" s="32">
        <f t="shared" si="433"/>
        <v>0</v>
      </c>
      <c r="V5821" s="22" t="str">
        <f t="shared" si="434"/>
        <v/>
      </c>
      <c r="X5821" s="33"/>
      <c r="Y5821" s="33"/>
    </row>
    <row r="5822" spans="1:25" x14ac:dyDescent="0.2">
      <c r="A5822" s="93"/>
      <c r="B5822" s="94" t="str">
        <f>IFERROR(VLOOKUP($A5822,HeadJournal!$A$1:$NTR$890,COLUMN(HeadJournal!B$1),0),"")</f>
        <v/>
      </c>
      <c r="C5822" s="94" t="str">
        <f>IFERROR(VLOOKUP($A5822,HeadJournal!$A$1:$NTR$890,COLUMN(HeadJournal!C$1),0),"")</f>
        <v/>
      </c>
      <c r="D5822" s="125" t="str">
        <f>IFERROR(VLOOKUP($A5822,HeadJournal!$A$1:$NTR$890,COLUMN(HeadJournal!D$1),0),"")</f>
        <v/>
      </c>
      <c r="E5822" s="95" t="str">
        <f>IFERROR(VLOOKUP($A5822,HeadJournal!$A$1:$NTR$890,COLUMN(HeadJournal!G$1),0),"")</f>
        <v/>
      </c>
      <c r="F5822" s="95" t="str">
        <f t="shared" si="431"/>
        <v/>
      </c>
      <c r="G5822" s="97"/>
      <c r="H5822" s="161"/>
      <c r="I5822" s="97"/>
      <c r="J5822" s="97"/>
      <c r="K5822" s="29"/>
      <c r="L5822" s="29"/>
      <c r="M5822" s="30">
        <f>IFERROR(VLOOKUP($A5822,HeadJournal!$A$1:$J$890,COLUMN(HeadJournal!I$1),0)*($K5822+$L5822)/(SUMIF($A:$A,$A5822,$K:$K)+SUMIF($A:$A,$A5822,$L:$L)),0)</f>
        <v>0</v>
      </c>
      <c r="N5822" s="30">
        <f>IFERROR((VLOOKUP($A5822,HeadJournal!$A$1:$K$890,COLUMN(HeadJournal!K$1),0)-VLOOKUP($A5822,HeadJournal!$A$1:$K$890,COLUMN(HeadJournal!J$1),0))*($K5822+$L5822)/(SUMIF($A:$A,$A5822,$K:$K)+SUMIF($A:$A,$A5822,$L:$L)),0)</f>
        <v>0</v>
      </c>
      <c r="O5822" s="30">
        <f>IFERROR((VLOOKUP($A5822,HeadJournal!$A$1:$L$890,COLUMN(HeadJournal!L$1),0)*($K5822+$L5822)/(SUMIF($A:$A,$A5822,$K:$K)+SUMIF($A:$A,$A5822,$L:$L)))/VLOOKUP($A5822,HeadJournal!$A$1:$L$890,COLUMN(HeadJournal!H$1),0),0)</f>
        <v>0</v>
      </c>
      <c r="P5822" s="30">
        <f>IFERROR(SUM(K5822:O5822)*VLOOKUP($A5822,HeadJournal!$A$1:$L$890,COLUMN(HeadJournal!H$1),0),0)</f>
        <v>0</v>
      </c>
      <c r="Q5822" s="29"/>
      <c r="R5822" s="31"/>
      <c r="S5822" s="31"/>
      <c r="T5822" s="95" t="str">
        <f t="shared" si="432"/>
        <v/>
      </c>
      <c r="U5822" s="32">
        <f t="shared" si="433"/>
        <v>0</v>
      </c>
      <c r="V5822" s="22" t="str">
        <f t="shared" si="434"/>
        <v/>
      </c>
      <c r="X5822" s="33"/>
      <c r="Y5822" s="33"/>
    </row>
    <row r="5823" spans="1:25" x14ac:dyDescent="0.2">
      <c r="A5823" s="93"/>
      <c r="B5823" s="94" t="str">
        <f>IFERROR(VLOOKUP($A5823,HeadJournal!$A$1:$NTR$890,COLUMN(HeadJournal!B$1),0),"")</f>
        <v/>
      </c>
      <c r="C5823" s="94" t="str">
        <f>IFERROR(VLOOKUP($A5823,HeadJournal!$A$1:$NTR$890,COLUMN(HeadJournal!C$1),0),"")</f>
        <v/>
      </c>
      <c r="D5823" s="125" t="str">
        <f>IFERROR(VLOOKUP($A5823,HeadJournal!$A$1:$NTR$890,COLUMN(HeadJournal!D$1),0),"")</f>
        <v/>
      </c>
      <c r="E5823" s="95" t="str">
        <f>IFERROR(VLOOKUP($A5823,HeadJournal!$A$1:$NTR$890,COLUMN(HeadJournal!G$1),0),"")</f>
        <v/>
      </c>
      <c r="F5823" s="95" t="str">
        <f t="shared" si="431"/>
        <v/>
      </c>
      <c r="G5823" s="97"/>
      <c r="H5823" s="161"/>
      <c r="I5823" s="97"/>
      <c r="J5823" s="97"/>
      <c r="K5823" s="29"/>
      <c r="L5823" s="29"/>
      <c r="M5823" s="30">
        <f>IFERROR(VLOOKUP($A5823,HeadJournal!$A$1:$J$890,COLUMN(HeadJournal!I$1),0)*($K5823+$L5823)/(SUMIF($A:$A,$A5823,$K:$K)+SUMIF($A:$A,$A5823,$L:$L)),0)</f>
        <v>0</v>
      </c>
      <c r="N5823" s="30">
        <f>IFERROR((VLOOKUP($A5823,HeadJournal!$A$1:$K$890,COLUMN(HeadJournal!K$1),0)-VLOOKUP($A5823,HeadJournal!$A$1:$K$890,COLUMN(HeadJournal!J$1),0))*($K5823+$L5823)/(SUMIF($A:$A,$A5823,$K:$K)+SUMIF($A:$A,$A5823,$L:$L)),0)</f>
        <v>0</v>
      </c>
      <c r="O5823" s="30">
        <f>IFERROR((VLOOKUP($A5823,HeadJournal!$A$1:$L$890,COLUMN(HeadJournal!L$1),0)*($K5823+$L5823)/(SUMIF($A:$A,$A5823,$K:$K)+SUMIF($A:$A,$A5823,$L:$L)))/VLOOKUP($A5823,HeadJournal!$A$1:$L$890,COLUMN(HeadJournal!H$1),0),0)</f>
        <v>0</v>
      </c>
      <c r="P5823" s="30">
        <f>IFERROR(SUM(K5823:O5823)*VLOOKUP($A5823,HeadJournal!$A$1:$L$890,COLUMN(HeadJournal!H$1),0),0)</f>
        <v>0</v>
      </c>
      <c r="Q5823" s="29"/>
      <c r="R5823" s="31"/>
      <c r="S5823" s="31"/>
      <c r="T5823" s="95" t="str">
        <f t="shared" si="432"/>
        <v/>
      </c>
      <c r="U5823" s="32">
        <f t="shared" si="433"/>
        <v>0</v>
      </c>
      <c r="V5823" s="22" t="str">
        <f t="shared" si="434"/>
        <v/>
      </c>
      <c r="X5823" s="33"/>
      <c r="Y5823" s="33"/>
    </row>
    <row r="5824" spans="1:25" x14ac:dyDescent="0.2">
      <c r="A5824" s="93"/>
      <c r="B5824" s="94" t="str">
        <f>IFERROR(VLOOKUP($A5824,HeadJournal!$A$1:$NTR$890,COLUMN(HeadJournal!B$1),0),"")</f>
        <v/>
      </c>
      <c r="C5824" s="94" t="str">
        <f>IFERROR(VLOOKUP($A5824,HeadJournal!$A$1:$NTR$890,COLUMN(HeadJournal!C$1),0),"")</f>
        <v/>
      </c>
      <c r="D5824" s="125" t="str">
        <f>IFERROR(VLOOKUP($A5824,HeadJournal!$A$1:$NTR$890,COLUMN(HeadJournal!D$1),0),"")</f>
        <v/>
      </c>
      <c r="E5824" s="95" t="str">
        <f>IFERROR(VLOOKUP($A5824,HeadJournal!$A$1:$NTR$890,COLUMN(HeadJournal!G$1),0),"")</f>
        <v/>
      </c>
      <c r="F5824" s="95" t="str">
        <f t="shared" si="431"/>
        <v/>
      </c>
      <c r="G5824" s="97"/>
      <c r="H5824" s="161"/>
      <c r="I5824" s="97"/>
      <c r="J5824" s="97"/>
      <c r="K5824" s="29"/>
      <c r="L5824" s="29"/>
      <c r="M5824" s="30">
        <f>IFERROR(VLOOKUP($A5824,HeadJournal!$A$1:$J$890,COLUMN(HeadJournal!I$1),0)*($K5824+$L5824)/(SUMIF($A:$A,$A5824,$K:$K)+SUMIF($A:$A,$A5824,$L:$L)),0)</f>
        <v>0</v>
      </c>
      <c r="N5824" s="30">
        <f>IFERROR((VLOOKUP($A5824,HeadJournal!$A$1:$K$890,COLUMN(HeadJournal!K$1),0)-VLOOKUP($A5824,HeadJournal!$A$1:$K$890,COLUMN(HeadJournal!J$1),0))*($K5824+$L5824)/(SUMIF($A:$A,$A5824,$K:$K)+SUMIF($A:$A,$A5824,$L:$L)),0)</f>
        <v>0</v>
      </c>
      <c r="O5824" s="30">
        <f>IFERROR((VLOOKUP($A5824,HeadJournal!$A$1:$L$890,COLUMN(HeadJournal!L$1),0)*($K5824+$L5824)/(SUMIF($A:$A,$A5824,$K:$K)+SUMIF($A:$A,$A5824,$L:$L)))/VLOOKUP($A5824,HeadJournal!$A$1:$L$890,COLUMN(HeadJournal!H$1),0),0)</f>
        <v>0</v>
      </c>
      <c r="P5824" s="30">
        <f>IFERROR(SUM(K5824:O5824)*VLOOKUP($A5824,HeadJournal!$A$1:$L$890,COLUMN(HeadJournal!H$1),0),0)</f>
        <v>0</v>
      </c>
      <c r="Q5824" s="29"/>
      <c r="R5824" s="31"/>
      <c r="S5824" s="31"/>
      <c r="T5824" s="95" t="str">
        <f t="shared" si="432"/>
        <v/>
      </c>
      <c r="U5824" s="32">
        <f t="shared" si="433"/>
        <v>0</v>
      </c>
      <c r="V5824" s="22" t="str">
        <f t="shared" si="434"/>
        <v/>
      </c>
      <c r="X5824" s="33"/>
      <c r="Y5824" s="33"/>
    </row>
    <row r="5825" spans="1:25" x14ac:dyDescent="0.2">
      <c r="A5825" s="93"/>
      <c r="B5825" s="94" t="str">
        <f>IFERROR(VLOOKUP($A5825,HeadJournal!$A$1:$NTR$890,COLUMN(HeadJournal!B$1),0),"")</f>
        <v/>
      </c>
      <c r="C5825" s="94" t="str">
        <f>IFERROR(VLOOKUP($A5825,HeadJournal!$A$1:$NTR$890,COLUMN(HeadJournal!C$1),0),"")</f>
        <v/>
      </c>
      <c r="D5825" s="125" t="str">
        <f>IFERROR(VLOOKUP($A5825,HeadJournal!$A$1:$NTR$890,COLUMN(HeadJournal!D$1),0),"")</f>
        <v/>
      </c>
      <c r="E5825" s="95" t="str">
        <f>IFERROR(VLOOKUP($A5825,HeadJournal!$A$1:$NTR$890,COLUMN(HeadJournal!G$1),0),"")</f>
        <v/>
      </c>
      <c r="F5825" s="95" t="str">
        <f t="shared" si="431"/>
        <v/>
      </c>
      <c r="G5825" s="97"/>
      <c r="H5825" s="161"/>
      <c r="I5825" s="97"/>
      <c r="J5825" s="97"/>
      <c r="K5825" s="29"/>
      <c r="L5825" s="29"/>
      <c r="M5825" s="30">
        <f>IFERROR(VLOOKUP($A5825,HeadJournal!$A$1:$J$890,COLUMN(HeadJournal!I$1),0)*($K5825+$L5825)/(SUMIF($A:$A,$A5825,$K:$K)+SUMIF($A:$A,$A5825,$L:$L)),0)</f>
        <v>0</v>
      </c>
      <c r="N5825" s="30">
        <f>IFERROR((VLOOKUP($A5825,HeadJournal!$A$1:$K$890,COLUMN(HeadJournal!K$1),0)-VLOOKUP($A5825,HeadJournal!$A$1:$K$890,COLUMN(HeadJournal!J$1),0))*($K5825+$L5825)/(SUMIF($A:$A,$A5825,$K:$K)+SUMIF($A:$A,$A5825,$L:$L)),0)</f>
        <v>0</v>
      </c>
      <c r="O5825" s="30">
        <f>IFERROR((VLOOKUP($A5825,HeadJournal!$A$1:$L$890,COLUMN(HeadJournal!L$1),0)*($K5825+$L5825)/(SUMIF($A:$A,$A5825,$K:$K)+SUMIF($A:$A,$A5825,$L:$L)))/VLOOKUP($A5825,HeadJournal!$A$1:$L$890,COLUMN(HeadJournal!H$1),0),0)</f>
        <v>0</v>
      </c>
      <c r="P5825" s="30">
        <f>IFERROR(SUM(K5825:O5825)*VLOOKUP($A5825,HeadJournal!$A$1:$L$890,COLUMN(HeadJournal!H$1),0),0)</f>
        <v>0</v>
      </c>
      <c r="Q5825" s="29"/>
      <c r="R5825" s="31"/>
      <c r="S5825" s="31"/>
      <c r="T5825" s="95" t="str">
        <f t="shared" si="432"/>
        <v/>
      </c>
      <c r="U5825" s="32">
        <f t="shared" si="433"/>
        <v>0</v>
      </c>
      <c r="V5825" s="22" t="str">
        <f t="shared" si="434"/>
        <v/>
      </c>
      <c r="X5825" s="33"/>
      <c r="Y5825" s="33"/>
    </row>
    <row r="5826" spans="1:25" x14ac:dyDescent="0.2">
      <c r="A5826" s="93"/>
      <c r="B5826" s="94" t="str">
        <f>IFERROR(VLOOKUP($A5826,HeadJournal!$A$1:$NTR$890,COLUMN(HeadJournal!B$1),0),"")</f>
        <v/>
      </c>
      <c r="C5826" s="94" t="str">
        <f>IFERROR(VLOOKUP($A5826,HeadJournal!$A$1:$NTR$890,COLUMN(HeadJournal!C$1),0),"")</f>
        <v/>
      </c>
      <c r="D5826" s="125" t="str">
        <f>IFERROR(VLOOKUP($A5826,HeadJournal!$A$1:$NTR$890,COLUMN(HeadJournal!D$1),0),"")</f>
        <v/>
      </c>
      <c r="E5826" s="95" t="str">
        <f>IFERROR(VLOOKUP($A5826,HeadJournal!$A$1:$NTR$890,COLUMN(HeadJournal!G$1),0),"")</f>
        <v/>
      </c>
      <c r="F5826" s="95" t="str">
        <f t="shared" si="431"/>
        <v/>
      </c>
      <c r="G5826" s="97"/>
      <c r="H5826" s="161"/>
      <c r="I5826" s="97"/>
      <c r="J5826" s="97"/>
      <c r="K5826" s="29"/>
      <c r="L5826" s="29"/>
      <c r="M5826" s="30">
        <f>IFERROR(VLOOKUP($A5826,HeadJournal!$A$1:$J$890,COLUMN(HeadJournal!I$1),0)*($K5826+$L5826)/(SUMIF($A:$A,$A5826,$K:$K)+SUMIF($A:$A,$A5826,$L:$L)),0)</f>
        <v>0</v>
      </c>
      <c r="N5826" s="30">
        <f>IFERROR((VLOOKUP($A5826,HeadJournal!$A$1:$K$890,COLUMN(HeadJournal!K$1),0)-VLOOKUP($A5826,HeadJournal!$A$1:$K$890,COLUMN(HeadJournal!J$1),0))*($K5826+$L5826)/(SUMIF($A:$A,$A5826,$K:$K)+SUMIF($A:$A,$A5826,$L:$L)),0)</f>
        <v>0</v>
      </c>
      <c r="O5826" s="30">
        <f>IFERROR((VLOOKUP($A5826,HeadJournal!$A$1:$L$890,COLUMN(HeadJournal!L$1),0)*($K5826+$L5826)/(SUMIF($A:$A,$A5826,$K:$K)+SUMIF($A:$A,$A5826,$L:$L)))/VLOOKUP($A5826,HeadJournal!$A$1:$L$890,COLUMN(HeadJournal!H$1),0),0)</f>
        <v>0</v>
      </c>
      <c r="P5826" s="30">
        <f>IFERROR(SUM(K5826:O5826)*VLOOKUP($A5826,HeadJournal!$A$1:$L$890,COLUMN(HeadJournal!H$1),0),0)</f>
        <v>0</v>
      </c>
      <c r="Q5826" s="29"/>
      <c r="R5826" s="31"/>
      <c r="S5826" s="31"/>
      <c r="T5826" s="95" t="str">
        <f t="shared" si="432"/>
        <v/>
      </c>
      <c r="U5826" s="32">
        <f t="shared" si="433"/>
        <v>0</v>
      </c>
      <c r="V5826" s="22" t="str">
        <f t="shared" si="434"/>
        <v/>
      </c>
      <c r="X5826" s="33"/>
      <c r="Y5826" s="33"/>
    </row>
    <row r="5827" spans="1:25" x14ac:dyDescent="0.2">
      <c r="A5827" s="93"/>
      <c r="B5827" s="94" t="str">
        <f>IFERROR(VLOOKUP($A5827,HeadJournal!$A$1:$NTR$890,COLUMN(HeadJournal!B$1),0),"")</f>
        <v/>
      </c>
      <c r="C5827" s="94" t="str">
        <f>IFERROR(VLOOKUP($A5827,HeadJournal!$A$1:$NTR$890,COLUMN(HeadJournal!C$1),0),"")</f>
        <v/>
      </c>
      <c r="D5827" s="125" t="str">
        <f>IFERROR(VLOOKUP($A5827,HeadJournal!$A$1:$NTR$890,COLUMN(HeadJournal!D$1),0),"")</f>
        <v/>
      </c>
      <c r="E5827" s="95" t="str">
        <f>IFERROR(VLOOKUP($A5827,HeadJournal!$A$1:$NTR$890,COLUMN(HeadJournal!G$1),0),"")</f>
        <v/>
      </c>
      <c r="F5827" s="95" t="str">
        <f t="shared" si="431"/>
        <v/>
      </c>
      <c r="G5827" s="97"/>
      <c r="H5827" s="161"/>
      <c r="I5827" s="97"/>
      <c r="J5827" s="97"/>
      <c r="K5827" s="29"/>
      <c r="L5827" s="29"/>
      <c r="M5827" s="30">
        <f>IFERROR(VLOOKUP($A5827,HeadJournal!$A$1:$J$890,COLUMN(HeadJournal!I$1),0)*($K5827+$L5827)/(SUMIF($A:$A,$A5827,$K:$K)+SUMIF($A:$A,$A5827,$L:$L)),0)</f>
        <v>0</v>
      </c>
      <c r="N5827" s="30">
        <f>IFERROR((VLOOKUP($A5827,HeadJournal!$A$1:$K$890,COLUMN(HeadJournal!K$1),0)-VLOOKUP($A5827,HeadJournal!$A$1:$K$890,COLUMN(HeadJournal!J$1),0))*($K5827+$L5827)/(SUMIF($A:$A,$A5827,$K:$K)+SUMIF($A:$A,$A5827,$L:$L)),0)</f>
        <v>0</v>
      </c>
      <c r="O5827" s="30">
        <f>IFERROR((VLOOKUP($A5827,HeadJournal!$A$1:$L$890,COLUMN(HeadJournal!L$1),0)*($K5827+$L5827)/(SUMIF($A:$A,$A5827,$K:$K)+SUMIF($A:$A,$A5827,$L:$L)))/VLOOKUP($A5827,HeadJournal!$A$1:$L$890,COLUMN(HeadJournal!H$1),0),0)</f>
        <v>0</v>
      </c>
      <c r="P5827" s="30">
        <f>IFERROR(SUM(K5827:O5827)*VLOOKUP($A5827,HeadJournal!$A$1:$L$890,COLUMN(HeadJournal!H$1),0),0)</f>
        <v>0</v>
      </c>
      <c r="Q5827" s="29"/>
      <c r="R5827" s="31"/>
      <c r="S5827" s="31"/>
      <c r="T5827" s="95" t="str">
        <f t="shared" si="432"/>
        <v/>
      </c>
      <c r="U5827" s="32">
        <f t="shared" si="433"/>
        <v>0</v>
      </c>
      <c r="V5827" s="22" t="str">
        <f t="shared" si="434"/>
        <v/>
      </c>
      <c r="X5827" s="33"/>
      <c r="Y5827" s="33"/>
    </row>
    <row r="5828" spans="1:25" x14ac:dyDescent="0.2">
      <c r="A5828" s="93"/>
      <c r="B5828" s="94" t="str">
        <f>IFERROR(VLOOKUP($A5828,HeadJournal!$A$1:$NTR$890,COLUMN(HeadJournal!B$1),0),"")</f>
        <v/>
      </c>
      <c r="C5828" s="94" t="str">
        <f>IFERROR(VLOOKUP($A5828,HeadJournal!$A$1:$NTR$890,COLUMN(HeadJournal!C$1),0),"")</f>
        <v/>
      </c>
      <c r="D5828" s="125" t="str">
        <f>IFERROR(VLOOKUP($A5828,HeadJournal!$A$1:$NTR$890,COLUMN(HeadJournal!D$1),0),"")</f>
        <v/>
      </c>
      <c r="E5828" s="95" t="str">
        <f>IFERROR(VLOOKUP($A5828,HeadJournal!$A$1:$NTR$890,COLUMN(HeadJournal!G$1),0),"")</f>
        <v/>
      </c>
      <c r="F5828" s="95" t="str">
        <f t="shared" si="431"/>
        <v/>
      </c>
      <c r="G5828" s="97"/>
      <c r="H5828" s="161"/>
      <c r="I5828" s="97"/>
      <c r="J5828" s="97"/>
      <c r="K5828" s="29"/>
      <c r="L5828" s="29"/>
      <c r="M5828" s="30">
        <f>IFERROR(VLOOKUP($A5828,HeadJournal!$A$1:$J$890,COLUMN(HeadJournal!I$1),0)*($K5828+$L5828)/(SUMIF($A:$A,$A5828,$K:$K)+SUMIF($A:$A,$A5828,$L:$L)),0)</f>
        <v>0</v>
      </c>
      <c r="N5828" s="30">
        <f>IFERROR((VLOOKUP($A5828,HeadJournal!$A$1:$K$890,COLUMN(HeadJournal!K$1),0)-VLOOKUP($A5828,HeadJournal!$A$1:$K$890,COLUMN(HeadJournal!J$1),0))*($K5828+$L5828)/(SUMIF($A:$A,$A5828,$K:$K)+SUMIF($A:$A,$A5828,$L:$L)),0)</f>
        <v>0</v>
      </c>
      <c r="O5828" s="30">
        <f>IFERROR((VLOOKUP($A5828,HeadJournal!$A$1:$L$890,COLUMN(HeadJournal!L$1),0)*($K5828+$L5828)/(SUMIF($A:$A,$A5828,$K:$K)+SUMIF($A:$A,$A5828,$L:$L)))/VLOOKUP($A5828,HeadJournal!$A$1:$L$890,COLUMN(HeadJournal!H$1),0),0)</f>
        <v>0</v>
      </c>
      <c r="P5828" s="30">
        <f>IFERROR(SUM(K5828:O5828)*VLOOKUP($A5828,HeadJournal!$A$1:$L$890,COLUMN(HeadJournal!H$1),0),0)</f>
        <v>0</v>
      </c>
      <c r="Q5828" s="29"/>
      <c r="R5828" s="31"/>
      <c r="S5828" s="31"/>
      <c r="T5828" s="95" t="str">
        <f t="shared" si="432"/>
        <v/>
      </c>
      <c r="U5828" s="32">
        <f t="shared" si="433"/>
        <v>0</v>
      </c>
      <c r="V5828" s="22" t="str">
        <f t="shared" si="434"/>
        <v/>
      </c>
      <c r="X5828" s="33"/>
      <c r="Y5828" s="33"/>
    </row>
    <row r="5829" spans="1:25" x14ac:dyDescent="0.2">
      <c r="A5829" s="93"/>
      <c r="B5829" s="94" t="str">
        <f>IFERROR(VLOOKUP($A5829,HeadJournal!$A$1:$NTR$890,COLUMN(HeadJournal!B$1),0),"")</f>
        <v/>
      </c>
      <c r="C5829" s="94" t="str">
        <f>IFERROR(VLOOKUP($A5829,HeadJournal!$A$1:$NTR$890,COLUMN(HeadJournal!C$1),0),"")</f>
        <v/>
      </c>
      <c r="D5829" s="125" t="str">
        <f>IFERROR(VLOOKUP($A5829,HeadJournal!$A$1:$NTR$890,COLUMN(HeadJournal!D$1),0),"")</f>
        <v/>
      </c>
      <c r="E5829" s="95" t="str">
        <f>IFERROR(VLOOKUP($A5829,HeadJournal!$A$1:$NTR$890,COLUMN(HeadJournal!G$1),0),"")</f>
        <v/>
      </c>
      <c r="F5829" s="95" t="str">
        <f t="shared" si="431"/>
        <v/>
      </c>
      <c r="G5829" s="97"/>
      <c r="H5829" s="161"/>
      <c r="I5829" s="97"/>
      <c r="J5829" s="97"/>
      <c r="K5829" s="29"/>
      <c r="L5829" s="29"/>
      <c r="M5829" s="30">
        <f>IFERROR(VLOOKUP($A5829,HeadJournal!$A$1:$J$890,COLUMN(HeadJournal!I$1),0)*($K5829+$L5829)/(SUMIF($A:$A,$A5829,$K:$K)+SUMIF($A:$A,$A5829,$L:$L)),0)</f>
        <v>0</v>
      </c>
      <c r="N5829" s="30">
        <f>IFERROR((VLOOKUP($A5829,HeadJournal!$A$1:$K$890,COLUMN(HeadJournal!K$1),0)-VLOOKUP($A5829,HeadJournal!$A$1:$K$890,COLUMN(HeadJournal!J$1),0))*($K5829+$L5829)/(SUMIF($A:$A,$A5829,$K:$K)+SUMIF($A:$A,$A5829,$L:$L)),0)</f>
        <v>0</v>
      </c>
      <c r="O5829" s="30">
        <f>IFERROR((VLOOKUP($A5829,HeadJournal!$A$1:$L$890,COLUMN(HeadJournal!L$1),0)*($K5829+$L5829)/(SUMIF($A:$A,$A5829,$K:$K)+SUMIF($A:$A,$A5829,$L:$L)))/VLOOKUP($A5829,HeadJournal!$A$1:$L$890,COLUMN(HeadJournal!H$1),0),0)</f>
        <v>0</v>
      </c>
      <c r="P5829" s="30">
        <f>IFERROR(SUM(K5829:O5829)*VLOOKUP($A5829,HeadJournal!$A$1:$L$890,COLUMN(HeadJournal!H$1),0),0)</f>
        <v>0</v>
      </c>
      <c r="Q5829" s="29"/>
      <c r="R5829" s="31"/>
      <c r="S5829" s="31"/>
      <c r="T5829" s="95" t="str">
        <f t="shared" si="432"/>
        <v/>
      </c>
      <c r="U5829" s="32">
        <f t="shared" si="433"/>
        <v>0</v>
      </c>
      <c r="V5829" s="22" t="str">
        <f t="shared" si="434"/>
        <v/>
      </c>
      <c r="X5829" s="33"/>
      <c r="Y5829" s="33"/>
    </row>
    <row r="5830" spans="1:25" x14ac:dyDescent="0.2">
      <c r="A5830" s="93"/>
      <c r="B5830" s="94" t="str">
        <f>IFERROR(VLOOKUP($A5830,HeadJournal!$A$1:$NTR$890,COLUMN(HeadJournal!B$1),0),"")</f>
        <v/>
      </c>
      <c r="C5830" s="94" t="str">
        <f>IFERROR(VLOOKUP($A5830,HeadJournal!$A$1:$NTR$890,COLUMN(HeadJournal!C$1),0),"")</f>
        <v/>
      </c>
      <c r="D5830" s="125" t="str">
        <f>IFERROR(VLOOKUP($A5830,HeadJournal!$A$1:$NTR$890,COLUMN(HeadJournal!D$1),0),"")</f>
        <v/>
      </c>
      <c r="E5830" s="95" t="str">
        <f>IFERROR(VLOOKUP($A5830,HeadJournal!$A$1:$NTR$890,COLUMN(HeadJournal!G$1),0),"")</f>
        <v/>
      </c>
      <c r="F5830" s="95" t="str">
        <f t="shared" si="431"/>
        <v/>
      </c>
      <c r="G5830" s="97"/>
      <c r="H5830" s="161"/>
      <c r="I5830" s="97"/>
      <c r="J5830" s="97"/>
      <c r="K5830" s="29"/>
      <c r="L5830" s="29"/>
      <c r="M5830" s="30">
        <f>IFERROR(VLOOKUP($A5830,HeadJournal!$A$1:$J$890,COLUMN(HeadJournal!I$1),0)*($K5830+$L5830)/(SUMIF($A:$A,$A5830,$K:$K)+SUMIF($A:$A,$A5830,$L:$L)),0)</f>
        <v>0</v>
      </c>
      <c r="N5830" s="30">
        <f>IFERROR((VLOOKUP($A5830,HeadJournal!$A$1:$K$890,COLUMN(HeadJournal!K$1),0)-VLOOKUP($A5830,HeadJournal!$A$1:$K$890,COLUMN(HeadJournal!J$1),0))*($K5830+$L5830)/(SUMIF($A:$A,$A5830,$K:$K)+SUMIF($A:$A,$A5830,$L:$L)),0)</f>
        <v>0</v>
      </c>
      <c r="O5830" s="30">
        <f>IFERROR((VLOOKUP($A5830,HeadJournal!$A$1:$L$890,COLUMN(HeadJournal!L$1),0)*($K5830+$L5830)/(SUMIF($A:$A,$A5830,$K:$K)+SUMIF($A:$A,$A5830,$L:$L)))/VLOOKUP($A5830,HeadJournal!$A$1:$L$890,COLUMN(HeadJournal!H$1),0),0)</f>
        <v>0</v>
      </c>
      <c r="P5830" s="30">
        <f>IFERROR(SUM(K5830:O5830)*VLOOKUP($A5830,HeadJournal!$A$1:$L$890,COLUMN(HeadJournal!H$1),0),0)</f>
        <v>0</v>
      </c>
      <c r="Q5830" s="29"/>
      <c r="R5830" s="31"/>
      <c r="S5830" s="31"/>
      <c r="T5830" s="95" t="str">
        <f t="shared" si="432"/>
        <v/>
      </c>
      <c r="U5830" s="32">
        <f t="shared" si="433"/>
        <v>0</v>
      </c>
      <c r="V5830" s="22" t="str">
        <f t="shared" si="434"/>
        <v/>
      </c>
      <c r="X5830" s="33"/>
      <c r="Y5830" s="33"/>
    </row>
    <row r="5831" spans="1:25" x14ac:dyDescent="0.2">
      <c r="A5831" s="93"/>
      <c r="B5831" s="94" t="str">
        <f>IFERROR(VLOOKUP($A5831,HeadJournal!$A$1:$NTR$890,COLUMN(HeadJournal!B$1),0),"")</f>
        <v/>
      </c>
      <c r="C5831" s="94" t="str">
        <f>IFERROR(VLOOKUP($A5831,HeadJournal!$A$1:$NTR$890,COLUMN(HeadJournal!C$1),0),"")</f>
        <v/>
      </c>
      <c r="D5831" s="125" t="str">
        <f>IFERROR(VLOOKUP($A5831,HeadJournal!$A$1:$NTR$890,COLUMN(HeadJournal!D$1),0),"")</f>
        <v/>
      </c>
      <c r="E5831" s="95" t="str">
        <f>IFERROR(VLOOKUP($A5831,HeadJournal!$A$1:$NTR$890,COLUMN(HeadJournal!G$1),0),"")</f>
        <v/>
      </c>
      <c r="F5831" s="95" t="str">
        <f t="shared" si="431"/>
        <v/>
      </c>
      <c r="G5831" s="97"/>
      <c r="H5831" s="161"/>
      <c r="I5831" s="97"/>
      <c r="J5831" s="97"/>
      <c r="K5831" s="29"/>
      <c r="L5831" s="29"/>
      <c r="M5831" s="30">
        <f>IFERROR(VLOOKUP($A5831,HeadJournal!$A$1:$J$890,COLUMN(HeadJournal!I$1),0)*($K5831+$L5831)/(SUMIF($A:$A,$A5831,$K:$K)+SUMIF($A:$A,$A5831,$L:$L)),0)</f>
        <v>0</v>
      </c>
      <c r="N5831" s="30">
        <f>IFERROR((VLOOKUP($A5831,HeadJournal!$A$1:$K$890,COLUMN(HeadJournal!K$1),0)-VLOOKUP($A5831,HeadJournal!$A$1:$K$890,COLUMN(HeadJournal!J$1),0))*($K5831+$L5831)/(SUMIF($A:$A,$A5831,$K:$K)+SUMIF($A:$A,$A5831,$L:$L)),0)</f>
        <v>0</v>
      </c>
      <c r="O5831" s="30">
        <f>IFERROR((VLOOKUP($A5831,HeadJournal!$A$1:$L$890,COLUMN(HeadJournal!L$1),0)*($K5831+$L5831)/(SUMIF($A:$A,$A5831,$K:$K)+SUMIF($A:$A,$A5831,$L:$L)))/VLOOKUP($A5831,HeadJournal!$A$1:$L$890,COLUMN(HeadJournal!H$1),0),0)</f>
        <v>0</v>
      </c>
      <c r="P5831" s="30">
        <f>IFERROR(SUM(K5831:O5831)*VLOOKUP($A5831,HeadJournal!$A$1:$L$890,COLUMN(HeadJournal!H$1),0),0)</f>
        <v>0</v>
      </c>
      <c r="Q5831" s="29"/>
      <c r="R5831" s="31"/>
      <c r="S5831" s="31"/>
      <c r="T5831" s="95" t="str">
        <f t="shared" si="432"/>
        <v/>
      </c>
      <c r="U5831" s="32">
        <f t="shared" si="433"/>
        <v>0</v>
      </c>
      <c r="V5831" s="22" t="str">
        <f t="shared" si="434"/>
        <v/>
      </c>
      <c r="X5831" s="33"/>
      <c r="Y5831" s="33"/>
    </row>
    <row r="5832" spans="1:25" x14ac:dyDescent="0.2">
      <c r="A5832" s="93"/>
      <c r="B5832" s="94" t="str">
        <f>IFERROR(VLOOKUP($A5832,HeadJournal!$A$1:$NTR$890,COLUMN(HeadJournal!B$1),0),"")</f>
        <v/>
      </c>
      <c r="C5832" s="94" t="str">
        <f>IFERROR(VLOOKUP($A5832,HeadJournal!$A$1:$NTR$890,COLUMN(HeadJournal!C$1),0),"")</f>
        <v/>
      </c>
      <c r="D5832" s="125" t="str">
        <f>IFERROR(VLOOKUP($A5832,HeadJournal!$A$1:$NTR$890,COLUMN(HeadJournal!D$1),0),"")</f>
        <v/>
      </c>
      <c r="E5832" s="95" t="str">
        <f>IFERROR(VLOOKUP($A5832,HeadJournal!$A$1:$NTR$890,COLUMN(HeadJournal!G$1),0),"")</f>
        <v/>
      </c>
      <c r="F5832" s="95" t="str">
        <f t="shared" si="431"/>
        <v/>
      </c>
      <c r="G5832" s="97"/>
      <c r="H5832" s="161"/>
      <c r="I5832" s="97"/>
      <c r="J5832" s="97"/>
      <c r="K5832" s="29"/>
      <c r="L5832" s="29"/>
      <c r="M5832" s="30">
        <f>IFERROR(VLOOKUP($A5832,HeadJournal!$A$1:$J$890,COLUMN(HeadJournal!I$1),0)*($K5832+$L5832)/(SUMIF($A:$A,$A5832,$K:$K)+SUMIF($A:$A,$A5832,$L:$L)),0)</f>
        <v>0</v>
      </c>
      <c r="N5832" s="30">
        <f>IFERROR((VLOOKUP($A5832,HeadJournal!$A$1:$K$890,COLUMN(HeadJournal!K$1),0)-VLOOKUP($A5832,HeadJournal!$A$1:$K$890,COLUMN(HeadJournal!J$1),0))*($K5832+$L5832)/(SUMIF($A:$A,$A5832,$K:$K)+SUMIF($A:$A,$A5832,$L:$L)),0)</f>
        <v>0</v>
      </c>
      <c r="O5832" s="30">
        <f>IFERROR((VLOOKUP($A5832,HeadJournal!$A$1:$L$890,COLUMN(HeadJournal!L$1),0)*($K5832+$L5832)/(SUMIF($A:$A,$A5832,$K:$K)+SUMIF($A:$A,$A5832,$L:$L)))/VLOOKUP($A5832,HeadJournal!$A$1:$L$890,COLUMN(HeadJournal!H$1),0),0)</f>
        <v>0</v>
      </c>
      <c r="P5832" s="30">
        <f>IFERROR(SUM(K5832:O5832)*VLOOKUP($A5832,HeadJournal!$A$1:$L$890,COLUMN(HeadJournal!H$1),0),0)</f>
        <v>0</v>
      </c>
      <c r="Q5832" s="29"/>
      <c r="R5832" s="31"/>
      <c r="S5832" s="31"/>
      <c r="T5832" s="95" t="str">
        <f t="shared" si="432"/>
        <v/>
      </c>
      <c r="U5832" s="32">
        <f t="shared" si="433"/>
        <v>0</v>
      </c>
      <c r="V5832" s="22" t="str">
        <f t="shared" si="434"/>
        <v/>
      </c>
      <c r="X5832" s="33"/>
      <c r="Y5832" s="33"/>
    </row>
    <row r="5833" spans="1:25" x14ac:dyDescent="0.2">
      <c r="A5833" s="93"/>
      <c r="B5833" s="94" t="str">
        <f>IFERROR(VLOOKUP($A5833,HeadJournal!$A$1:$NTR$890,COLUMN(HeadJournal!B$1),0),"")</f>
        <v/>
      </c>
      <c r="C5833" s="94" t="str">
        <f>IFERROR(VLOOKUP($A5833,HeadJournal!$A$1:$NTR$890,COLUMN(HeadJournal!C$1),0),"")</f>
        <v/>
      </c>
      <c r="D5833" s="125" t="str">
        <f>IFERROR(VLOOKUP($A5833,HeadJournal!$A$1:$NTR$890,COLUMN(HeadJournal!D$1),0),"")</f>
        <v/>
      </c>
      <c r="E5833" s="95" t="str">
        <f>IFERROR(VLOOKUP($A5833,HeadJournal!$A$1:$NTR$890,COLUMN(HeadJournal!G$1),0),"")</f>
        <v/>
      </c>
      <c r="F5833" s="95" t="str">
        <f t="shared" si="431"/>
        <v/>
      </c>
      <c r="G5833" s="97"/>
      <c r="H5833" s="161"/>
      <c r="I5833" s="97"/>
      <c r="J5833" s="97"/>
      <c r="K5833" s="29"/>
      <c r="L5833" s="29"/>
      <c r="M5833" s="30">
        <f>IFERROR(VLOOKUP($A5833,HeadJournal!$A$1:$J$890,COLUMN(HeadJournal!I$1),0)*($K5833+$L5833)/(SUMIF($A:$A,$A5833,$K:$K)+SUMIF($A:$A,$A5833,$L:$L)),0)</f>
        <v>0</v>
      </c>
      <c r="N5833" s="30">
        <f>IFERROR((VLOOKUP($A5833,HeadJournal!$A$1:$K$890,COLUMN(HeadJournal!K$1),0)-VLOOKUP($A5833,HeadJournal!$A$1:$K$890,COLUMN(HeadJournal!J$1),0))*($K5833+$L5833)/(SUMIF($A:$A,$A5833,$K:$K)+SUMIF($A:$A,$A5833,$L:$L)),0)</f>
        <v>0</v>
      </c>
      <c r="O5833" s="30">
        <f>IFERROR((VLOOKUP($A5833,HeadJournal!$A$1:$L$890,COLUMN(HeadJournal!L$1),0)*($K5833+$L5833)/(SUMIF($A:$A,$A5833,$K:$K)+SUMIF($A:$A,$A5833,$L:$L)))/VLOOKUP($A5833,HeadJournal!$A$1:$L$890,COLUMN(HeadJournal!H$1),0),0)</f>
        <v>0</v>
      </c>
      <c r="P5833" s="30">
        <f>IFERROR(SUM(K5833:O5833)*VLOOKUP($A5833,HeadJournal!$A$1:$L$890,COLUMN(HeadJournal!H$1),0),0)</f>
        <v>0</v>
      </c>
      <c r="Q5833" s="29"/>
      <c r="R5833" s="31"/>
      <c r="S5833" s="31"/>
      <c r="T5833" s="95" t="str">
        <f t="shared" si="432"/>
        <v/>
      </c>
      <c r="U5833" s="32">
        <f t="shared" si="433"/>
        <v>0</v>
      </c>
      <c r="V5833" s="22" t="str">
        <f t="shared" si="434"/>
        <v/>
      </c>
      <c r="X5833" s="33"/>
      <c r="Y5833" s="33"/>
    </row>
    <row r="5834" spans="1:25" x14ac:dyDescent="0.2">
      <c r="A5834" s="93"/>
      <c r="B5834" s="94" t="str">
        <f>IFERROR(VLOOKUP($A5834,HeadJournal!$A$1:$NTR$890,COLUMN(HeadJournal!B$1),0),"")</f>
        <v/>
      </c>
      <c r="C5834" s="94" t="str">
        <f>IFERROR(VLOOKUP($A5834,HeadJournal!$A$1:$NTR$890,COLUMN(HeadJournal!C$1),0),"")</f>
        <v/>
      </c>
      <c r="D5834" s="125" t="str">
        <f>IFERROR(VLOOKUP($A5834,HeadJournal!$A$1:$NTR$890,COLUMN(HeadJournal!D$1),0),"")</f>
        <v/>
      </c>
      <c r="E5834" s="95" t="str">
        <f>IFERROR(VLOOKUP($A5834,HeadJournal!$A$1:$NTR$890,COLUMN(HeadJournal!G$1),0),"")</f>
        <v/>
      </c>
      <c r="F5834" s="95" t="str">
        <f t="shared" si="431"/>
        <v/>
      </c>
      <c r="G5834" s="97"/>
      <c r="H5834" s="161"/>
      <c r="I5834" s="97"/>
      <c r="J5834" s="97"/>
      <c r="K5834" s="29"/>
      <c r="L5834" s="29"/>
      <c r="M5834" s="30">
        <f>IFERROR(VLOOKUP($A5834,HeadJournal!$A$1:$J$890,COLUMN(HeadJournal!I$1),0)*($K5834+$L5834)/(SUMIF($A:$A,$A5834,$K:$K)+SUMIF($A:$A,$A5834,$L:$L)),0)</f>
        <v>0</v>
      </c>
      <c r="N5834" s="30">
        <f>IFERROR((VLOOKUP($A5834,HeadJournal!$A$1:$K$890,COLUMN(HeadJournal!K$1),0)-VLOOKUP($A5834,HeadJournal!$A$1:$K$890,COLUMN(HeadJournal!J$1),0))*($K5834+$L5834)/(SUMIF($A:$A,$A5834,$K:$K)+SUMIF($A:$A,$A5834,$L:$L)),0)</f>
        <v>0</v>
      </c>
      <c r="O5834" s="30">
        <f>IFERROR((VLOOKUP($A5834,HeadJournal!$A$1:$L$890,COLUMN(HeadJournal!L$1),0)*($K5834+$L5834)/(SUMIF($A:$A,$A5834,$K:$K)+SUMIF($A:$A,$A5834,$L:$L)))/VLOOKUP($A5834,HeadJournal!$A$1:$L$890,COLUMN(HeadJournal!H$1),0),0)</f>
        <v>0</v>
      </c>
      <c r="P5834" s="30">
        <f>IFERROR(SUM(K5834:O5834)*VLOOKUP($A5834,HeadJournal!$A$1:$L$890,COLUMN(HeadJournal!H$1),0),0)</f>
        <v>0</v>
      </c>
      <c r="Q5834" s="29"/>
      <c r="R5834" s="31"/>
      <c r="S5834" s="31"/>
      <c r="T5834" s="95" t="str">
        <f t="shared" si="432"/>
        <v/>
      </c>
      <c r="U5834" s="32">
        <f t="shared" si="433"/>
        <v>0</v>
      </c>
      <c r="V5834" s="22" t="str">
        <f t="shared" si="434"/>
        <v/>
      </c>
      <c r="X5834" s="33"/>
      <c r="Y5834" s="33"/>
    </row>
    <row r="5835" spans="1:25" x14ac:dyDescent="0.2">
      <c r="A5835" s="93"/>
      <c r="B5835" s="94" t="str">
        <f>IFERROR(VLOOKUP($A5835,HeadJournal!$A$1:$NTR$890,COLUMN(HeadJournal!B$1),0),"")</f>
        <v/>
      </c>
      <c r="C5835" s="94" t="str">
        <f>IFERROR(VLOOKUP($A5835,HeadJournal!$A$1:$NTR$890,COLUMN(HeadJournal!C$1),0),"")</f>
        <v/>
      </c>
      <c r="D5835" s="125" t="str">
        <f>IFERROR(VLOOKUP($A5835,HeadJournal!$A$1:$NTR$890,COLUMN(HeadJournal!D$1),0),"")</f>
        <v/>
      </c>
      <c r="E5835" s="95" t="str">
        <f>IFERROR(VLOOKUP($A5835,HeadJournal!$A$1:$NTR$890,COLUMN(HeadJournal!G$1),0),"")</f>
        <v/>
      </c>
      <c r="F5835" s="95" t="str">
        <f t="shared" si="431"/>
        <v/>
      </c>
      <c r="G5835" s="97"/>
      <c r="H5835" s="161"/>
      <c r="I5835" s="97"/>
      <c r="J5835" s="97"/>
      <c r="K5835" s="29"/>
      <c r="L5835" s="29"/>
      <c r="M5835" s="30">
        <f>IFERROR(VLOOKUP($A5835,HeadJournal!$A$1:$J$890,COLUMN(HeadJournal!I$1),0)*($K5835+$L5835)/(SUMIF($A:$A,$A5835,$K:$K)+SUMIF($A:$A,$A5835,$L:$L)),0)</f>
        <v>0</v>
      </c>
      <c r="N5835" s="30">
        <f>IFERROR((VLOOKUP($A5835,HeadJournal!$A$1:$K$890,COLUMN(HeadJournal!K$1),0)-VLOOKUP($A5835,HeadJournal!$A$1:$K$890,COLUMN(HeadJournal!J$1),0))*($K5835+$L5835)/(SUMIF($A:$A,$A5835,$K:$K)+SUMIF($A:$A,$A5835,$L:$L)),0)</f>
        <v>0</v>
      </c>
      <c r="O5835" s="30">
        <f>IFERROR((VLOOKUP($A5835,HeadJournal!$A$1:$L$890,COLUMN(HeadJournal!L$1),0)*($K5835+$L5835)/(SUMIF($A:$A,$A5835,$K:$K)+SUMIF($A:$A,$A5835,$L:$L)))/VLOOKUP($A5835,HeadJournal!$A$1:$L$890,COLUMN(HeadJournal!H$1),0),0)</f>
        <v>0</v>
      </c>
      <c r="P5835" s="30">
        <f>IFERROR(SUM(K5835:O5835)*VLOOKUP($A5835,HeadJournal!$A$1:$L$890,COLUMN(HeadJournal!H$1),0),0)</f>
        <v>0</v>
      </c>
      <c r="Q5835" s="29"/>
      <c r="R5835" s="31"/>
      <c r="S5835" s="31"/>
      <c r="T5835" s="95" t="str">
        <f t="shared" si="432"/>
        <v/>
      </c>
      <c r="U5835" s="32">
        <f t="shared" si="433"/>
        <v>0</v>
      </c>
      <c r="V5835" s="22" t="str">
        <f t="shared" si="434"/>
        <v/>
      </c>
      <c r="X5835" s="33"/>
      <c r="Y5835" s="33"/>
    </row>
    <row r="5836" spans="1:25" x14ac:dyDescent="0.2">
      <c r="A5836" s="93"/>
      <c r="B5836" s="94" t="str">
        <f>IFERROR(VLOOKUP($A5836,HeadJournal!$A$1:$NTR$890,COLUMN(HeadJournal!B$1),0),"")</f>
        <v/>
      </c>
      <c r="C5836" s="94" t="str">
        <f>IFERROR(VLOOKUP($A5836,HeadJournal!$A$1:$NTR$890,COLUMN(HeadJournal!C$1),0),"")</f>
        <v/>
      </c>
      <c r="D5836" s="125" t="str">
        <f>IFERROR(VLOOKUP($A5836,HeadJournal!$A$1:$NTR$890,COLUMN(HeadJournal!D$1),0),"")</f>
        <v/>
      </c>
      <c r="E5836" s="95" t="str">
        <f>IFERROR(VLOOKUP($A5836,HeadJournal!$A$1:$NTR$890,COLUMN(HeadJournal!G$1),0),"")</f>
        <v/>
      </c>
      <c r="F5836" s="95" t="str">
        <f t="shared" si="431"/>
        <v/>
      </c>
      <c r="G5836" s="97"/>
      <c r="H5836" s="161"/>
      <c r="I5836" s="97"/>
      <c r="J5836" s="97"/>
      <c r="K5836" s="29"/>
      <c r="L5836" s="29"/>
      <c r="M5836" s="30">
        <f>IFERROR(VLOOKUP($A5836,HeadJournal!$A$1:$J$890,COLUMN(HeadJournal!I$1),0)*($K5836+$L5836)/(SUMIF($A:$A,$A5836,$K:$K)+SUMIF($A:$A,$A5836,$L:$L)),0)</f>
        <v>0</v>
      </c>
      <c r="N5836" s="30">
        <f>IFERROR((VLOOKUP($A5836,HeadJournal!$A$1:$K$890,COLUMN(HeadJournal!K$1),0)-VLOOKUP($A5836,HeadJournal!$A$1:$K$890,COLUMN(HeadJournal!J$1),0))*($K5836+$L5836)/(SUMIF($A:$A,$A5836,$K:$K)+SUMIF($A:$A,$A5836,$L:$L)),0)</f>
        <v>0</v>
      </c>
      <c r="O5836" s="30">
        <f>IFERROR((VLOOKUP($A5836,HeadJournal!$A$1:$L$890,COLUMN(HeadJournal!L$1),0)*($K5836+$L5836)/(SUMIF($A:$A,$A5836,$K:$K)+SUMIF($A:$A,$A5836,$L:$L)))/VLOOKUP($A5836,HeadJournal!$A$1:$L$890,COLUMN(HeadJournal!H$1),0),0)</f>
        <v>0</v>
      </c>
      <c r="P5836" s="30">
        <f>IFERROR(SUM(K5836:O5836)*VLOOKUP($A5836,HeadJournal!$A$1:$L$890,COLUMN(HeadJournal!H$1),0),0)</f>
        <v>0</v>
      </c>
      <c r="Q5836" s="29"/>
      <c r="R5836" s="31"/>
      <c r="S5836" s="31"/>
      <c r="T5836" s="95" t="str">
        <f t="shared" si="432"/>
        <v/>
      </c>
      <c r="U5836" s="32">
        <f t="shared" si="433"/>
        <v>0</v>
      </c>
      <c r="V5836" s="22" t="str">
        <f t="shared" si="434"/>
        <v/>
      </c>
      <c r="X5836" s="33"/>
      <c r="Y5836" s="33"/>
    </row>
    <row r="5837" spans="1:25" x14ac:dyDescent="0.2">
      <c r="A5837" s="93"/>
      <c r="B5837" s="94" t="str">
        <f>IFERROR(VLOOKUP($A5837,HeadJournal!$A$1:$NTR$890,COLUMN(HeadJournal!B$1),0),"")</f>
        <v/>
      </c>
      <c r="C5837" s="94" t="str">
        <f>IFERROR(VLOOKUP($A5837,HeadJournal!$A$1:$NTR$890,COLUMN(HeadJournal!C$1),0),"")</f>
        <v/>
      </c>
      <c r="D5837" s="125" t="str">
        <f>IFERROR(VLOOKUP($A5837,HeadJournal!$A$1:$NTR$890,COLUMN(HeadJournal!D$1),0),"")</f>
        <v/>
      </c>
      <c r="E5837" s="95" t="str">
        <f>IFERROR(VLOOKUP($A5837,HeadJournal!$A$1:$NTR$890,COLUMN(HeadJournal!G$1),0),"")</f>
        <v/>
      </c>
      <c r="F5837" s="95" t="str">
        <f t="shared" si="431"/>
        <v/>
      </c>
      <c r="G5837" s="97"/>
      <c r="H5837" s="161"/>
      <c r="I5837" s="97"/>
      <c r="J5837" s="97"/>
      <c r="K5837" s="29"/>
      <c r="L5837" s="29"/>
      <c r="M5837" s="30">
        <f>IFERROR(VLOOKUP($A5837,HeadJournal!$A$1:$J$890,COLUMN(HeadJournal!I$1),0)*($K5837+$L5837)/(SUMIF($A:$A,$A5837,$K:$K)+SUMIF($A:$A,$A5837,$L:$L)),0)</f>
        <v>0</v>
      </c>
      <c r="N5837" s="30">
        <f>IFERROR((VLOOKUP($A5837,HeadJournal!$A$1:$K$890,COLUMN(HeadJournal!K$1),0)-VLOOKUP($A5837,HeadJournal!$A$1:$K$890,COLUMN(HeadJournal!J$1),0))*($K5837+$L5837)/(SUMIF($A:$A,$A5837,$K:$K)+SUMIF($A:$A,$A5837,$L:$L)),0)</f>
        <v>0</v>
      </c>
      <c r="O5837" s="30">
        <f>IFERROR((VLOOKUP($A5837,HeadJournal!$A$1:$L$890,COLUMN(HeadJournal!L$1),0)*($K5837+$L5837)/(SUMIF($A:$A,$A5837,$K:$K)+SUMIF($A:$A,$A5837,$L:$L)))/VLOOKUP($A5837,HeadJournal!$A$1:$L$890,COLUMN(HeadJournal!H$1),0),0)</f>
        <v>0</v>
      </c>
      <c r="P5837" s="30">
        <f>IFERROR(SUM(K5837:O5837)*VLOOKUP($A5837,HeadJournal!$A$1:$L$890,COLUMN(HeadJournal!H$1),0),0)</f>
        <v>0</v>
      </c>
      <c r="Q5837" s="29"/>
      <c r="R5837" s="31"/>
      <c r="S5837" s="31"/>
      <c r="T5837" s="95" t="str">
        <f t="shared" si="432"/>
        <v/>
      </c>
      <c r="U5837" s="32">
        <f t="shared" si="433"/>
        <v>0</v>
      </c>
      <c r="V5837" s="22" t="str">
        <f t="shared" si="434"/>
        <v/>
      </c>
      <c r="X5837" s="33"/>
      <c r="Y5837" s="33"/>
    </row>
    <row r="5838" spans="1:25" x14ac:dyDescent="0.2">
      <c r="A5838" s="93"/>
      <c r="B5838" s="94" t="str">
        <f>IFERROR(VLOOKUP($A5838,HeadJournal!$A$1:$NTR$890,COLUMN(HeadJournal!B$1),0),"")</f>
        <v/>
      </c>
      <c r="C5838" s="94" t="str">
        <f>IFERROR(VLOOKUP($A5838,HeadJournal!$A$1:$NTR$890,COLUMN(HeadJournal!C$1),0),"")</f>
        <v/>
      </c>
      <c r="D5838" s="125" t="str">
        <f>IFERROR(VLOOKUP($A5838,HeadJournal!$A$1:$NTR$890,COLUMN(HeadJournal!D$1),0),"")</f>
        <v/>
      </c>
      <c r="E5838" s="95" t="str">
        <f>IFERROR(VLOOKUP($A5838,HeadJournal!$A$1:$NTR$890,COLUMN(HeadJournal!G$1),0),"")</f>
        <v/>
      </c>
      <c r="F5838" s="95" t="str">
        <f t="shared" si="431"/>
        <v/>
      </c>
      <c r="G5838" s="97"/>
      <c r="H5838" s="161"/>
      <c r="I5838" s="97"/>
      <c r="J5838" s="97"/>
      <c r="K5838" s="29"/>
      <c r="L5838" s="29"/>
      <c r="M5838" s="30">
        <f>IFERROR(VLOOKUP($A5838,HeadJournal!$A$1:$J$890,COLUMN(HeadJournal!I$1),0)*($K5838+$L5838)/(SUMIF($A:$A,$A5838,$K:$K)+SUMIF($A:$A,$A5838,$L:$L)),0)</f>
        <v>0</v>
      </c>
      <c r="N5838" s="30">
        <f>IFERROR((VLOOKUP($A5838,HeadJournal!$A$1:$K$890,COLUMN(HeadJournal!K$1),0)-VLOOKUP($A5838,HeadJournal!$A$1:$K$890,COLUMN(HeadJournal!J$1),0))*($K5838+$L5838)/(SUMIF($A:$A,$A5838,$K:$K)+SUMIF($A:$A,$A5838,$L:$L)),0)</f>
        <v>0</v>
      </c>
      <c r="O5838" s="30">
        <f>IFERROR((VLOOKUP($A5838,HeadJournal!$A$1:$L$890,COLUMN(HeadJournal!L$1),0)*($K5838+$L5838)/(SUMIF($A:$A,$A5838,$K:$K)+SUMIF($A:$A,$A5838,$L:$L)))/VLOOKUP($A5838,HeadJournal!$A$1:$L$890,COLUMN(HeadJournal!H$1),0),0)</f>
        <v>0</v>
      </c>
      <c r="P5838" s="30">
        <f>IFERROR(SUM(K5838:O5838)*VLOOKUP($A5838,HeadJournal!$A$1:$L$890,COLUMN(HeadJournal!H$1),0),0)</f>
        <v>0</v>
      </c>
      <c r="Q5838" s="29"/>
      <c r="R5838" s="31"/>
      <c r="S5838" s="31"/>
      <c r="T5838" s="95" t="str">
        <f t="shared" si="432"/>
        <v/>
      </c>
      <c r="U5838" s="32">
        <f t="shared" si="433"/>
        <v>0</v>
      </c>
      <c r="V5838" s="22" t="str">
        <f t="shared" si="434"/>
        <v/>
      </c>
      <c r="X5838" s="33"/>
      <c r="Y5838" s="33"/>
    </row>
    <row r="5839" spans="1:25" x14ac:dyDescent="0.2">
      <c r="A5839" s="93"/>
      <c r="B5839" s="94" t="str">
        <f>IFERROR(VLOOKUP($A5839,HeadJournal!$A$1:$NTR$890,COLUMN(HeadJournal!B$1),0),"")</f>
        <v/>
      </c>
      <c r="C5839" s="94" t="str">
        <f>IFERROR(VLOOKUP($A5839,HeadJournal!$A$1:$NTR$890,COLUMN(HeadJournal!C$1),0),"")</f>
        <v/>
      </c>
      <c r="D5839" s="125" t="str">
        <f>IFERROR(VLOOKUP($A5839,HeadJournal!$A$1:$NTR$890,COLUMN(HeadJournal!D$1),0),"")</f>
        <v/>
      </c>
      <c r="E5839" s="95" t="str">
        <f>IFERROR(VLOOKUP($A5839,HeadJournal!$A$1:$NTR$890,COLUMN(HeadJournal!G$1),0),"")</f>
        <v/>
      </c>
      <c r="F5839" s="95" t="str">
        <f t="shared" si="431"/>
        <v/>
      </c>
      <c r="G5839" s="97"/>
      <c r="H5839" s="161"/>
      <c r="I5839" s="97"/>
      <c r="J5839" s="97"/>
      <c r="K5839" s="29"/>
      <c r="L5839" s="29"/>
      <c r="M5839" s="30">
        <f>IFERROR(VLOOKUP($A5839,HeadJournal!$A$1:$J$890,COLUMN(HeadJournal!I$1),0)*($K5839+$L5839)/(SUMIF($A:$A,$A5839,$K:$K)+SUMIF($A:$A,$A5839,$L:$L)),0)</f>
        <v>0</v>
      </c>
      <c r="N5839" s="30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30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30">
        <f>IFERROR(SUM(K5839:O5839)*VLOOKUP($A5839,HeadJournal!$A$1:$L$890,COLUMN(HeadJournal!H$1),0),0)</f>
        <v>0</v>
      </c>
      <c r="Q5839" s="29"/>
      <c r="R5839" s="31"/>
      <c r="S5839" s="31"/>
      <c r="T5839" s="95" t="str">
        <f t="shared" si="432"/>
        <v/>
      </c>
      <c r="U5839" s="32">
        <f t="shared" si="433"/>
        <v>0</v>
      </c>
      <c r="V5839" s="22" t="str">
        <f t="shared" si="434"/>
        <v/>
      </c>
      <c r="X5839" s="33"/>
      <c r="Y5839" s="33"/>
    </row>
    <row r="5840" spans="1:25" x14ac:dyDescent="0.2">
      <c r="A5840" s="93"/>
      <c r="B5840" s="94" t="str">
        <f>IFERROR(VLOOKUP($A5840,HeadJournal!$A$1:$NTR$890,COLUMN(HeadJournal!B$1),0),"")</f>
        <v/>
      </c>
      <c r="C5840" s="94" t="str">
        <f>IFERROR(VLOOKUP($A5840,HeadJournal!$A$1:$NTR$890,COLUMN(HeadJournal!C$1),0),"")</f>
        <v/>
      </c>
      <c r="D5840" s="125" t="str">
        <f>IFERROR(VLOOKUP($A5840,HeadJournal!$A$1:$NTR$890,COLUMN(HeadJournal!D$1),0),"")</f>
        <v/>
      </c>
      <c r="E5840" s="95" t="str">
        <f>IFERROR(VLOOKUP($A5840,HeadJournal!$A$1:$NTR$890,COLUMN(HeadJournal!G$1),0),"")</f>
        <v/>
      </c>
      <c r="F5840" s="95" t="str">
        <f t="shared" si="431"/>
        <v/>
      </c>
      <c r="G5840" s="97"/>
      <c r="H5840" s="161"/>
      <c r="I5840" s="97"/>
      <c r="J5840" s="97"/>
      <c r="K5840" s="29"/>
      <c r="L5840" s="29"/>
      <c r="M5840" s="30">
        <f>IFERROR(VLOOKUP($A5840,HeadJournal!$A$1:$J$890,COLUMN(HeadJournal!I$1),0)*($K5840+$L5840)/(SUMIF($A:$A,$A5840,$K:$K)+SUMIF($A:$A,$A5840,$L:$L)),0)</f>
        <v>0</v>
      </c>
      <c r="N5840" s="30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30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30">
        <f>IFERROR(SUM(K5840:O5840)*VLOOKUP($A5840,HeadJournal!$A$1:$L$890,COLUMN(HeadJournal!H$1),0),0)</f>
        <v>0</v>
      </c>
      <c r="Q5840" s="29"/>
      <c r="R5840" s="31"/>
      <c r="S5840" s="31"/>
      <c r="T5840" s="95" t="str">
        <f t="shared" si="432"/>
        <v/>
      </c>
      <c r="U5840" s="32">
        <f t="shared" si="433"/>
        <v>0</v>
      </c>
      <c r="V5840" s="22" t="str">
        <f t="shared" si="434"/>
        <v/>
      </c>
      <c r="X5840" s="33"/>
      <c r="Y5840" s="33"/>
    </row>
    <row r="5841" spans="1:25" x14ac:dyDescent="0.2">
      <c r="A5841" s="93"/>
      <c r="B5841" s="94" t="str">
        <f>IFERROR(VLOOKUP($A5841,HeadJournal!$A$1:$NTR$890,COLUMN(HeadJournal!B$1),0),"")</f>
        <v/>
      </c>
      <c r="C5841" s="94" t="str">
        <f>IFERROR(VLOOKUP($A5841,HeadJournal!$A$1:$NTR$890,COLUMN(HeadJournal!C$1),0),"")</f>
        <v/>
      </c>
      <c r="D5841" s="125" t="str">
        <f>IFERROR(VLOOKUP($A5841,HeadJournal!$A$1:$NTR$890,COLUMN(HeadJournal!D$1),0),"")</f>
        <v/>
      </c>
      <c r="E5841" s="95" t="str">
        <f>IFERROR(VLOOKUP($A5841,HeadJournal!$A$1:$NTR$890,COLUMN(HeadJournal!G$1),0),"")</f>
        <v/>
      </c>
      <c r="F5841" s="95" t="str">
        <f t="shared" ref="F5841:F5871" si="435">IFERROR(TEXT(E5841, "ГГГГ ММ"),"")</f>
        <v/>
      </c>
      <c r="G5841" s="97"/>
      <c r="H5841" s="161"/>
      <c r="I5841" s="97"/>
      <c r="J5841" s="97"/>
      <c r="K5841" s="29"/>
      <c r="L5841" s="29"/>
      <c r="M5841" s="30">
        <f>IFERROR(VLOOKUP($A5841,HeadJournal!$A$1:$J$890,COLUMN(HeadJournal!I$1),0)*($K5841+$L5841)/(SUMIF($A:$A,$A5841,$K:$K)+SUMIF($A:$A,$A5841,$L:$L)),0)</f>
        <v>0</v>
      </c>
      <c r="N5841" s="30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30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30">
        <f>IFERROR(SUM(K5841:O5841)*VLOOKUP($A5841,HeadJournal!$A$1:$L$890,COLUMN(HeadJournal!H$1),0),0)</f>
        <v>0</v>
      </c>
      <c r="Q5841" s="29"/>
      <c r="R5841" s="31"/>
      <c r="S5841" s="31"/>
      <c r="T5841" s="95" t="str">
        <f t="shared" ref="T5841:T5871" si="436">IF(R5841="","",TEXT(R5841,"ГГГГ ММ"))</f>
        <v/>
      </c>
      <c r="U5841" s="32">
        <f t="shared" ref="U5841:U5871" si="437">Q5841-P5841</f>
        <v>0</v>
      </c>
      <c r="V5841" s="22" t="str">
        <f t="shared" ref="V5841:V5871" si="438">IF(Q5841&lt;&gt;0,IFERROR(U5841/P5841,""),"")</f>
        <v/>
      </c>
      <c r="X5841" s="33"/>
      <c r="Y5841" s="33"/>
    </row>
    <row r="5842" spans="1:25" x14ac:dyDescent="0.2">
      <c r="A5842" s="93"/>
      <c r="B5842" s="94" t="str">
        <f>IFERROR(VLOOKUP($A5842,HeadJournal!$A$1:$NTR$890,COLUMN(HeadJournal!B$1),0),"")</f>
        <v/>
      </c>
      <c r="C5842" s="94" t="str">
        <f>IFERROR(VLOOKUP($A5842,HeadJournal!$A$1:$NTR$890,COLUMN(HeadJournal!C$1),0),"")</f>
        <v/>
      </c>
      <c r="D5842" s="125" t="str">
        <f>IFERROR(VLOOKUP($A5842,HeadJournal!$A$1:$NTR$890,COLUMN(HeadJournal!D$1),0),"")</f>
        <v/>
      </c>
      <c r="E5842" s="95" t="str">
        <f>IFERROR(VLOOKUP($A5842,HeadJournal!$A$1:$NTR$890,COLUMN(HeadJournal!G$1),0),"")</f>
        <v/>
      </c>
      <c r="F5842" s="95" t="str">
        <f t="shared" si="435"/>
        <v/>
      </c>
      <c r="G5842" s="97"/>
      <c r="H5842" s="161"/>
      <c r="I5842" s="97"/>
      <c r="J5842" s="97"/>
      <c r="K5842" s="29"/>
      <c r="L5842" s="29"/>
      <c r="M5842" s="30">
        <f>IFERROR(VLOOKUP($A5842,HeadJournal!$A$1:$J$890,COLUMN(HeadJournal!I$1),0)*($K5842+$L5842)/(SUMIF($A:$A,$A5842,$K:$K)+SUMIF($A:$A,$A5842,$L:$L)),0)</f>
        <v>0</v>
      </c>
      <c r="N5842" s="30">
        <f>IFERROR((VLOOKUP($A5842,HeadJournal!$A$1:$K$890,COLUMN(HeadJournal!K$1),0)-VLOOKUP($A5842,HeadJournal!$A$1:$K$890,COLUMN(HeadJournal!J$1),0))*($K5842+$L5842)/(SUMIF($A:$A,$A5842,$K:$K)+SUMIF($A:$A,$A5842,$L:$L)),0)</f>
        <v>0</v>
      </c>
      <c r="O5842" s="30">
        <f>IFERROR((VLOOKUP($A5842,HeadJournal!$A$1:$L$890,COLUMN(HeadJournal!L$1),0)*($K5842+$L5842)/(SUMIF($A:$A,$A5842,$K:$K)+SUMIF($A:$A,$A5842,$L:$L)))/VLOOKUP($A5842,HeadJournal!$A$1:$L$890,COLUMN(HeadJournal!H$1),0),0)</f>
        <v>0</v>
      </c>
      <c r="P5842" s="30">
        <f>IFERROR(SUM(K5842:O5842)*VLOOKUP($A5842,HeadJournal!$A$1:$L$890,COLUMN(HeadJournal!H$1),0),0)</f>
        <v>0</v>
      </c>
      <c r="Q5842" s="29"/>
      <c r="R5842" s="31"/>
      <c r="S5842" s="31"/>
      <c r="T5842" s="95" t="str">
        <f t="shared" si="436"/>
        <v/>
      </c>
      <c r="U5842" s="32">
        <f t="shared" si="437"/>
        <v>0</v>
      </c>
      <c r="V5842" s="22" t="str">
        <f t="shared" si="438"/>
        <v/>
      </c>
      <c r="X5842" s="33"/>
      <c r="Y5842" s="33"/>
    </row>
    <row r="5843" spans="1:25" x14ac:dyDescent="0.2">
      <c r="A5843" s="93"/>
      <c r="B5843" s="94" t="str">
        <f>IFERROR(VLOOKUP($A5843,HeadJournal!$A$1:$NTR$890,COLUMN(HeadJournal!B$1),0),"")</f>
        <v/>
      </c>
      <c r="C5843" s="94" t="str">
        <f>IFERROR(VLOOKUP($A5843,HeadJournal!$A$1:$NTR$890,COLUMN(HeadJournal!C$1),0),"")</f>
        <v/>
      </c>
      <c r="D5843" s="125" t="str">
        <f>IFERROR(VLOOKUP($A5843,HeadJournal!$A$1:$NTR$890,COLUMN(HeadJournal!D$1),0),"")</f>
        <v/>
      </c>
      <c r="E5843" s="95" t="str">
        <f>IFERROR(VLOOKUP($A5843,HeadJournal!$A$1:$NTR$890,COLUMN(HeadJournal!G$1),0),"")</f>
        <v/>
      </c>
      <c r="F5843" s="95" t="str">
        <f t="shared" si="435"/>
        <v/>
      </c>
      <c r="G5843" s="97"/>
      <c r="H5843" s="161"/>
      <c r="I5843" s="97"/>
      <c r="J5843" s="97"/>
      <c r="K5843" s="29"/>
      <c r="L5843" s="29"/>
      <c r="M5843" s="30">
        <f>IFERROR(VLOOKUP($A5843,HeadJournal!$A$1:$J$890,COLUMN(HeadJournal!I$1),0)*($K5843+$L5843)/(SUMIF($A:$A,$A5843,$K:$K)+SUMIF($A:$A,$A5843,$L:$L)),0)</f>
        <v>0</v>
      </c>
      <c r="N5843" s="30">
        <f>IFERROR((VLOOKUP($A5843,HeadJournal!$A$1:$K$890,COLUMN(HeadJournal!K$1),0)-VLOOKUP($A5843,HeadJournal!$A$1:$K$890,COLUMN(HeadJournal!J$1),0))*($K5843+$L5843)/(SUMIF($A:$A,$A5843,$K:$K)+SUMIF($A:$A,$A5843,$L:$L)),0)</f>
        <v>0</v>
      </c>
      <c r="O5843" s="30">
        <f>IFERROR((VLOOKUP($A5843,HeadJournal!$A$1:$L$890,COLUMN(HeadJournal!L$1),0)*($K5843+$L5843)/(SUMIF($A:$A,$A5843,$K:$K)+SUMIF($A:$A,$A5843,$L:$L)))/VLOOKUP($A5843,HeadJournal!$A$1:$L$890,COLUMN(HeadJournal!H$1),0),0)</f>
        <v>0</v>
      </c>
      <c r="P5843" s="30">
        <f>IFERROR(SUM(K5843:O5843)*VLOOKUP($A5843,HeadJournal!$A$1:$L$890,COLUMN(HeadJournal!H$1),0),0)</f>
        <v>0</v>
      </c>
      <c r="Q5843" s="29"/>
      <c r="R5843" s="31"/>
      <c r="S5843" s="31"/>
      <c r="T5843" s="95" t="str">
        <f t="shared" si="436"/>
        <v/>
      </c>
      <c r="U5843" s="32">
        <f t="shared" si="437"/>
        <v>0</v>
      </c>
      <c r="V5843" s="22" t="str">
        <f t="shared" si="438"/>
        <v/>
      </c>
      <c r="X5843" s="33"/>
      <c r="Y5843" s="33"/>
    </row>
    <row r="5844" spans="1:25" x14ac:dyDescent="0.2">
      <c r="A5844" s="93"/>
      <c r="B5844" s="94" t="str">
        <f>IFERROR(VLOOKUP($A5844,HeadJournal!$A$1:$NTR$890,COLUMN(HeadJournal!B$1),0),"")</f>
        <v/>
      </c>
      <c r="C5844" s="94" t="str">
        <f>IFERROR(VLOOKUP($A5844,HeadJournal!$A$1:$NTR$890,COLUMN(HeadJournal!C$1),0),"")</f>
        <v/>
      </c>
      <c r="D5844" s="125" t="str">
        <f>IFERROR(VLOOKUP($A5844,HeadJournal!$A$1:$NTR$890,COLUMN(HeadJournal!D$1),0),"")</f>
        <v/>
      </c>
      <c r="E5844" s="95" t="str">
        <f>IFERROR(VLOOKUP($A5844,HeadJournal!$A$1:$NTR$890,COLUMN(HeadJournal!G$1),0),"")</f>
        <v/>
      </c>
      <c r="F5844" s="95" t="str">
        <f t="shared" si="435"/>
        <v/>
      </c>
      <c r="G5844" s="97"/>
      <c r="H5844" s="161"/>
      <c r="I5844" s="97"/>
      <c r="J5844" s="97"/>
      <c r="K5844" s="29"/>
      <c r="L5844" s="29"/>
      <c r="M5844" s="30">
        <f>IFERROR(VLOOKUP($A5844,HeadJournal!$A$1:$J$890,COLUMN(HeadJournal!I$1),0)*($K5844+$L5844)/(SUMIF($A:$A,$A5844,$K:$K)+SUMIF($A:$A,$A5844,$L:$L)),0)</f>
        <v>0</v>
      </c>
      <c r="N5844" s="30">
        <f>IFERROR((VLOOKUP($A5844,HeadJournal!$A$1:$K$890,COLUMN(HeadJournal!K$1),0)-VLOOKUP($A5844,HeadJournal!$A$1:$K$890,COLUMN(HeadJournal!J$1),0))*($K5844+$L5844)/(SUMIF($A:$A,$A5844,$K:$K)+SUMIF($A:$A,$A5844,$L:$L)),0)</f>
        <v>0</v>
      </c>
      <c r="O5844" s="30">
        <f>IFERROR((VLOOKUP($A5844,HeadJournal!$A$1:$L$890,COLUMN(HeadJournal!L$1),0)*($K5844+$L5844)/(SUMIF($A:$A,$A5844,$K:$K)+SUMIF($A:$A,$A5844,$L:$L)))/VLOOKUP($A5844,HeadJournal!$A$1:$L$890,COLUMN(HeadJournal!H$1),0),0)</f>
        <v>0</v>
      </c>
      <c r="P5844" s="30">
        <f>IFERROR(SUM(K5844:O5844)*VLOOKUP($A5844,HeadJournal!$A$1:$L$890,COLUMN(HeadJournal!H$1),0),0)</f>
        <v>0</v>
      </c>
      <c r="Q5844" s="29"/>
      <c r="R5844" s="31"/>
      <c r="S5844" s="31"/>
      <c r="T5844" s="95" t="str">
        <f t="shared" si="436"/>
        <v/>
      </c>
      <c r="U5844" s="32">
        <f t="shared" si="437"/>
        <v>0</v>
      </c>
      <c r="V5844" s="22" t="str">
        <f t="shared" si="438"/>
        <v/>
      </c>
      <c r="X5844" s="33"/>
      <c r="Y5844" s="33"/>
    </row>
    <row r="5845" spans="1:25" x14ac:dyDescent="0.2">
      <c r="A5845" s="93"/>
      <c r="B5845" s="94" t="str">
        <f>IFERROR(VLOOKUP($A5845,HeadJournal!$A$1:$NTR$890,COLUMN(HeadJournal!B$1),0),"")</f>
        <v/>
      </c>
      <c r="C5845" s="94" t="str">
        <f>IFERROR(VLOOKUP($A5845,HeadJournal!$A$1:$NTR$890,COLUMN(HeadJournal!C$1),0),"")</f>
        <v/>
      </c>
      <c r="D5845" s="125" t="str">
        <f>IFERROR(VLOOKUP($A5845,HeadJournal!$A$1:$NTR$890,COLUMN(HeadJournal!D$1),0),"")</f>
        <v/>
      </c>
      <c r="E5845" s="95" t="str">
        <f>IFERROR(VLOOKUP($A5845,HeadJournal!$A$1:$NTR$890,COLUMN(HeadJournal!G$1),0),"")</f>
        <v/>
      </c>
      <c r="F5845" s="95" t="str">
        <f t="shared" si="435"/>
        <v/>
      </c>
      <c r="G5845" s="97"/>
      <c r="H5845" s="161"/>
      <c r="I5845" s="97"/>
      <c r="J5845" s="97"/>
      <c r="K5845" s="29"/>
      <c r="L5845" s="29"/>
      <c r="M5845" s="30">
        <f>IFERROR(VLOOKUP($A5845,HeadJournal!$A$1:$J$890,COLUMN(HeadJournal!I$1),0)*($K5845+$L5845)/(SUMIF($A:$A,$A5845,$K:$K)+SUMIF($A:$A,$A5845,$L:$L)),0)</f>
        <v>0</v>
      </c>
      <c r="N5845" s="30">
        <f>IFERROR((VLOOKUP($A5845,HeadJournal!$A$1:$K$890,COLUMN(HeadJournal!K$1),0)-VLOOKUP($A5845,HeadJournal!$A$1:$K$890,COLUMN(HeadJournal!J$1),0))*($K5845+$L5845)/(SUMIF($A:$A,$A5845,$K:$K)+SUMIF($A:$A,$A5845,$L:$L)),0)</f>
        <v>0</v>
      </c>
      <c r="O5845" s="30">
        <f>IFERROR((VLOOKUP($A5845,HeadJournal!$A$1:$L$890,COLUMN(HeadJournal!L$1),0)*($K5845+$L5845)/(SUMIF($A:$A,$A5845,$K:$K)+SUMIF($A:$A,$A5845,$L:$L)))/VLOOKUP($A5845,HeadJournal!$A$1:$L$890,COLUMN(HeadJournal!H$1),0),0)</f>
        <v>0</v>
      </c>
      <c r="P5845" s="30">
        <f>IFERROR(SUM(K5845:O5845)*VLOOKUP($A5845,HeadJournal!$A$1:$L$890,COLUMN(HeadJournal!H$1),0),0)</f>
        <v>0</v>
      </c>
      <c r="Q5845" s="29"/>
      <c r="R5845" s="31"/>
      <c r="S5845" s="31"/>
      <c r="T5845" s="95" t="str">
        <f t="shared" si="436"/>
        <v/>
      </c>
      <c r="U5845" s="32">
        <f t="shared" si="437"/>
        <v>0</v>
      </c>
      <c r="V5845" s="22" t="str">
        <f t="shared" si="438"/>
        <v/>
      </c>
      <c r="X5845" s="33"/>
      <c r="Y5845" s="33"/>
    </row>
    <row r="5846" spans="1:25" x14ac:dyDescent="0.2">
      <c r="A5846" s="93"/>
      <c r="B5846" s="94" t="str">
        <f>IFERROR(VLOOKUP($A5846,HeadJournal!$A$1:$NTR$890,COLUMN(HeadJournal!B$1),0),"")</f>
        <v/>
      </c>
      <c r="C5846" s="94" t="str">
        <f>IFERROR(VLOOKUP($A5846,HeadJournal!$A$1:$NTR$890,COLUMN(HeadJournal!C$1),0),"")</f>
        <v/>
      </c>
      <c r="D5846" s="125" t="str">
        <f>IFERROR(VLOOKUP($A5846,HeadJournal!$A$1:$NTR$890,COLUMN(HeadJournal!D$1),0),"")</f>
        <v/>
      </c>
      <c r="E5846" s="95" t="str">
        <f>IFERROR(VLOOKUP($A5846,HeadJournal!$A$1:$NTR$890,COLUMN(HeadJournal!G$1),0),"")</f>
        <v/>
      </c>
      <c r="F5846" s="95" t="str">
        <f t="shared" si="435"/>
        <v/>
      </c>
      <c r="G5846" s="97"/>
      <c r="H5846" s="161"/>
      <c r="I5846" s="97"/>
      <c r="J5846" s="97"/>
      <c r="K5846" s="29"/>
      <c r="L5846" s="29"/>
      <c r="M5846" s="30">
        <f>IFERROR(VLOOKUP($A5846,HeadJournal!$A$1:$J$890,COLUMN(HeadJournal!I$1),0)*($K5846+$L5846)/(SUMIF($A:$A,$A5846,$K:$K)+SUMIF($A:$A,$A5846,$L:$L)),0)</f>
        <v>0</v>
      </c>
      <c r="N5846" s="30">
        <f>IFERROR((VLOOKUP($A5846,HeadJournal!$A$1:$K$890,COLUMN(HeadJournal!K$1),0)-VLOOKUP($A5846,HeadJournal!$A$1:$K$890,COLUMN(HeadJournal!J$1),0))*($K5846+$L5846)/(SUMIF($A:$A,$A5846,$K:$K)+SUMIF($A:$A,$A5846,$L:$L)),0)</f>
        <v>0</v>
      </c>
      <c r="O5846" s="30">
        <f>IFERROR((VLOOKUP($A5846,HeadJournal!$A$1:$L$890,COLUMN(HeadJournal!L$1),0)*($K5846+$L5846)/(SUMIF($A:$A,$A5846,$K:$K)+SUMIF($A:$A,$A5846,$L:$L)))/VLOOKUP($A5846,HeadJournal!$A$1:$L$890,COLUMN(HeadJournal!H$1),0),0)</f>
        <v>0</v>
      </c>
      <c r="P5846" s="30">
        <f>IFERROR(SUM(K5846:O5846)*VLOOKUP($A5846,HeadJournal!$A$1:$L$890,COLUMN(HeadJournal!H$1),0),0)</f>
        <v>0</v>
      </c>
      <c r="Q5846" s="29"/>
      <c r="R5846" s="31"/>
      <c r="S5846" s="31"/>
      <c r="T5846" s="95" t="str">
        <f t="shared" si="436"/>
        <v/>
      </c>
      <c r="U5846" s="32">
        <f t="shared" si="437"/>
        <v>0</v>
      </c>
      <c r="V5846" s="22" t="str">
        <f t="shared" si="438"/>
        <v/>
      </c>
      <c r="X5846" s="33"/>
      <c r="Y5846" s="33"/>
    </row>
    <row r="5847" spans="1:25" x14ac:dyDescent="0.2">
      <c r="A5847" s="93"/>
      <c r="B5847" s="94" t="str">
        <f>IFERROR(VLOOKUP($A5847,HeadJournal!$A$1:$NTR$890,COLUMN(HeadJournal!B$1),0),"")</f>
        <v/>
      </c>
      <c r="C5847" s="94" t="str">
        <f>IFERROR(VLOOKUP($A5847,HeadJournal!$A$1:$NTR$890,COLUMN(HeadJournal!C$1),0),"")</f>
        <v/>
      </c>
      <c r="D5847" s="125" t="str">
        <f>IFERROR(VLOOKUP($A5847,HeadJournal!$A$1:$NTR$890,COLUMN(HeadJournal!D$1),0),"")</f>
        <v/>
      </c>
      <c r="E5847" s="95" t="str">
        <f>IFERROR(VLOOKUP($A5847,HeadJournal!$A$1:$NTR$890,COLUMN(HeadJournal!G$1),0),"")</f>
        <v/>
      </c>
      <c r="F5847" s="95" t="str">
        <f t="shared" si="435"/>
        <v/>
      </c>
      <c r="G5847" s="97"/>
      <c r="H5847" s="161"/>
      <c r="I5847" s="97"/>
      <c r="J5847" s="97"/>
      <c r="K5847" s="29"/>
      <c r="L5847" s="29"/>
      <c r="M5847" s="30">
        <f>IFERROR(VLOOKUP($A5847,HeadJournal!$A$1:$J$890,COLUMN(HeadJournal!I$1),0)*($K5847+$L5847)/(SUMIF($A:$A,$A5847,$K:$K)+SUMIF($A:$A,$A5847,$L:$L)),0)</f>
        <v>0</v>
      </c>
      <c r="N5847" s="30">
        <f>IFERROR((VLOOKUP($A5847,HeadJournal!$A$1:$K$890,COLUMN(HeadJournal!K$1),0)-VLOOKUP($A5847,HeadJournal!$A$1:$K$890,COLUMN(HeadJournal!J$1),0))*($K5847+$L5847)/(SUMIF($A:$A,$A5847,$K:$K)+SUMIF($A:$A,$A5847,$L:$L)),0)</f>
        <v>0</v>
      </c>
      <c r="O5847" s="30">
        <f>IFERROR((VLOOKUP($A5847,HeadJournal!$A$1:$L$890,COLUMN(HeadJournal!L$1),0)*($K5847+$L5847)/(SUMIF($A:$A,$A5847,$K:$K)+SUMIF($A:$A,$A5847,$L:$L)))/VLOOKUP($A5847,HeadJournal!$A$1:$L$890,COLUMN(HeadJournal!H$1),0),0)</f>
        <v>0</v>
      </c>
      <c r="P5847" s="30">
        <f>IFERROR(SUM(K5847:O5847)*VLOOKUP($A5847,HeadJournal!$A$1:$L$890,COLUMN(HeadJournal!H$1),0),0)</f>
        <v>0</v>
      </c>
      <c r="Q5847" s="29"/>
      <c r="R5847" s="31"/>
      <c r="S5847" s="31"/>
      <c r="T5847" s="95" t="str">
        <f t="shared" si="436"/>
        <v/>
      </c>
      <c r="U5847" s="32">
        <f t="shared" si="437"/>
        <v>0</v>
      </c>
      <c r="V5847" s="22" t="str">
        <f t="shared" si="438"/>
        <v/>
      </c>
      <c r="X5847" s="33"/>
      <c r="Y5847" s="33"/>
    </row>
    <row r="5848" spans="1:25" x14ac:dyDescent="0.2">
      <c r="A5848" s="93"/>
      <c r="B5848" s="94" t="str">
        <f>IFERROR(VLOOKUP($A5848,HeadJournal!$A$1:$NTR$890,COLUMN(HeadJournal!B$1),0),"")</f>
        <v/>
      </c>
      <c r="C5848" s="94" t="str">
        <f>IFERROR(VLOOKUP($A5848,HeadJournal!$A$1:$NTR$890,COLUMN(HeadJournal!C$1),0),"")</f>
        <v/>
      </c>
      <c r="D5848" s="125" t="str">
        <f>IFERROR(VLOOKUP($A5848,HeadJournal!$A$1:$NTR$890,COLUMN(HeadJournal!D$1),0),"")</f>
        <v/>
      </c>
      <c r="E5848" s="95" t="str">
        <f>IFERROR(VLOOKUP($A5848,HeadJournal!$A$1:$NTR$890,COLUMN(HeadJournal!G$1),0),"")</f>
        <v/>
      </c>
      <c r="F5848" s="95" t="str">
        <f t="shared" si="435"/>
        <v/>
      </c>
      <c r="G5848" s="97"/>
      <c r="H5848" s="161"/>
      <c r="I5848" s="97"/>
      <c r="J5848" s="97"/>
      <c r="K5848" s="29"/>
      <c r="L5848" s="29"/>
      <c r="M5848" s="30">
        <f>IFERROR(VLOOKUP($A5848,HeadJournal!$A$1:$J$890,COLUMN(HeadJournal!I$1),0)*($K5848+$L5848)/(SUMIF($A:$A,$A5848,$K:$K)+SUMIF($A:$A,$A5848,$L:$L)),0)</f>
        <v>0</v>
      </c>
      <c r="N5848" s="30">
        <f>IFERROR((VLOOKUP($A5848,HeadJournal!$A$1:$K$890,COLUMN(HeadJournal!K$1),0)-VLOOKUP($A5848,HeadJournal!$A$1:$K$890,COLUMN(HeadJournal!J$1),0))*($K5848+$L5848)/(SUMIF($A:$A,$A5848,$K:$K)+SUMIF($A:$A,$A5848,$L:$L)),0)</f>
        <v>0</v>
      </c>
      <c r="O5848" s="30">
        <f>IFERROR((VLOOKUP($A5848,HeadJournal!$A$1:$L$890,COLUMN(HeadJournal!L$1),0)*($K5848+$L5848)/(SUMIF($A:$A,$A5848,$K:$K)+SUMIF($A:$A,$A5848,$L:$L)))/VLOOKUP($A5848,HeadJournal!$A$1:$L$890,COLUMN(HeadJournal!H$1),0),0)</f>
        <v>0</v>
      </c>
      <c r="P5848" s="30">
        <f>IFERROR(SUM(K5848:O5848)*VLOOKUP($A5848,HeadJournal!$A$1:$L$890,COLUMN(HeadJournal!H$1),0),0)</f>
        <v>0</v>
      </c>
      <c r="Q5848" s="29"/>
      <c r="R5848" s="31"/>
      <c r="S5848" s="31"/>
      <c r="T5848" s="95" t="str">
        <f t="shared" si="436"/>
        <v/>
      </c>
      <c r="U5848" s="32">
        <f t="shared" si="437"/>
        <v>0</v>
      </c>
      <c r="V5848" s="22" t="str">
        <f t="shared" si="438"/>
        <v/>
      </c>
      <c r="X5848" s="33"/>
      <c r="Y5848" s="33"/>
    </row>
    <row r="5849" spans="1:25" x14ac:dyDescent="0.2">
      <c r="A5849" s="93"/>
      <c r="B5849" s="94" t="str">
        <f>IFERROR(VLOOKUP($A5849,HeadJournal!$A$1:$NTR$890,COLUMN(HeadJournal!B$1),0),"")</f>
        <v/>
      </c>
      <c r="C5849" s="94" t="str">
        <f>IFERROR(VLOOKUP($A5849,HeadJournal!$A$1:$NTR$890,COLUMN(HeadJournal!C$1),0),"")</f>
        <v/>
      </c>
      <c r="D5849" s="125" t="str">
        <f>IFERROR(VLOOKUP($A5849,HeadJournal!$A$1:$NTR$890,COLUMN(HeadJournal!D$1),0),"")</f>
        <v/>
      </c>
      <c r="E5849" s="95" t="str">
        <f>IFERROR(VLOOKUP($A5849,HeadJournal!$A$1:$NTR$890,COLUMN(HeadJournal!G$1),0),"")</f>
        <v/>
      </c>
      <c r="F5849" s="95" t="str">
        <f t="shared" si="435"/>
        <v/>
      </c>
      <c r="G5849" s="97"/>
      <c r="H5849" s="161"/>
      <c r="I5849" s="97"/>
      <c r="J5849" s="97"/>
      <c r="K5849" s="29"/>
      <c r="L5849" s="29"/>
      <c r="M5849" s="30">
        <f>IFERROR(VLOOKUP($A5849,HeadJournal!$A$1:$J$890,COLUMN(HeadJournal!I$1),0)*($K5849+$L5849)/(SUMIF($A:$A,$A5849,$K:$K)+SUMIF($A:$A,$A5849,$L:$L)),0)</f>
        <v>0</v>
      </c>
      <c r="N5849" s="30">
        <f>IFERROR((VLOOKUP($A5849,HeadJournal!$A$1:$K$890,COLUMN(HeadJournal!K$1),0)-VLOOKUP($A5849,HeadJournal!$A$1:$K$890,COLUMN(HeadJournal!J$1),0))*($K5849+$L5849)/(SUMIF($A:$A,$A5849,$K:$K)+SUMIF($A:$A,$A5849,$L:$L)),0)</f>
        <v>0</v>
      </c>
      <c r="O5849" s="30">
        <f>IFERROR((VLOOKUP($A5849,HeadJournal!$A$1:$L$890,COLUMN(HeadJournal!L$1),0)*($K5849+$L5849)/(SUMIF($A:$A,$A5849,$K:$K)+SUMIF($A:$A,$A5849,$L:$L)))/VLOOKUP($A5849,HeadJournal!$A$1:$L$890,COLUMN(HeadJournal!H$1),0),0)</f>
        <v>0</v>
      </c>
      <c r="P5849" s="30">
        <f>IFERROR(SUM(K5849:O5849)*VLOOKUP($A5849,HeadJournal!$A$1:$L$890,COLUMN(HeadJournal!H$1),0),0)</f>
        <v>0</v>
      </c>
      <c r="Q5849" s="29"/>
      <c r="R5849" s="31"/>
      <c r="S5849" s="31"/>
      <c r="T5849" s="95" t="str">
        <f t="shared" si="436"/>
        <v/>
      </c>
      <c r="U5849" s="32">
        <f t="shared" si="437"/>
        <v>0</v>
      </c>
      <c r="V5849" s="22" t="str">
        <f t="shared" si="438"/>
        <v/>
      </c>
      <c r="X5849" s="33"/>
      <c r="Y5849" s="33"/>
    </row>
    <row r="5850" spans="1:25" x14ac:dyDescent="0.2">
      <c r="A5850" s="93"/>
      <c r="B5850" s="94" t="str">
        <f>IFERROR(VLOOKUP($A5850,HeadJournal!$A$1:$NTR$890,COLUMN(HeadJournal!B$1),0),"")</f>
        <v/>
      </c>
      <c r="C5850" s="94" t="str">
        <f>IFERROR(VLOOKUP($A5850,HeadJournal!$A$1:$NTR$890,COLUMN(HeadJournal!C$1),0),"")</f>
        <v/>
      </c>
      <c r="D5850" s="125" t="str">
        <f>IFERROR(VLOOKUP($A5850,HeadJournal!$A$1:$NTR$890,COLUMN(HeadJournal!D$1),0),"")</f>
        <v/>
      </c>
      <c r="E5850" s="95" t="str">
        <f>IFERROR(VLOOKUP($A5850,HeadJournal!$A$1:$NTR$890,COLUMN(HeadJournal!G$1),0),"")</f>
        <v/>
      </c>
      <c r="F5850" s="95" t="str">
        <f t="shared" si="435"/>
        <v/>
      </c>
      <c r="G5850" s="97"/>
      <c r="H5850" s="161"/>
      <c r="I5850" s="97"/>
      <c r="J5850" s="97"/>
      <c r="K5850" s="29"/>
      <c r="L5850" s="29"/>
      <c r="M5850" s="30">
        <f>IFERROR(VLOOKUP($A5850,HeadJournal!$A$1:$J$890,COLUMN(HeadJournal!I$1),0)*($K5850+$L5850)/(SUMIF($A:$A,$A5850,$K:$K)+SUMIF($A:$A,$A5850,$L:$L)),0)</f>
        <v>0</v>
      </c>
      <c r="N5850" s="30">
        <f>IFERROR((VLOOKUP($A5850,HeadJournal!$A$1:$K$890,COLUMN(HeadJournal!K$1),0)-VLOOKUP($A5850,HeadJournal!$A$1:$K$890,COLUMN(HeadJournal!J$1),0))*($K5850+$L5850)/(SUMIF($A:$A,$A5850,$K:$K)+SUMIF($A:$A,$A5850,$L:$L)),0)</f>
        <v>0</v>
      </c>
      <c r="O5850" s="30">
        <f>IFERROR((VLOOKUP($A5850,HeadJournal!$A$1:$L$890,COLUMN(HeadJournal!L$1),0)*($K5850+$L5850)/(SUMIF($A:$A,$A5850,$K:$K)+SUMIF($A:$A,$A5850,$L:$L)))/VLOOKUP($A5850,HeadJournal!$A$1:$L$890,COLUMN(HeadJournal!H$1),0),0)</f>
        <v>0</v>
      </c>
      <c r="P5850" s="30">
        <f>IFERROR(SUM(K5850:O5850)*VLOOKUP($A5850,HeadJournal!$A$1:$L$890,COLUMN(HeadJournal!H$1),0),0)</f>
        <v>0</v>
      </c>
      <c r="Q5850" s="29"/>
      <c r="R5850" s="31"/>
      <c r="S5850" s="31"/>
      <c r="T5850" s="95" t="str">
        <f t="shared" si="436"/>
        <v/>
      </c>
      <c r="U5850" s="32">
        <f t="shared" si="437"/>
        <v>0</v>
      </c>
      <c r="V5850" s="22" t="str">
        <f t="shared" si="438"/>
        <v/>
      </c>
      <c r="X5850" s="33"/>
      <c r="Y5850" s="33"/>
    </row>
    <row r="5851" spans="1:25" x14ac:dyDescent="0.2">
      <c r="A5851" s="93"/>
      <c r="B5851" s="94" t="str">
        <f>IFERROR(VLOOKUP($A5851,HeadJournal!$A$1:$NTR$890,COLUMN(HeadJournal!B$1),0),"")</f>
        <v/>
      </c>
      <c r="C5851" s="94" t="str">
        <f>IFERROR(VLOOKUP($A5851,HeadJournal!$A$1:$NTR$890,COLUMN(HeadJournal!C$1),0),"")</f>
        <v/>
      </c>
      <c r="D5851" s="125" t="str">
        <f>IFERROR(VLOOKUP($A5851,HeadJournal!$A$1:$NTR$890,COLUMN(HeadJournal!D$1),0),"")</f>
        <v/>
      </c>
      <c r="E5851" s="95" t="str">
        <f>IFERROR(VLOOKUP($A5851,HeadJournal!$A$1:$NTR$890,COLUMN(HeadJournal!G$1),0),"")</f>
        <v/>
      </c>
      <c r="F5851" s="95" t="str">
        <f t="shared" si="435"/>
        <v/>
      </c>
      <c r="G5851" s="97"/>
      <c r="H5851" s="161"/>
      <c r="I5851" s="97"/>
      <c r="J5851" s="97"/>
      <c r="K5851" s="29"/>
      <c r="L5851" s="29"/>
      <c r="M5851" s="30">
        <f>IFERROR(VLOOKUP($A5851,HeadJournal!$A$1:$J$890,COLUMN(HeadJournal!I$1),0)*($K5851+$L5851)/(SUMIF($A:$A,$A5851,$K:$K)+SUMIF($A:$A,$A5851,$L:$L)),0)</f>
        <v>0</v>
      </c>
      <c r="N5851" s="30">
        <f>IFERROR((VLOOKUP($A5851,HeadJournal!$A$1:$K$890,COLUMN(HeadJournal!K$1),0)-VLOOKUP($A5851,HeadJournal!$A$1:$K$890,COLUMN(HeadJournal!J$1),0))*($K5851+$L5851)/(SUMIF($A:$A,$A5851,$K:$K)+SUMIF($A:$A,$A5851,$L:$L)),0)</f>
        <v>0</v>
      </c>
      <c r="O5851" s="30">
        <f>IFERROR((VLOOKUP($A5851,HeadJournal!$A$1:$L$890,COLUMN(HeadJournal!L$1),0)*($K5851+$L5851)/(SUMIF($A:$A,$A5851,$K:$K)+SUMIF($A:$A,$A5851,$L:$L)))/VLOOKUP($A5851,HeadJournal!$A$1:$L$890,COLUMN(HeadJournal!H$1),0),0)</f>
        <v>0</v>
      </c>
      <c r="P5851" s="30">
        <f>IFERROR(SUM(K5851:O5851)*VLOOKUP($A5851,HeadJournal!$A$1:$L$890,COLUMN(HeadJournal!H$1),0),0)</f>
        <v>0</v>
      </c>
      <c r="Q5851" s="29"/>
      <c r="R5851" s="31"/>
      <c r="S5851" s="31"/>
      <c r="T5851" s="95" t="str">
        <f t="shared" si="436"/>
        <v/>
      </c>
      <c r="U5851" s="32">
        <f t="shared" si="437"/>
        <v>0</v>
      </c>
      <c r="V5851" s="22" t="str">
        <f t="shared" si="438"/>
        <v/>
      </c>
      <c r="X5851" s="33"/>
      <c r="Y5851" s="33"/>
    </row>
    <row r="5852" spans="1:25" x14ac:dyDescent="0.2">
      <c r="A5852" s="93"/>
      <c r="B5852" s="94" t="str">
        <f>IFERROR(VLOOKUP($A5852,HeadJournal!$A$1:$NTR$890,COLUMN(HeadJournal!B$1),0),"")</f>
        <v/>
      </c>
      <c r="C5852" s="94" t="str">
        <f>IFERROR(VLOOKUP($A5852,HeadJournal!$A$1:$NTR$890,COLUMN(HeadJournal!C$1),0),"")</f>
        <v/>
      </c>
      <c r="D5852" s="125" t="str">
        <f>IFERROR(VLOOKUP($A5852,HeadJournal!$A$1:$NTR$890,COLUMN(HeadJournal!D$1),0),"")</f>
        <v/>
      </c>
      <c r="E5852" s="95" t="str">
        <f>IFERROR(VLOOKUP($A5852,HeadJournal!$A$1:$NTR$890,COLUMN(HeadJournal!G$1),0),"")</f>
        <v/>
      </c>
      <c r="F5852" s="95" t="str">
        <f t="shared" si="435"/>
        <v/>
      </c>
      <c r="G5852" s="97"/>
      <c r="H5852" s="161"/>
      <c r="I5852" s="97"/>
      <c r="J5852" s="97"/>
      <c r="K5852" s="29"/>
      <c r="L5852" s="29"/>
      <c r="M5852" s="30">
        <f>IFERROR(VLOOKUP($A5852,HeadJournal!$A$1:$J$890,COLUMN(HeadJournal!I$1),0)*($K5852+$L5852)/(SUMIF($A:$A,$A5852,$K:$K)+SUMIF($A:$A,$A5852,$L:$L)),0)</f>
        <v>0</v>
      </c>
      <c r="N5852" s="30">
        <f>IFERROR((VLOOKUP($A5852,HeadJournal!$A$1:$K$890,COLUMN(HeadJournal!K$1),0)-VLOOKUP($A5852,HeadJournal!$A$1:$K$890,COLUMN(HeadJournal!J$1),0))*($K5852+$L5852)/(SUMIF($A:$A,$A5852,$K:$K)+SUMIF($A:$A,$A5852,$L:$L)),0)</f>
        <v>0</v>
      </c>
      <c r="O5852" s="30">
        <f>IFERROR((VLOOKUP($A5852,HeadJournal!$A$1:$L$890,COLUMN(HeadJournal!L$1),0)*($K5852+$L5852)/(SUMIF($A:$A,$A5852,$K:$K)+SUMIF($A:$A,$A5852,$L:$L)))/VLOOKUP($A5852,HeadJournal!$A$1:$L$890,COLUMN(HeadJournal!H$1),0),0)</f>
        <v>0</v>
      </c>
      <c r="P5852" s="30">
        <f>IFERROR(SUM(K5852:O5852)*VLOOKUP($A5852,HeadJournal!$A$1:$L$890,COLUMN(HeadJournal!H$1),0),0)</f>
        <v>0</v>
      </c>
      <c r="Q5852" s="29"/>
      <c r="R5852" s="31"/>
      <c r="S5852" s="31"/>
      <c r="T5852" s="95" t="str">
        <f t="shared" si="436"/>
        <v/>
      </c>
      <c r="U5852" s="32">
        <f t="shared" si="437"/>
        <v>0</v>
      </c>
      <c r="V5852" s="22" t="str">
        <f t="shared" si="438"/>
        <v/>
      </c>
      <c r="X5852" s="33"/>
      <c r="Y5852" s="33"/>
    </row>
    <row r="5853" spans="1:25" x14ac:dyDescent="0.2">
      <c r="A5853" s="93"/>
      <c r="B5853" s="94" t="str">
        <f>IFERROR(VLOOKUP($A5853,HeadJournal!$A$1:$NTR$890,COLUMN(HeadJournal!B$1),0),"")</f>
        <v/>
      </c>
      <c r="C5853" s="94" t="str">
        <f>IFERROR(VLOOKUP($A5853,HeadJournal!$A$1:$NTR$890,COLUMN(HeadJournal!C$1),0),"")</f>
        <v/>
      </c>
      <c r="D5853" s="125" t="str">
        <f>IFERROR(VLOOKUP($A5853,HeadJournal!$A$1:$NTR$890,COLUMN(HeadJournal!D$1),0),"")</f>
        <v/>
      </c>
      <c r="E5853" s="95" t="str">
        <f>IFERROR(VLOOKUP($A5853,HeadJournal!$A$1:$NTR$890,COLUMN(HeadJournal!G$1),0),"")</f>
        <v/>
      </c>
      <c r="F5853" s="95" t="str">
        <f t="shared" si="435"/>
        <v/>
      </c>
      <c r="G5853" s="97"/>
      <c r="H5853" s="161"/>
      <c r="I5853" s="97"/>
      <c r="J5853" s="97"/>
      <c r="K5853" s="29"/>
      <c r="L5853" s="29"/>
      <c r="M5853" s="30">
        <f>IFERROR(VLOOKUP($A5853,HeadJournal!$A$1:$J$890,COLUMN(HeadJournal!I$1),0)*($K5853+$L5853)/(SUMIF($A:$A,$A5853,$K:$K)+SUMIF($A:$A,$A5853,$L:$L)),0)</f>
        <v>0</v>
      </c>
      <c r="N5853" s="30">
        <f>IFERROR((VLOOKUP($A5853,HeadJournal!$A$1:$K$890,COLUMN(HeadJournal!K$1),0)-VLOOKUP($A5853,HeadJournal!$A$1:$K$890,COLUMN(HeadJournal!J$1),0))*($K5853+$L5853)/(SUMIF($A:$A,$A5853,$K:$K)+SUMIF($A:$A,$A5853,$L:$L)),0)</f>
        <v>0</v>
      </c>
      <c r="O5853" s="30">
        <f>IFERROR((VLOOKUP($A5853,HeadJournal!$A$1:$L$890,COLUMN(HeadJournal!L$1),0)*($K5853+$L5853)/(SUMIF($A:$A,$A5853,$K:$K)+SUMIF($A:$A,$A5853,$L:$L)))/VLOOKUP($A5853,HeadJournal!$A$1:$L$890,COLUMN(HeadJournal!H$1),0),0)</f>
        <v>0</v>
      </c>
      <c r="P5853" s="30">
        <f>IFERROR(SUM(K5853:O5853)*VLOOKUP($A5853,HeadJournal!$A$1:$L$890,COLUMN(HeadJournal!H$1),0),0)</f>
        <v>0</v>
      </c>
      <c r="Q5853" s="29"/>
      <c r="R5853" s="31"/>
      <c r="S5853" s="31"/>
      <c r="T5853" s="95" t="str">
        <f t="shared" si="436"/>
        <v/>
      </c>
      <c r="U5853" s="32">
        <f t="shared" si="437"/>
        <v>0</v>
      </c>
      <c r="V5853" s="22" t="str">
        <f t="shared" si="438"/>
        <v/>
      </c>
      <c r="X5853" s="33"/>
      <c r="Y5853" s="33"/>
    </row>
    <row r="5854" spans="1:25" x14ac:dyDescent="0.2">
      <c r="A5854" s="93"/>
      <c r="B5854" s="94" t="str">
        <f>IFERROR(VLOOKUP($A5854,HeadJournal!$A$1:$NTR$890,COLUMN(HeadJournal!B$1),0),"")</f>
        <v/>
      </c>
      <c r="C5854" s="94" t="str">
        <f>IFERROR(VLOOKUP($A5854,HeadJournal!$A$1:$NTR$890,COLUMN(HeadJournal!C$1),0),"")</f>
        <v/>
      </c>
      <c r="D5854" s="125" t="str">
        <f>IFERROR(VLOOKUP($A5854,HeadJournal!$A$1:$NTR$890,COLUMN(HeadJournal!D$1),0),"")</f>
        <v/>
      </c>
      <c r="E5854" s="95" t="str">
        <f>IFERROR(VLOOKUP($A5854,HeadJournal!$A$1:$NTR$890,COLUMN(HeadJournal!G$1),0),"")</f>
        <v/>
      </c>
      <c r="F5854" s="95" t="str">
        <f t="shared" si="435"/>
        <v/>
      </c>
      <c r="G5854" s="97"/>
      <c r="H5854" s="161"/>
      <c r="I5854" s="97"/>
      <c r="J5854" s="97"/>
      <c r="K5854" s="29"/>
      <c r="L5854" s="29"/>
      <c r="M5854" s="30">
        <f>IFERROR(VLOOKUP($A5854,HeadJournal!$A$1:$J$890,COLUMN(HeadJournal!I$1),0)*($K5854+$L5854)/(SUMIF($A:$A,$A5854,$K:$K)+SUMIF($A:$A,$A5854,$L:$L)),0)</f>
        <v>0</v>
      </c>
      <c r="N5854" s="30">
        <f>IFERROR((VLOOKUP($A5854,HeadJournal!$A$1:$K$890,COLUMN(HeadJournal!K$1),0)-VLOOKUP($A5854,HeadJournal!$A$1:$K$890,COLUMN(HeadJournal!J$1),0))*($K5854+$L5854)/(SUMIF($A:$A,$A5854,$K:$K)+SUMIF($A:$A,$A5854,$L:$L)),0)</f>
        <v>0</v>
      </c>
      <c r="O5854" s="30">
        <f>IFERROR((VLOOKUP($A5854,HeadJournal!$A$1:$L$890,COLUMN(HeadJournal!L$1),0)*($K5854+$L5854)/(SUMIF($A:$A,$A5854,$K:$K)+SUMIF($A:$A,$A5854,$L:$L)))/VLOOKUP($A5854,HeadJournal!$A$1:$L$890,COLUMN(HeadJournal!H$1),0),0)</f>
        <v>0</v>
      </c>
      <c r="P5854" s="30">
        <f>IFERROR(SUM(K5854:O5854)*VLOOKUP($A5854,HeadJournal!$A$1:$L$890,COLUMN(HeadJournal!H$1),0),0)</f>
        <v>0</v>
      </c>
      <c r="Q5854" s="29"/>
      <c r="R5854" s="31"/>
      <c r="S5854" s="31"/>
      <c r="T5854" s="95" t="str">
        <f t="shared" si="436"/>
        <v/>
      </c>
      <c r="U5854" s="32">
        <f t="shared" si="437"/>
        <v>0</v>
      </c>
      <c r="V5854" s="22" t="str">
        <f t="shared" si="438"/>
        <v/>
      </c>
      <c r="X5854" s="33"/>
      <c r="Y5854" s="33"/>
    </row>
    <row r="5855" spans="1:25" x14ac:dyDescent="0.2">
      <c r="A5855" s="93"/>
      <c r="B5855" s="94" t="str">
        <f>IFERROR(VLOOKUP($A5855,HeadJournal!$A$1:$NTR$890,COLUMN(HeadJournal!B$1),0),"")</f>
        <v/>
      </c>
      <c r="C5855" s="94" t="str">
        <f>IFERROR(VLOOKUP($A5855,HeadJournal!$A$1:$NTR$890,COLUMN(HeadJournal!C$1),0),"")</f>
        <v/>
      </c>
      <c r="D5855" s="125" t="str">
        <f>IFERROR(VLOOKUP($A5855,HeadJournal!$A$1:$NTR$890,COLUMN(HeadJournal!D$1),0),"")</f>
        <v/>
      </c>
      <c r="E5855" s="95" t="str">
        <f>IFERROR(VLOOKUP($A5855,HeadJournal!$A$1:$NTR$890,COLUMN(HeadJournal!G$1),0),"")</f>
        <v/>
      </c>
      <c r="F5855" s="95" t="str">
        <f t="shared" si="435"/>
        <v/>
      </c>
      <c r="G5855" s="97"/>
      <c r="H5855" s="161"/>
      <c r="I5855" s="97"/>
      <c r="J5855" s="97"/>
      <c r="K5855" s="29"/>
      <c r="L5855" s="29"/>
      <c r="M5855" s="30">
        <f>IFERROR(VLOOKUP($A5855,HeadJournal!$A$1:$J$890,COLUMN(HeadJournal!I$1),0)*($K5855+$L5855)/(SUMIF($A:$A,$A5855,$K:$K)+SUMIF($A:$A,$A5855,$L:$L)),0)</f>
        <v>0</v>
      </c>
      <c r="N5855" s="30">
        <f>IFERROR((VLOOKUP($A5855,HeadJournal!$A$1:$K$890,COLUMN(HeadJournal!K$1),0)-VLOOKUP($A5855,HeadJournal!$A$1:$K$890,COLUMN(HeadJournal!J$1),0))*($K5855+$L5855)/(SUMIF($A:$A,$A5855,$K:$K)+SUMIF($A:$A,$A5855,$L:$L)),0)</f>
        <v>0</v>
      </c>
      <c r="O5855" s="30">
        <f>IFERROR((VLOOKUP($A5855,HeadJournal!$A$1:$L$890,COLUMN(HeadJournal!L$1),0)*($K5855+$L5855)/(SUMIF($A:$A,$A5855,$K:$K)+SUMIF($A:$A,$A5855,$L:$L)))/VLOOKUP($A5855,HeadJournal!$A$1:$L$890,COLUMN(HeadJournal!H$1),0),0)</f>
        <v>0</v>
      </c>
      <c r="P5855" s="30">
        <f>IFERROR(SUM(K5855:O5855)*VLOOKUP($A5855,HeadJournal!$A$1:$L$890,COLUMN(HeadJournal!H$1),0),0)</f>
        <v>0</v>
      </c>
      <c r="Q5855" s="29"/>
      <c r="R5855" s="31"/>
      <c r="S5855" s="31"/>
      <c r="T5855" s="95" t="str">
        <f t="shared" si="436"/>
        <v/>
      </c>
      <c r="U5855" s="32">
        <f t="shared" si="437"/>
        <v>0</v>
      </c>
      <c r="V5855" s="22" t="str">
        <f t="shared" si="438"/>
        <v/>
      </c>
      <c r="X5855" s="33"/>
      <c r="Y5855" s="33"/>
    </row>
    <row r="5856" spans="1:25" x14ac:dyDescent="0.2">
      <c r="A5856" s="93"/>
      <c r="B5856" s="94" t="str">
        <f>IFERROR(VLOOKUP($A5856,HeadJournal!$A$1:$NTR$890,COLUMN(HeadJournal!B$1),0),"")</f>
        <v/>
      </c>
      <c r="C5856" s="94" t="str">
        <f>IFERROR(VLOOKUP($A5856,HeadJournal!$A$1:$NTR$890,COLUMN(HeadJournal!C$1),0),"")</f>
        <v/>
      </c>
      <c r="D5856" s="125" t="str">
        <f>IFERROR(VLOOKUP($A5856,HeadJournal!$A$1:$NTR$890,COLUMN(HeadJournal!D$1),0),"")</f>
        <v/>
      </c>
      <c r="E5856" s="95" t="str">
        <f>IFERROR(VLOOKUP($A5856,HeadJournal!$A$1:$NTR$890,COLUMN(HeadJournal!G$1),0),"")</f>
        <v/>
      </c>
      <c r="F5856" s="95" t="str">
        <f t="shared" si="435"/>
        <v/>
      </c>
      <c r="G5856" s="97"/>
      <c r="H5856" s="161"/>
      <c r="I5856" s="97"/>
      <c r="J5856" s="97"/>
      <c r="K5856" s="29"/>
      <c r="L5856" s="29"/>
      <c r="M5856" s="30">
        <f>IFERROR(VLOOKUP($A5856,HeadJournal!$A$1:$J$890,COLUMN(HeadJournal!I$1),0)*($K5856+$L5856)/(SUMIF($A:$A,$A5856,$K:$K)+SUMIF($A:$A,$A5856,$L:$L)),0)</f>
        <v>0</v>
      </c>
      <c r="N5856" s="30">
        <f>IFERROR((VLOOKUP($A5856,HeadJournal!$A$1:$K$890,COLUMN(HeadJournal!K$1),0)-VLOOKUP($A5856,HeadJournal!$A$1:$K$890,COLUMN(HeadJournal!J$1),0))*($K5856+$L5856)/(SUMIF($A:$A,$A5856,$K:$K)+SUMIF($A:$A,$A5856,$L:$L)),0)</f>
        <v>0</v>
      </c>
      <c r="O5856" s="30">
        <f>IFERROR((VLOOKUP($A5856,HeadJournal!$A$1:$L$890,COLUMN(HeadJournal!L$1),0)*($K5856+$L5856)/(SUMIF($A:$A,$A5856,$K:$K)+SUMIF($A:$A,$A5856,$L:$L)))/VLOOKUP($A5856,HeadJournal!$A$1:$L$890,COLUMN(HeadJournal!H$1),0),0)</f>
        <v>0</v>
      </c>
      <c r="P5856" s="30">
        <f>IFERROR(SUM(K5856:O5856)*VLOOKUP($A5856,HeadJournal!$A$1:$L$890,COLUMN(HeadJournal!H$1),0),0)</f>
        <v>0</v>
      </c>
      <c r="Q5856" s="29"/>
      <c r="R5856" s="31"/>
      <c r="S5856" s="31"/>
      <c r="T5856" s="95" t="str">
        <f t="shared" si="436"/>
        <v/>
      </c>
      <c r="U5856" s="32">
        <f t="shared" si="437"/>
        <v>0</v>
      </c>
      <c r="V5856" s="22" t="str">
        <f t="shared" si="438"/>
        <v/>
      </c>
      <c r="X5856" s="33"/>
      <c r="Y5856" s="33"/>
    </row>
    <row r="5857" spans="1:25" x14ac:dyDescent="0.2">
      <c r="A5857" s="93"/>
      <c r="B5857" s="94" t="str">
        <f>IFERROR(VLOOKUP($A5857,HeadJournal!$A$1:$NTR$890,COLUMN(HeadJournal!B$1),0),"")</f>
        <v/>
      </c>
      <c r="C5857" s="94" t="str">
        <f>IFERROR(VLOOKUP($A5857,HeadJournal!$A$1:$NTR$890,COLUMN(HeadJournal!C$1),0),"")</f>
        <v/>
      </c>
      <c r="D5857" s="125" t="str">
        <f>IFERROR(VLOOKUP($A5857,HeadJournal!$A$1:$NTR$890,COLUMN(HeadJournal!D$1),0),"")</f>
        <v/>
      </c>
      <c r="E5857" s="95" t="str">
        <f>IFERROR(VLOOKUP($A5857,HeadJournal!$A$1:$NTR$890,COLUMN(HeadJournal!G$1),0),"")</f>
        <v/>
      </c>
      <c r="F5857" s="95" t="str">
        <f t="shared" si="435"/>
        <v/>
      </c>
      <c r="G5857" s="97"/>
      <c r="H5857" s="161"/>
      <c r="I5857" s="97"/>
      <c r="J5857" s="97"/>
      <c r="K5857" s="29"/>
      <c r="L5857" s="29"/>
      <c r="M5857" s="30">
        <f>IFERROR(VLOOKUP($A5857,HeadJournal!$A$1:$J$890,COLUMN(HeadJournal!I$1),0)*($K5857+$L5857)/(SUMIF($A:$A,$A5857,$K:$K)+SUMIF($A:$A,$A5857,$L:$L)),0)</f>
        <v>0</v>
      </c>
      <c r="N5857" s="30">
        <f>IFERROR((VLOOKUP($A5857,HeadJournal!$A$1:$K$890,COLUMN(HeadJournal!K$1),0)-VLOOKUP($A5857,HeadJournal!$A$1:$K$890,COLUMN(HeadJournal!J$1),0))*($K5857+$L5857)/(SUMIF($A:$A,$A5857,$K:$K)+SUMIF($A:$A,$A5857,$L:$L)),0)</f>
        <v>0</v>
      </c>
      <c r="O5857" s="30">
        <f>IFERROR((VLOOKUP($A5857,HeadJournal!$A$1:$L$890,COLUMN(HeadJournal!L$1),0)*($K5857+$L5857)/(SUMIF($A:$A,$A5857,$K:$K)+SUMIF($A:$A,$A5857,$L:$L)))/VLOOKUP($A5857,HeadJournal!$A$1:$L$890,COLUMN(HeadJournal!H$1),0),0)</f>
        <v>0</v>
      </c>
      <c r="P5857" s="30">
        <f>IFERROR(SUM(K5857:O5857)*VLOOKUP($A5857,HeadJournal!$A$1:$L$890,COLUMN(HeadJournal!H$1),0),0)</f>
        <v>0</v>
      </c>
      <c r="Q5857" s="29"/>
      <c r="R5857" s="31"/>
      <c r="S5857" s="31"/>
      <c r="T5857" s="95" t="str">
        <f t="shared" si="436"/>
        <v/>
      </c>
      <c r="U5857" s="32">
        <f t="shared" si="437"/>
        <v>0</v>
      </c>
      <c r="V5857" s="22" t="str">
        <f t="shared" si="438"/>
        <v/>
      </c>
      <c r="X5857" s="33"/>
      <c r="Y5857" s="33"/>
    </row>
    <row r="5858" spans="1:25" x14ac:dyDescent="0.2">
      <c r="A5858" s="93"/>
      <c r="B5858" s="94" t="str">
        <f>IFERROR(VLOOKUP($A5858,HeadJournal!$A$1:$NTR$890,COLUMN(HeadJournal!B$1),0),"")</f>
        <v/>
      </c>
      <c r="C5858" s="94" t="str">
        <f>IFERROR(VLOOKUP($A5858,HeadJournal!$A$1:$NTR$890,COLUMN(HeadJournal!C$1),0),"")</f>
        <v/>
      </c>
      <c r="D5858" s="125" t="str">
        <f>IFERROR(VLOOKUP($A5858,HeadJournal!$A$1:$NTR$890,COLUMN(HeadJournal!D$1),0),"")</f>
        <v/>
      </c>
      <c r="E5858" s="95" t="str">
        <f>IFERROR(VLOOKUP($A5858,HeadJournal!$A$1:$NTR$890,COLUMN(HeadJournal!G$1),0),"")</f>
        <v/>
      </c>
      <c r="F5858" s="95" t="str">
        <f t="shared" si="435"/>
        <v/>
      </c>
      <c r="G5858" s="97"/>
      <c r="H5858" s="161"/>
      <c r="I5858" s="97"/>
      <c r="J5858" s="97"/>
      <c r="K5858" s="29"/>
      <c r="L5858" s="29"/>
      <c r="M5858" s="30">
        <f>IFERROR(VLOOKUP($A5858,HeadJournal!$A$1:$J$890,COLUMN(HeadJournal!I$1),0)*($K5858+$L5858)/(SUMIF($A:$A,$A5858,$K:$K)+SUMIF($A:$A,$A5858,$L:$L)),0)</f>
        <v>0</v>
      </c>
      <c r="N5858" s="30">
        <f>IFERROR((VLOOKUP($A5858,HeadJournal!$A$1:$K$890,COLUMN(HeadJournal!K$1),0)-VLOOKUP($A5858,HeadJournal!$A$1:$K$890,COLUMN(HeadJournal!J$1),0))*($K5858+$L5858)/(SUMIF($A:$A,$A5858,$K:$K)+SUMIF($A:$A,$A5858,$L:$L)),0)</f>
        <v>0</v>
      </c>
      <c r="O5858" s="30">
        <f>IFERROR((VLOOKUP($A5858,HeadJournal!$A$1:$L$890,COLUMN(HeadJournal!L$1),0)*($K5858+$L5858)/(SUMIF($A:$A,$A5858,$K:$K)+SUMIF($A:$A,$A5858,$L:$L)))/VLOOKUP($A5858,HeadJournal!$A$1:$L$890,COLUMN(HeadJournal!H$1),0),0)</f>
        <v>0</v>
      </c>
      <c r="P5858" s="30">
        <f>IFERROR(SUM(K5858:O5858)*VLOOKUP($A5858,HeadJournal!$A$1:$L$890,COLUMN(HeadJournal!H$1),0),0)</f>
        <v>0</v>
      </c>
      <c r="Q5858" s="29"/>
      <c r="R5858" s="31"/>
      <c r="S5858" s="31"/>
      <c r="T5858" s="95" t="str">
        <f t="shared" si="436"/>
        <v/>
      </c>
      <c r="U5858" s="32">
        <f t="shared" si="437"/>
        <v>0</v>
      </c>
      <c r="V5858" s="22" t="str">
        <f t="shared" si="438"/>
        <v/>
      </c>
      <c r="X5858" s="33"/>
      <c r="Y5858" s="33"/>
    </row>
    <row r="5859" spans="1:25" x14ac:dyDescent="0.2">
      <c r="A5859" s="93"/>
      <c r="B5859" s="94" t="str">
        <f>IFERROR(VLOOKUP($A5859,HeadJournal!$A$1:$NTR$890,COLUMN(HeadJournal!B$1),0),"")</f>
        <v/>
      </c>
      <c r="C5859" s="94" t="str">
        <f>IFERROR(VLOOKUP($A5859,HeadJournal!$A$1:$NTR$890,COLUMN(HeadJournal!C$1),0),"")</f>
        <v/>
      </c>
      <c r="D5859" s="125" t="str">
        <f>IFERROR(VLOOKUP($A5859,HeadJournal!$A$1:$NTR$890,COLUMN(HeadJournal!D$1),0),"")</f>
        <v/>
      </c>
      <c r="E5859" s="95" t="str">
        <f>IFERROR(VLOOKUP($A5859,HeadJournal!$A$1:$NTR$890,COLUMN(HeadJournal!G$1),0),"")</f>
        <v/>
      </c>
      <c r="F5859" s="95" t="str">
        <f t="shared" si="435"/>
        <v/>
      </c>
      <c r="G5859" s="97"/>
      <c r="H5859" s="161"/>
      <c r="I5859" s="97"/>
      <c r="J5859" s="97"/>
      <c r="K5859" s="29"/>
      <c r="L5859" s="29"/>
      <c r="M5859" s="30">
        <f>IFERROR(VLOOKUP($A5859,HeadJournal!$A$1:$J$890,COLUMN(HeadJournal!I$1),0)*($K5859+$L5859)/(SUMIF($A:$A,$A5859,$K:$K)+SUMIF($A:$A,$A5859,$L:$L)),0)</f>
        <v>0</v>
      </c>
      <c r="N5859" s="30">
        <f>IFERROR((VLOOKUP($A5859,HeadJournal!$A$1:$K$890,COLUMN(HeadJournal!K$1),0)-VLOOKUP($A5859,HeadJournal!$A$1:$K$890,COLUMN(HeadJournal!J$1),0))*($K5859+$L5859)/(SUMIF($A:$A,$A5859,$K:$K)+SUMIF($A:$A,$A5859,$L:$L)),0)</f>
        <v>0</v>
      </c>
      <c r="O5859" s="30">
        <f>IFERROR((VLOOKUP($A5859,HeadJournal!$A$1:$L$890,COLUMN(HeadJournal!L$1),0)*($K5859+$L5859)/(SUMIF($A:$A,$A5859,$K:$K)+SUMIF($A:$A,$A5859,$L:$L)))/VLOOKUP($A5859,HeadJournal!$A$1:$L$890,COLUMN(HeadJournal!H$1),0),0)</f>
        <v>0</v>
      </c>
      <c r="P5859" s="30">
        <f>IFERROR(SUM(K5859:O5859)*VLOOKUP($A5859,HeadJournal!$A$1:$L$890,COLUMN(HeadJournal!H$1),0),0)</f>
        <v>0</v>
      </c>
      <c r="Q5859" s="29"/>
      <c r="R5859" s="31"/>
      <c r="S5859" s="31"/>
      <c r="T5859" s="95" t="str">
        <f t="shared" si="436"/>
        <v/>
      </c>
      <c r="U5859" s="32">
        <f t="shared" si="437"/>
        <v>0</v>
      </c>
      <c r="V5859" s="22" t="str">
        <f t="shared" si="438"/>
        <v/>
      </c>
      <c r="X5859" s="33"/>
      <c r="Y5859" s="33"/>
    </row>
    <row r="5860" spans="1:25" x14ac:dyDescent="0.2">
      <c r="A5860" s="93"/>
      <c r="B5860" s="94" t="str">
        <f>IFERROR(VLOOKUP($A5860,HeadJournal!$A$1:$NTR$890,COLUMN(HeadJournal!B$1),0),"")</f>
        <v/>
      </c>
      <c r="C5860" s="94" t="str">
        <f>IFERROR(VLOOKUP($A5860,HeadJournal!$A$1:$NTR$890,COLUMN(HeadJournal!C$1),0),"")</f>
        <v/>
      </c>
      <c r="D5860" s="125" t="str">
        <f>IFERROR(VLOOKUP($A5860,HeadJournal!$A$1:$NTR$890,COLUMN(HeadJournal!D$1),0),"")</f>
        <v/>
      </c>
      <c r="E5860" s="95" t="str">
        <f>IFERROR(VLOOKUP($A5860,HeadJournal!$A$1:$NTR$890,COLUMN(HeadJournal!G$1),0),"")</f>
        <v/>
      </c>
      <c r="F5860" s="95" t="str">
        <f t="shared" si="435"/>
        <v/>
      </c>
      <c r="G5860" s="97"/>
      <c r="H5860" s="161"/>
      <c r="I5860" s="97"/>
      <c r="J5860" s="97"/>
      <c r="K5860" s="29"/>
      <c r="L5860" s="29"/>
      <c r="M5860" s="30">
        <f>IFERROR(VLOOKUP($A5860,HeadJournal!$A$1:$J$890,COLUMN(HeadJournal!I$1),0)*($K5860+$L5860)/(SUMIF($A:$A,$A5860,$K:$K)+SUMIF($A:$A,$A5860,$L:$L)),0)</f>
        <v>0</v>
      </c>
      <c r="N5860" s="30">
        <f>IFERROR((VLOOKUP($A5860,HeadJournal!$A$1:$K$890,COLUMN(HeadJournal!K$1),0)-VLOOKUP($A5860,HeadJournal!$A$1:$K$890,COLUMN(HeadJournal!J$1),0))*($K5860+$L5860)/(SUMIF($A:$A,$A5860,$K:$K)+SUMIF($A:$A,$A5860,$L:$L)),0)</f>
        <v>0</v>
      </c>
      <c r="O5860" s="30">
        <f>IFERROR((VLOOKUP($A5860,HeadJournal!$A$1:$L$890,COLUMN(HeadJournal!L$1),0)*($K5860+$L5860)/(SUMIF($A:$A,$A5860,$K:$K)+SUMIF($A:$A,$A5860,$L:$L)))/VLOOKUP($A5860,HeadJournal!$A$1:$L$890,COLUMN(HeadJournal!H$1),0),0)</f>
        <v>0</v>
      </c>
      <c r="P5860" s="30">
        <f>IFERROR(SUM(K5860:O5860)*VLOOKUP($A5860,HeadJournal!$A$1:$L$890,COLUMN(HeadJournal!H$1),0),0)</f>
        <v>0</v>
      </c>
      <c r="Q5860" s="29"/>
      <c r="R5860" s="31"/>
      <c r="S5860" s="31"/>
      <c r="T5860" s="95" t="str">
        <f t="shared" si="436"/>
        <v/>
      </c>
      <c r="U5860" s="32">
        <f t="shared" si="437"/>
        <v>0</v>
      </c>
      <c r="V5860" s="22" t="str">
        <f t="shared" si="438"/>
        <v/>
      </c>
      <c r="X5860" s="33"/>
      <c r="Y5860" s="33"/>
    </row>
    <row r="5861" spans="1:25" x14ac:dyDescent="0.2">
      <c r="A5861" s="93"/>
      <c r="B5861" s="94" t="str">
        <f>IFERROR(VLOOKUP($A5861,HeadJournal!$A$1:$NTR$890,COLUMN(HeadJournal!B$1),0),"")</f>
        <v/>
      </c>
      <c r="C5861" s="94" t="str">
        <f>IFERROR(VLOOKUP($A5861,HeadJournal!$A$1:$NTR$890,COLUMN(HeadJournal!C$1),0),"")</f>
        <v/>
      </c>
      <c r="D5861" s="125" t="str">
        <f>IFERROR(VLOOKUP($A5861,HeadJournal!$A$1:$NTR$890,COLUMN(HeadJournal!D$1),0),"")</f>
        <v/>
      </c>
      <c r="E5861" s="95" t="str">
        <f>IFERROR(VLOOKUP($A5861,HeadJournal!$A$1:$NTR$890,COLUMN(HeadJournal!G$1),0),"")</f>
        <v/>
      </c>
      <c r="F5861" s="95" t="str">
        <f t="shared" si="435"/>
        <v/>
      </c>
      <c r="G5861" s="97"/>
      <c r="H5861" s="161"/>
      <c r="I5861" s="97"/>
      <c r="J5861" s="97"/>
      <c r="K5861" s="29"/>
      <c r="L5861" s="29"/>
      <c r="M5861" s="30">
        <f>IFERROR(VLOOKUP($A5861,HeadJournal!$A$1:$J$890,COLUMN(HeadJournal!I$1),0)*($K5861+$L5861)/(SUMIF($A:$A,$A5861,$K:$K)+SUMIF($A:$A,$A5861,$L:$L)),0)</f>
        <v>0</v>
      </c>
      <c r="N5861" s="30">
        <f>IFERROR((VLOOKUP($A5861,HeadJournal!$A$1:$K$890,COLUMN(HeadJournal!K$1),0)-VLOOKUP($A5861,HeadJournal!$A$1:$K$890,COLUMN(HeadJournal!J$1),0))*($K5861+$L5861)/(SUMIF($A:$A,$A5861,$K:$K)+SUMIF($A:$A,$A5861,$L:$L)),0)</f>
        <v>0</v>
      </c>
      <c r="O5861" s="30">
        <f>IFERROR((VLOOKUP($A5861,HeadJournal!$A$1:$L$890,COLUMN(HeadJournal!L$1),0)*($K5861+$L5861)/(SUMIF($A:$A,$A5861,$K:$K)+SUMIF($A:$A,$A5861,$L:$L)))/VLOOKUP($A5861,HeadJournal!$A$1:$L$890,COLUMN(HeadJournal!H$1),0),0)</f>
        <v>0</v>
      </c>
      <c r="P5861" s="30">
        <f>IFERROR(SUM(K5861:O5861)*VLOOKUP($A5861,HeadJournal!$A$1:$L$890,COLUMN(HeadJournal!H$1),0),0)</f>
        <v>0</v>
      </c>
      <c r="Q5861" s="29"/>
      <c r="R5861" s="31"/>
      <c r="S5861" s="31"/>
      <c r="T5861" s="95" t="str">
        <f t="shared" si="436"/>
        <v/>
      </c>
      <c r="U5861" s="32">
        <f t="shared" si="437"/>
        <v>0</v>
      </c>
      <c r="V5861" s="22" t="str">
        <f t="shared" si="438"/>
        <v/>
      </c>
      <c r="X5861" s="33"/>
      <c r="Y5861" s="33"/>
    </row>
    <row r="5862" spans="1:25" x14ac:dyDescent="0.2">
      <c r="A5862" s="93"/>
      <c r="B5862" s="94" t="str">
        <f>IFERROR(VLOOKUP($A5862,HeadJournal!$A$1:$NTR$890,COLUMN(HeadJournal!B$1),0),"")</f>
        <v/>
      </c>
      <c r="C5862" s="94" t="str">
        <f>IFERROR(VLOOKUP($A5862,HeadJournal!$A$1:$NTR$890,COLUMN(HeadJournal!C$1),0),"")</f>
        <v/>
      </c>
      <c r="D5862" s="125" t="str">
        <f>IFERROR(VLOOKUP($A5862,HeadJournal!$A$1:$NTR$890,COLUMN(HeadJournal!D$1),0),"")</f>
        <v/>
      </c>
      <c r="E5862" s="95" t="str">
        <f>IFERROR(VLOOKUP($A5862,HeadJournal!$A$1:$NTR$890,COLUMN(HeadJournal!G$1),0),"")</f>
        <v/>
      </c>
      <c r="F5862" s="95" t="str">
        <f t="shared" si="435"/>
        <v/>
      </c>
      <c r="G5862" s="97"/>
      <c r="H5862" s="161"/>
      <c r="I5862" s="97"/>
      <c r="J5862" s="97"/>
      <c r="K5862" s="29"/>
      <c r="L5862" s="29"/>
      <c r="M5862" s="30">
        <f>IFERROR(VLOOKUP($A5862,HeadJournal!$A$1:$J$890,COLUMN(HeadJournal!I$1),0)*($K5862+$L5862)/(SUMIF($A:$A,$A5862,$K:$K)+SUMIF($A:$A,$A5862,$L:$L)),0)</f>
        <v>0</v>
      </c>
      <c r="N5862" s="30">
        <f>IFERROR((VLOOKUP($A5862,HeadJournal!$A$1:$K$890,COLUMN(HeadJournal!K$1),0)-VLOOKUP($A5862,HeadJournal!$A$1:$K$890,COLUMN(HeadJournal!J$1),0))*($K5862+$L5862)/(SUMIF($A:$A,$A5862,$K:$K)+SUMIF($A:$A,$A5862,$L:$L)),0)</f>
        <v>0</v>
      </c>
      <c r="O5862" s="30">
        <f>IFERROR((VLOOKUP($A5862,HeadJournal!$A$1:$L$890,COLUMN(HeadJournal!L$1),0)*($K5862+$L5862)/(SUMIF($A:$A,$A5862,$K:$K)+SUMIF($A:$A,$A5862,$L:$L)))/VLOOKUP($A5862,HeadJournal!$A$1:$L$890,COLUMN(HeadJournal!H$1),0),0)</f>
        <v>0</v>
      </c>
      <c r="P5862" s="30">
        <f>IFERROR(SUM(K5862:O5862)*VLOOKUP($A5862,HeadJournal!$A$1:$L$890,COLUMN(HeadJournal!H$1),0),0)</f>
        <v>0</v>
      </c>
      <c r="Q5862" s="29"/>
      <c r="R5862" s="31"/>
      <c r="S5862" s="31"/>
      <c r="T5862" s="95" t="str">
        <f t="shared" si="436"/>
        <v/>
      </c>
      <c r="U5862" s="32">
        <f t="shared" si="437"/>
        <v>0</v>
      </c>
      <c r="V5862" s="22" t="str">
        <f t="shared" si="438"/>
        <v/>
      </c>
      <c r="X5862" s="33"/>
      <c r="Y5862" s="33"/>
    </row>
    <row r="5863" spans="1:25" x14ac:dyDescent="0.2">
      <c r="A5863" s="93"/>
      <c r="B5863" s="94" t="str">
        <f>IFERROR(VLOOKUP($A5863,HeadJournal!$A$1:$NTR$890,COLUMN(HeadJournal!B$1),0),"")</f>
        <v/>
      </c>
      <c r="C5863" s="94" t="str">
        <f>IFERROR(VLOOKUP($A5863,HeadJournal!$A$1:$NTR$890,COLUMN(HeadJournal!C$1),0),"")</f>
        <v/>
      </c>
      <c r="D5863" s="125" t="str">
        <f>IFERROR(VLOOKUP($A5863,HeadJournal!$A$1:$NTR$890,COLUMN(HeadJournal!D$1),0),"")</f>
        <v/>
      </c>
      <c r="E5863" s="95" t="str">
        <f>IFERROR(VLOOKUP($A5863,HeadJournal!$A$1:$NTR$890,COLUMN(HeadJournal!G$1),0),"")</f>
        <v/>
      </c>
      <c r="F5863" s="95" t="str">
        <f t="shared" si="435"/>
        <v/>
      </c>
      <c r="G5863" s="97"/>
      <c r="H5863" s="161"/>
      <c r="I5863" s="97"/>
      <c r="J5863" s="97"/>
      <c r="K5863" s="29"/>
      <c r="L5863" s="29"/>
      <c r="M5863" s="30">
        <f>IFERROR(VLOOKUP($A5863,HeadJournal!$A$1:$J$890,COLUMN(HeadJournal!I$1),0)*($K5863+$L5863)/(SUMIF($A:$A,$A5863,$K:$K)+SUMIF($A:$A,$A5863,$L:$L)),0)</f>
        <v>0</v>
      </c>
      <c r="N5863" s="30">
        <f>IFERROR((VLOOKUP($A5863,HeadJournal!$A$1:$K$890,COLUMN(HeadJournal!K$1),0)-VLOOKUP($A5863,HeadJournal!$A$1:$K$890,COLUMN(HeadJournal!J$1),0))*($K5863+$L5863)/(SUMIF($A:$A,$A5863,$K:$K)+SUMIF($A:$A,$A5863,$L:$L)),0)</f>
        <v>0</v>
      </c>
      <c r="O5863" s="30">
        <f>IFERROR((VLOOKUP($A5863,HeadJournal!$A$1:$L$890,COLUMN(HeadJournal!L$1),0)*($K5863+$L5863)/(SUMIF($A:$A,$A5863,$K:$K)+SUMIF($A:$A,$A5863,$L:$L)))/VLOOKUP($A5863,HeadJournal!$A$1:$L$890,COLUMN(HeadJournal!H$1),0),0)</f>
        <v>0</v>
      </c>
      <c r="P5863" s="30">
        <f>IFERROR(SUM(K5863:O5863)*VLOOKUP($A5863,HeadJournal!$A$1:$L$890,COLUMN(HeadJournal!H$1),0),0)</f>
        <v>0</v>
      </c>
      <c r="Q5863" s="29"/>
      <c r="R5863" s="31"/>
      <c r="S5863" s="31"/>
      <c r="T5863" s="95" t="str">
        <f t="shared" si="436"/>
        <v/>
      </c>
      <c r="U5863" s="32">
        <f t="shared" si="437"/>
        <v>0</v>
      </c>
      <c r="V5863" s="22" t="str">
        <f t="shared" si="438"/>
        <v/>
      </c>
      <c r="X5863" s="33"/>
      <c r="Y5863" s="33"/>
    </row>
    <row r="5864" spans="1:25" x14ac:dyDescent="0.2">
      <c r="A5864" s="93"/>
      <c r="B5864" s="94" t="str">
        <f>IFERROR(VLOOKUP($A5864,HeadJournal!$A$1:$NTR$890,COLUMN(HeadJournal!B$1),0),"")</f>
        <v/>
      </c>
      <c r="C5864" s="94" t="str">
        <f>IFERROR(VLOOKUP($A5864,HeadJournal!$A$1:$NTR$890,COLUMN(HeadJournal!C$1),0),"")</f>
        <v/>
      </c>
      <c r="D5864" s="125" t="str">
        <f>IFERROR(VLOOKUP($A5864,HeadJournal!$A$1:$NTR$890,COLUMN(HeadJournal!D$1),0),"")</f>
        <v/>
      </c>
      <c r="E5864" s="95" t="str">
        <f>IFERROR(VLOOKUP($A5864,HeadJournal!$A$1:$NTR$890,COLUMN(HeadJournal!G$1),0),"")</f>
        <v/>
      </c>
      <c r="F5864" s="95" t="str">
        <f t="shared" si="435"/>
        <v/>
      </c>
      <c r="G5864" s="97"/>
      <c r="H5864" s="161"/>
      <c r="I5864" s="97"/>
      <c r="J5864" s="97"/>
      <c r="K5864" s="29"/>
      <c r="L5864" s="29"/>
      <c r="M5864" s="30">
        <f>IFERROR(VLOOKUP($A5864,HeadJournal!$A$1:$J$890,COLUMN(HeadJournal!I$1),0)*($K5864+$L5864)/(SUMIF($A:$A,$A5864,$K:$K)+SUMIF($A:$A,$A5864,$L:$L)),0)</f>
        <v>0</v>
      </c>
      <c r="N5864" s="30">
        <f>IFERROR((VLOOKUP($A5864,HeadJournal!$A$1:$K$890,COLUMN(HeadJournal!K$1),0)-VLOOKUP($A5864,HeadJournal!$A$1:$K$890,COLUMN(HeadJournal!J$1),0))*($K5864+$L5864)/(SUMIF($A:$A,$A5864,$K:$K)+SUMIF($A:$A,$A5864,$L:$L)),0)</f>
        <v>0</v>
      </c>
      <c r="O5864" s="30">
        <f>IFERROR((VLOOKUP($A5864,HeadJournal!$A$1:$L$890,COLUMN(HeadJournal!L$1),0)*($K5864+$L5864)/(SUMIF($A:$A,$A5864,$K:$K)+SUMIF($A:$A,$A5864,$L:$L)))/VLOOKUP($A5864,HeadJournal!$A$1:$L$890,COLUMN(HeadJournal!H$1),0),0)</f>
        <v>0</v>
      </c>
      <c r="P5864" s="30">
        <f>IFERROR(SUM(K5864:O5864)*VLOOKUP($A5864,HeadJournal!$A$1:$L$890,COLUMN(HeadJournal!H$1),0),0)</f>
        <v>0</v>
      </c>
      <c r="Q5864" s="29"/>
      <c r="R5864" s="31"/>
      <c r="S5864" s="31"/>
      <c r="T5864" s="95" t="str">
        <f t="shared" si="436"/>
        <v/>
      </c>
      <c r="U5864" s="32">
        <f t="shared" si="437"/>
        <v>0</v>
      </c>
      <c r="V5864" s="22" t="str">
        <f t="shared" si="438"/>
        <v/>
      </c>
      <c r="X5864" s="33"/>
      <c r="Y5864" s="33"/>
    </row>
    <row r="5865" spans="1:25" x14ac:dyDescent="0.2">
      <c r="A5865" s="93"/>
      <c r="B5865" s="94" t="str">
        <f>IFERROR(VLOOKUP($A5865,HeadJournal!$A$1:$NTR$890,COLUMN(HeadJournal!B$1),0),"")</f>
        <v/>
      </c>
      <c r="C5865" s="94" t="str">
        <f>IFERROR(VLOOKUP($A5865,HeadJournal!$A$1:$NTR$890,COLUMN(HeadJournal!C$1),0),"")</f>
        <v/>
      </c>
      <c r="D5865" s="125" t="str">
        <f>IFERROR(VLOOKUP($A5865,HeadJournal!$A$1:$NTR$890,COLUMN(HeadJournal!D$1),0),"")</f>
        <v/>
      </c>
      <c r="E5865" s="95" t="str">
        <f>IFERROR(VLOOKUP($A5865,HeadJournal!$A$1:$NTR$890,COLUMN(HeadJournal!G$1),0),"")</f>
        <v/>
      </c>
      <c r="F5865" s="95" t="str">
        <f t="shared" si="435"/>
        <v/>
      </c>
      <c r="G5865" s="97"/>
      <c r="H5865" s="161"/>
      <c r="I5865" s="97"/>
      <c r="J5865" s="97"/>
      <c r="K5865" s="29"/>
      <c r="L5865" s="29"/>
      <c r="M5865" s="30">
        <f>IFERROR(VLOOKUP($A5865,HeadJournal!$A$1:$J$890,COLUMN(HeadJournal!I$1),0)*($K5865+$L5865)/(SUMIF($A:$A,$A5865,$K:$K)+SUMIF($A:$A,$A5865,$L:$L)),0)</f>
        <v>0</v>
      </c>
      <c r="N5865" s="30">
        <f>IFERROR((VLOOKUP($A5865,HeadJournal!$A$1:$K$890,COLUMN(HeadJournal!K$1),0)-VLOOKUP($A5865,HeadJournal!$A$1:$K$890,COLUMN(HeadJournal!J$1),0))*($K5865+$L5865)/(SUMIF($A:$A,$A5865,$K:$K)+SUMIF($A:$A,$A5865,$L:$L)),0)</f>
        <v>0</v>
      </c>
      <c r="O5865" s="30">
        <f>IFERROR((VLOOKUP($A5865,HeadJournal!$A$1:$L$890,COLUMN(HeadJournal!L$1),0)*($K5865+$L5865)/(SUMIF($A:$A,$A5865,$K:$K)+SUMIF($A:$A,$A5865,$L:$L)))/VLOOKUP($A5865,HeadJournal!$A$1:$L$890,COLUMN(HeadJournal!H$1),0),0)</f>
        <v>0</v>
      </c>
      <c r="P5865" s="30">
        <f>IFERROR(SUM(K5865:O5865)*VLOOKUP($A5865,HeadJournal!$A$1:$L$890,COLUMN(HeadJournal!H$1),0),0)</f>
        <v>0</v>
      </c>
      <c r="Q5865" s="29"/>
      <c r="R5865" s="31"/>
      <c r="S5865" s="31"/>
      <c r="T5865" s="95" t="str">
        <f t="shared" si="436"/>
        <v/>
      </c>
      <c r="U5865" s="32">
        <f t="shared" si="437"/>
        <v>0</v>
      </c>
      <c r="V5865" s="22" t="str">
        <f t="shared" si="438"/>
        <v/>
      </c>
      <c r="X5865" s="33"/>
      <c r="Y5865" s="33"/>
    </row>
    <row r="5866" spans="1:25" x14ac:dyDescent="0.2">
      <c r="A5866" s="93"/>
      <c r="B5866" s="94" t="str">
        <f>IFERROR(VLOOKUP($A5866,HeadJournal!$A$1:$NTR$890,COLUMN(HeadJournal!B$1),0),"")</f>
        <v/>
      </c>
      <c r="C5866" s="94" t="str">
        <f>IFERROR(VLOOKUP($A5866,HeadJournal!$A$1:$NTR$890,COLUMN(HeadJournal!C$1),0),"")</f>
        <v/>
      </c>
      <c r="D5866" s="125" t="str">
        <f>IFERROR(VLOOKUP($A5866,HeadJournal!$A$1:$NTR$890,COLUMN(HeadJournal!D$1),0),"")</f>
        <v/>
      </c>
      <c r="E5866" s="95" t="str">
        <f>IFERROR(VLOOKUP($A5866,HeadJournal!$A$1:$NTR$890,COLUMN(HeadJournal!G$1),0),"")</f>
        <v/>
      </c>
      <c r="F5866" s="95" t="str">
        <f t="shared" si="435"/>
        <v/>
      </c>
      <c r="G5866" s="97"/>
      <c r="H5866" s="161"/>
      <c r="I5866" s="97"/>
      <c r="J5866" s="97"/>
      <c r="K5866" s="29"/>
      <c r="L5866" s="29"/>
      <c r="M5866" s="30">
        <f>IFERROR(VLOOKUP($A5866,HeadJournal!$A$1:$J$890,COLUMN(HeadJournal!I$1),0)*($K5866+$L5866)/(SUMIF($A:$A,$A5866,$K:$K)+SUMIF($A:$A,$A5866,$L:$L)),0)</f>
        <v>0</v>
      </c>
      <c r="N5866" s="30">
        <f>IFERROR((VLOOKUP($A5866,HeadJournal!$A$1:$K$890,COLUMN(HeadJournal!K$1),0)-VLOOKUP($A5866,HeadJournal!$A$1:$K$890,COLUMN(HeadJournal!J$1),0))*($K5866+$L5866)/(SUMIF($A:$A,$A5866,$K:$K)+SUMIF($A:$A,$A5866,$L:$L)),0)</f>
        <v>0</v>
      </c>
      <c r="O5866" s="30">
        <f>IFERROR((VLOOKUP($A5866,HeadJournal!$A$1:$L$890,COLUMN(HeadJournal!L$1),0)*($K5866+$L5866)/(SUMIF($A:$A,$A5866,$K:$K)+SUMIF($A:$A,$A5866,$L:$L)))/VLOOKUP($A5866,HeadJournal!$A$1:$L$890,COLUMN(HeadJournal!H$1),0),0)</f>
        <v>0</v>
      </c>
      <c r="P5866" s="30">
        <f>IFERROR(SUM(K5866:O5866)*VLOOKUP($A5866,HeadJournal!$A$1:$L$890,COLUMN(HeadJournal!H$1),0),0)</f>
        <v>0</v>
      </c>
      <c r="Q5866" s="29"/>
      <c r="R5866" s="31"/>
      <c r="S5866" s="31"/>
      <c r="T5866" s="95" t="str">
        <f t="shared" si="436"/>
        <v/>
      </c>
      <c r="U5866" s="32">
        <f t="shared" si="437"/>
        <v>0</v>
      </c>
      <c r="V5866" s="22" t="str">
        <f t="shared" si="438"/>
        <v/>
      </c>
      <c r="X5866" s="33"/>
      <c r="Y5866" s="33"/>
    </row>
    <row r="5867" spans="1:25" x14ac:dyDescent="0.2">
      <c r="A5867" s="93"/>
      <c r="B5867" s="94" t="str">
        <f>IFERROR(VLOOKUP($A5867,HeadJournal!$A$1:$NTR$890,COLUMN(HeadJournal!B$1),0),"")</f>
        <v/>
      </c>
      <c r="C5867" s="94" t="str">
        <f>IFERROR(VLOOKUP($A5867,HeadJournal!$A$1:$NTR$890,COLUMN(HeadJournal!C$1),0),"")</f>
        <v/>
      </c>
      <c r="D5867" s="125" t="str">
        <f>IFERROR(VLOOKUP($A5867,HeadJournal!$A$1:$NTR$890,COLUMN(HeadJournal!D$1),0),"")</f>
        <v/>
      </c>
      <c r="E5867" s="95" t="str">
        <f>IFERROR(VLOOKUP($A5867,HeadJournal!$A$1:$NTR$890,COLUMN(HeadJournal!G$1),0),"")</f>
        <v/>
      </c>
      <c r="F5867" s="95" t="str">
        <f t="shared" si="435"/>
        <v/>
      </c>
      <c r="G5867" s="97"/>
      <c r="H5867" s="161"/>
      <c r="I5867" s="97"/>
      <c r="J5867" s="97"/>
      <c r="K5867" s="29"/>
      <c r="L5867" s="29"/>
      <c r="M5867" s="30">
        <f>IFERROR(VLOOKUP($A5867,HeadJournal!$A$1:$J$890,COLUMN(HeadJournal!I$1),0)*($K5867+$L5867)/(SUMIF($A:$A,$A5867,$K:$K)+SUMIF($A:$A,$A5867,$L:$L)),0)</f>
        <v>0</v>
      </c>
      <c r="N5867" s="30">
        <f>IFERROR((VLOOKUP($A5867,HeadJournal!$A$1:$K$890,COLUMN(HeadJournal!K$1),0)-VLOOKUP($A5867,HeadJournal!$A$1:$K$890,COLUMN(HeadJournal!J$1),0))*($K5867+$L5867)/(SUMIF($A:$A,$A5867,$K:$K)+SUMIF($A:$A,$A5867,$L:$L)),0)</f>
        <v>0</v>
      </c>
      <c r="O5867" s="30">
        <f>IFERROR((VLOOKUP($A5867,HeadJournal!$A$1:$L$890,COLUMN(HeadJournal!L$1),0)*($K5867+$L5867)/(SUMIF($A:$A,$A5867,$K:$K)+SUMIF($A:$A,$A5867,$L:$L)))/VLOOKUP($A5867,HeadJournal!$A$1:$L$890,COLUMN(HeadJournal!H$1),0),0)</f>
        <v>0</v>
      </c>
      <c r="P5867" s="30">
        <f>IFERROR(SUM(K5867:O5867)*VLOOKUP($A5867,HeadJournal!$A$1:$L$890,COLUMN(HeadJournal!H$1),0),0)</f>
        <v>0</v>
      </c>
      <c r="Q5867" s="29"/>
      <c r="R5867" s="31"/>
      <c r="S5867" s="31"/>
      <c r="T5867" s="95" t="str">
        <f t="shared" si="436"/>
        <v/>
      </c>
      <c r="U5867" s="32">
        <f t="shared" si="437"/>
        <v>0</v>
      </c>
      <c r="V5867" s="22" t="str">
        <f t="shared" si="438"/>
        <v/>
      </c>
      <c r="X5867" s="33"/>
      <c r="Y5867" s="33"/>
    </row>
    <row r="5868" spans="1:25" x14ac:dyDescent="0.2">
      <c r="A5868" s="93"/>
      <c r="B5868" s="94" t="str">
        <f>IFERROR(VLOOKUP($A5868,HeadJournal!$A$1:$NTR$890,COLUMN(HeadJournal!B$1),0),"")</f>
        <v/>
      </c>
      <c r="C5868" s="94" t="str">
        <f>IFERROR(VLOOKUP($A5868,HeadJournal!$A$1:$NTR$890,COLUMN(HeadJournal!C$1),0),"")</f>
        <v/>
      </c>
      <c r="D5868" s="125" t="str">
        <f>IFERROR(VLOOKUP($A5868,HeadJournal!$A$1:$NTR$890,COLUMN(HeadJournal!D$1),0),"")</f>
        <v/>
      </c>
      <c r="E5868" s="95" t="str">
        <f>IFERROR(VLOOKUP($A5868,HeadJournal!$A$1:$NTR$890,COLUMN(HeadJournal!G$1),0),"")</f>
        <v/>
      </c>
      <c r="F5868" s="95" t="str">
        <f t="shared" si="435"/>
        <v/>
      </c>
      <c r="G5868" s="97"/>
      <c r="H5868" s="161"/>
      <c r="I5868" s="97"/>
      <c r="J5868" s="97"/>
      <c r="K5868" s="29"/>
      <c r="L5868" s="29"/>
      <c r="M5868" s="30">
        <f>IFERROR(VLOOKUP($A5868,HeadJournal!$A$1:$J$890,COLUMN(HeadJournal!I$1),0)*($K5868+$L5868)/(SUMIF($A:$A,$A5868,$K:$K)+SUMIF($A:$A,$A5868,$L:$L)),0)</f>
        <v>0</v>
      </c>
      <c r="N5868" s="30">
        <f>IFERROR((VLOOKUP($A5868,HeadJournal!$A$1:$K$890,COLUMN(HeadJournal!K$1),0)-VLOOKUP($A5868,HeadJournal!$A$1:$K$890,COLUMN(HeadJournal!J$1),0))*($K5868+$L5868)/(SUMIF($A:$A,$A5868,$K:$K)+SUMIF($A:$A,$A5868,$L:$L)),0)</f>
        <v>0</v>
      </c>
      <c r="O5868" s="30">
        <f>IFERROR((VLOOKUP($A5868,HeadJournal!$A$1:$L$890,COLUMN(HeadJournal!L$1),0)*($K5868+$L5868)/(SUMIF($A:$A,$A5868,$K:$K)+SUMIF($A:$A,$A5868,$L:$L)))/VLOOKUP($A5868,HeadJournal!$A$1:$L$890,COLUMN(HeadJournal!H$1),0),0)</f>
        <v>0</v>
      </c>
      <c r="P5868" s="30">
        <f>IFERROR(SUM(K5868:O5868)*VLOOKUP($A5868,HeadJournal!$A$1:$L$890,COLUMN(HeadJournal!H$1),0),0)</f>
        <v>0</v>
      </c>
      <c r="Q5868" s="29"/>
      <c r="R5868" s="31"/>
      <c r="S5868" s="31"/>
      <c r="T5868" s="95" t="str">
        <f t="shared" si="436"/>
        <v/>
      </c>
      <c r="U5868" s="32">
        <f t="shared" si="437"/>
        <v>0</v>
      </c>
      <c r="V5868" s="22" t="str">
        <f t="shared" si="438"/>
        <v/>
      </c>
      <c r="X5868" s="33"/>
      <c r="Y5868" s="33"/>
    </row>
    <row r="5869" spans="1:25" x14ac:dyDescent="0.2">
      <c r="A5869" s="93"/>
      <c r="B5869" s="94" t="str">
        <f>IFERROR(VLOOKUP($A5869,HeadJournal!$A$1:$NTR$890,COLUMN(HeadJournal!B$1),0),"")</f>
        <v/>
      </c>
      <c r="C5869" s="94" t="str">
        <f>IFERROR(VLOOKUP($A5869,HeadJournal!$A$1:$NTR$890,COLUMN(HeadJournal!C$1),0),"")</f>
        <v/>
      </c>
      <c r="D5869" s="125" t="str">
        <f>IFERROR(VLOOKUP($A5869,HeadJournal!$A$1:$NTR$890,COLUMN(HeadJournal!D$1),0),"")</f>
        <v/>
      </c>
      <c r="E5869" s="95" t="str">
        <f>IFERROR(VLOOKUP($A5869,HeadJournal!$A$1:$NTR$890,COLUMN(HeadJournal!G$1),0),"")</f>
        <v/>
      </c>
      <c r="F5869" s="95" t="str">
        <f t="shared" si="435"/>
        <v/>
      </c>
      <c r="G5869" s="97"/>
      <c r="H5869" s="161"/>
      <c r="I5869" s="97"/>
      <c r="J5869" s="97"/>
      <c r="K5869" s="29"/>
      <c r="L5869" s="29"/>
      <c r="M5869" s="30">
        <f>IFERROR(VLOOKUP($A5869,HeadJournal!$A$1:$J$890,COLUMN(HeadJournal!I$1),0)*($K5869+$L5869)/(SUMIF($A:$A,$A5869,$K:$K)+SUMIF($A:$A,$A5869,$L:$L)),0)</f>
        <v>0</v>
      </c>
      <c r="N5869" s="30">
        <f>IFERROR((VLOOKUP($A5869,HeadJournal!$A$1:$K$890,COLUMN(HeadJournal!K$1),0)-VLOOKUP($A5869,HeadJournal!$A$1:$K$890,COLUMN(HeadJournal!J$1),0))*($K5869+$L5869)/(SUMIF($A:$A,$A5869,$K:$K)+SUMIF($A:$A,$A5869,$L:$L)),0)</f>
        <v>0</v>
      </c>
      <c r="O5869" s="30">
        <f>IFERROR((VLOOKUP($A5869,HeadJournal!$A$1:$L$890,COLUMN(HeadJournal!L$1),0)*($K5869+$L5869)/(SUMIF($A:$A,$A5869,$K:$K)+SUMIF($A:$A,$A5869,$L:$L)))/VLOOKUP($A5869,HeadJournal!$A$1:$L$890,COLUMN(HeadJournal!H$1),0),0)</f>
        <v>0</v>
      </c>
      <c r="P5869" s="30">
        <f>IFERROR(SUM(K5869:O5869)*VLOOKUP($A5869,HeadJournal!$A$1:$L$890,COLUMN(HeadJournal!H$1),0),0)</f>
        <v>0</v>
      </c>
      <c r="Q5869" s="29"/>
      <c r="R5869" s="31"/>
      <c r="S5869" s="31"/>
      <c r="T5869" s="95" t="str">
        <f t="shared" si="436"/>
        <v/>
      </c>
      <c r="U5869" s="32">
        <f t="shared" si="437"/>
        <v>0</v>
      </c>
      <c r="V5869" s="22" t="str">
        <f t="shared" si="438"/>
        <v/>
      </c>
      <c r="X5869" s="33"/>
      <c r="Y5869" s="33"/>
    </row>
    <row r="5870" spans="1:25" x14ac:dyDescent="0.2">
      <c r="A5870" s="93"/>
      <c r="B5870" s="94" t="str">
        <f>IFERROR(VLOOKUP($A5870,HeadJournal!$A$1:$NTR$890,COLUMN(HeadJournal!B$1),0),"")</f>
        <v/>
      </c>
      <c r="C5870" s="94" t="str">
        <f>IFERROR(VLOOKUP($A5870,HeadJournal!$A$1:$NTR$890,COLUMN(HeadJournal!C$1),0),"")</f>
        <v/>
      </c>
      <c r="D5870" s="125" t="str">
        <f>IFERROR(VLOOKUP($A5870,HeadJournal!$A$1:$NTR$890,COLUMN(HeadJournal!D$1),0),"")</f>
        <v/>
      </c>
      <c r="E5870" s="95" t="str">
        <f>IFERROR(VLOOKUP($A5870,HeadJournal!$A$1:$NTR$890,COLUMN(HeadJournal!G$1),0),"")</f>
        <v/>
      </c>
      <c r="F5870" s="95" t="str">
        <f t="shared" si="435"/>
        <v/>
      </c>
      <c r="G5870" s="97"/>
      <c r="H5870" s="161"/>
      <c r="I5870" s="97"/>
      <c r="J5870" s="97"/>
      <c r="K5870" s="29"/>
      <c r="L5870" s="29"/>
      <c r="M5870" s="30">
        <f>IFERROR(VLOOKUP($A5870,HeadJournal!$A$1:$J$890,COLUMN(HeadJournal!I$1),0)*($K5870+$L5870)/(SUMIF($A:$A,$A5870,$K:$K)+SUMIF($A:$A,$A5870,$L:$L)),0)</f>
        <v>0</v>
      </c>
      <c r="N5870" s="30">
        <f>IFERROR((VLOOKUP($A5870,HeadJournal!$A$1:$K$890,COLUMN(HeadJournal!K$1),0)-VLOOKUP($A5870,HeadJournal!$A$1:$K$890,COLUMN(HeadJournal!J$1),0))*($K5870+$L5870)/(SUMIF($A:$A,$A5870,$K:$K)+SUMIF($A:$A,$A5870,$L:$L)),0)</f>
        <v>0</v>
      </c>
      <c r="O5870" s="30">
        <f>IFERROR((VLOOKUP($A5870,HeadJournal!$A$1:$L$890,COLUMN(HeadJournal!L$1),0)*($K5870+$L5870)/(SUMIF($A:$A,$A5870,$K:$K)+SUMIF($A:$A,$A5870,$L:$L)))/VLOOKUP($A5870,HeadJournal!$A$1:$L$890,COLUMN(HeadJournal!H$1),0),0)</f>
        <v>0</v>
      </c>
      <c r="P5870" s="30">
        <f>IFERROR(SUM(K5870:O5870)*VLOOKUP($A5870,HeadJournal!$A$1:$L$890,COLUMN(HeadJournal!H$1),0),0)</f>
        <v>0</v>
      </c>
      <c r="Q5870" s="29"/>
      <c r="R5870" s="31"/>
      <c r="S5870" s="31"/>
      <c r="T5870" s="95" t="str">
        <f t="shared" si="436"/>
        <v/>
      </c>
      <c r="U5870" s="32">
        <f t="shared" si="437"/>
        <v>0</v>
      </c>
      <c r="V5870" s="22" t="str">
        <f t="shared" si="438"/>
        <v/>
      </c>
      <c r="X5870" s="33"/>
      <c r="Y5870" s="33"/>
    </row>
    <row r="5871" spans="1:25" x14ac:dyDescent="0.2">
      <c r="A5871" s="93"/>
      <c r="B5871" s="94" t="str">
        <f>IFERROR(VLOOKUP($A5871,HeadJournal!$A$1:$NTR$890,COLUMN(HeadJournal!B$1),0),"")</f>
        <v/>
      </c>
      <c r="C5871" s="94" t="str">
        <f>IFERROR(VLOOKUP($A5871,HeadJournal!$A$1:$NTR$890,COLUMN(HeadJournal!C$1),0),"")</f>
        <v/>
      </c>
      <c r="D5871" s="125" t="str">
        <f>IFERROR(VLOOKUP($A5871,HeadJournal!$A$1:$NTR$890,COLUMN(HeadJournal!D$1),0),"")</f>
        <v/>
      </c>
      <c r="E5871" s="95" t="str">
        <f>IFERROR(VLOOKUP($A5871,HeadJournal!$A$1:$NTR$890,COLUMN(HeadJournal!G$1),0),"")</f>
        <v/>
      </c>
      <c r="F5871" s="95" t="str">
        <f t="shared" si="435"/>
        <v/>
      </c>
      <c r="G5871" s="97"/>
      <c r="H5871" s="161"/>
      <c r="I5871" s="97"/>
      <c r="J5871" s="97"/>
      <c r="K5871" s="29"/>
      <c r="L5871" s="29"/>
      <c r="M5871" s="30">
        <f>IFERROR(VLOOKUP($A5871,HeadJournal!$A$1:$J$890,COLUMN(HeadJournal!I$1),0)*($K5871+$L5871)/(SUMIF($A:$A,$A5871,$K:$K)+SUMIF($A:$A,$A5871,$L:$L)),0)</f>
        <v>0</v>
      </c>
      <c r="N5871" s="30">
        <f>IFERROR((VLOOKUP($A5871,HeadJournal!$A$1:$K$890,COLUMN(HeadJournal!K$1),0)-VLOOKUP($A5871,HeadJournal!$A$1:$K$890,COLUMN(HeadJournal!J$1),0))*($K5871+$L5871)/(SUMIF($A:$A,$A5871,$K:$K)+SUMIF($A:$A,$A5871,$L:$L)),0)</f>
        <v>0</v>
      </c>
      <c r="O5871" s="30">
        <f>IFERROR((VLOOKUP($A5871,HeadJournal!$A$1:$L$890,COLUMN(HeadJournal!L$1),0)*($K5871+$L5871)/(SUMIF($A:$A,$A5871,$K:$K)+SUMIF($A:$A,$A5871,$L:$L)))/VLOOKUP($A5871,HeadJournal!$A$1:$L$890,COLUMN(HeadJournal!H$1),0),0)</f>
        <v>0</v>
      </c>
      <c r="P5871" s="30">
        <f>IFERROR(SUM(K5871:O5871)*VLOOKUP($A5871,HeadJournal!$A$1:$L$890,COLUMN(HeadJournal!H$1),0),0)</f>
        <v>0</v>
      </c>
      <c r="Q5871" s="29"/>
      <c r="R5871" s="31"/>
      <c r="S5871" s="31"/>
      <c r="T5871" s="95" t="str">
        <f t="shared" si="436"/>
        <v/>
      </c>
      <c r="U5871" s="32">
        <f t="shared" si="437"/>
        <v>0</v>
      </c>
      <c r="V5871" s="22" t="str">
        <f t="shared" si="438"/>
        <v/>
      </c>
      <c r="X5871" s="33"/>
      <c r="Y5871" s="33"/>
    </row>
    <row r="5872" spans="1:25" x14ac:dyDescent="0.2">
      <c r="A5872" s="93"/>
      <c r="B5872" s="94" t="str">
        <f>IFERROR(VLOOKUP($A5872,HeadJournal!$A$1:$NTR$890,COLUMN(HeadJournal!B$1),0),"")</f>
        <v/>
      </c>
      <c r="C5872" s="94" t="str">
        <f>IFERROR(VLOOKUP($A5872,HeadJournal!$A$1:$NTR$890,COLUMN(HeadJournal!C$1),0),"")</f>
        <v/>
      </c>
      <c r="D5872" s="125" t="str">
        <f>IFERROR(VLOOKUP($A5872,HeadJournal!$A$1:$NTR$890,COLUMN(HeadJournal!D$1),0),"")</f>
        <v/>
      </c>
      <c r="E5872" s="95" t="str">
        <f>IFERROR(VLOOKUP($A5872,HeadJournal!$A$1:$NTR$890,COLUMN(HeadJournal!G$1),0),"")</f>
        <v/>
      </c>
      <c r="F5872" s="95" t="str">
        <f t="shared" si="419"/>
        <v/>
      </c>
      <c r="G5872" s="97"/>
      <c r="H5872" s="161"/>
      <c r="I5872" s="97"/>
      <c r="J5872" s="97"/>
      <c r="K5872" s="29"/>
      <c r="L5872" s="29"/>
      <c r="M5872" s="30">
        <f>IFERROR(VLOOKUP($A5872,HeadJournal!$A$1:$J$890,COLUMN(HeadJournal!I$1),0)*($K5872+$L5872)/(SUMIF($A:$A,$A5872,$K:$K)+SUMIF($A:$A,$A5872,$L:$L)),0)</f>
        <v>0</v>
      </c>
      <c r="N5872" s="30">
        <f>IFERROR((VLOOKUP($A5872,HeadJournal!$A$1:$K$890,COLUMN(HeadJournal!K$1),0)-VLOOKUP($A5872,HeadJournal!$A$1:$K$890,COLUMN(HeadJournal!J$1),0))*($K5872+$L5872)/(SUMIF($A:$A,$A5872,$K:$K)+SUMIF($A:$A,$A5872,$L:$L)),0)</f>
        <v>0</v>
      </c>
      <c r="O5872" s="30">
        <f>IFERROR((VLOOKUP($A5872,HeadJournal!$A$1:$L$890,COLUMN(HeadJournal!L$1),0)*($K5872+$L5872)/(SUMIF($A:$A,$A5872,$K:$K)+SUMIF($A:$A,$A5872,$L:$L)))/VLOOKUP($A5872,HeadJournal!$A$1:$L$890,COLUMN(HeadJournal!H$1),0),0)</f>
        <v>0</v>
      </c>
      <c r="P5872" s="30">
        <f>IFERROR(SUM(K5872:O5872)*VLOOKUP($A5872,HeadJournal!$A$1:$L$890,COLUMN(HeadJournal!H$1),0),0)</f>
        <v>0</v>
      </c>
      <c r="Q5872" s="29"/>
      <c r="R5872" s="31"/>
      <c r="S5872" s="31"/>
      <c r="T5872" s="95" t="str">
        <f t="shared" si="420"/>
        <v/>
      </c>
      <c r="U5872" s="32">
        <f t="shared" si="354"/>
        <v>0</v>
      </c>
      <c r="V5872" s="22" t="str">
        <f t="shared" si="355"/>
        <v/>
      </c>
      <c r="X5872" s="33"/>
      <c r="Y5872" s="33"/>
    </row>
    <row r="5873" spans="1:25" x14ac:dyDescent="0.2">
      <c r="A5873" s="93"/>
      <c r="B5873" s="94" t="str">
        <f>IFERROR(VLOOKUP($A5873,HeadJournal!$A$1:$NTR$890,COLUMN(HeadJournal!B$1),0),"")</f>
        <v/>
      </c>
      <c r="C5873" s="94" t="str">
        <f>IFERROR(VLOOKUP($A5873,HeadJournal!$A$1:$NTR$890,COLUMN(HeadJournal!C$1),0),"")</f>
        <v/>
      </c>
      <c r="D5873" s="125" t="str">
        <f>IFERROR(VLOOKUP($A5873,HeadJournal!$A$1:$NTR$890,COLUMN(HeadJournal!D$1),0),"")</f>
        <v/>
      </c>
      <c r="E5873" s="95" t="str">
        <f>IFERROR(VLOOKUP($A5873,HeadJournal!$A$1:$NTR$890,COLUMN(HeadJournal!G$1),0),"")</f>
        <v/>
      </c>
      <c r="F5873" s="95" t="str">
        <f t="shared" si="419"/>
        <v/>
      </c>
      <c r="G5873" s="97"/>
      <c r="H5873" s="161"/>
      <c r="I5873" s="97"/>
      <c r="J5873" s="97"/>
      <c r="K5873" s="29"/>
      <c r="L5873" s="29"/>
      <c r="M5873" s="30">
        <f>IFERROR(VLOOKUP($A5873,HeadJournal!$A$1:$J$890,COLUMN(HeadJournal!I$1),0)*($K5873+$L5873)/(SUMIF($A:$A,$A5873,$K:$K)+SUMIF($A:$A,$A5873,$L:$L)),0)</f>
        <v>0</v>
      </c>
      <c r="N5873" s="30">
        <f>IFERROR((VLOOKUP($A5873,HeadJournal!$A$1:$K$890,COLUMN(HeadJournal!K$1),0)-VLOOKUP($A5873,HeadJournal!$A$1:$K$890,COLUMN(HeadJournal!J$1),0))*($K5873+$L5873)/(SUMIF($A:$A,$A5873,$K:$K)+SUMIF($A:$A,$A5873,$L:$L)),0)</f>
        <v>0</v>
      </c>
      <c r="O5873" s="30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30">
        <f>IFERROR(SUM(K5873:O5873)*VLOOKUP($A5873,HeadJournal!$A$1:$L$890,COLUMN(HeadJournal!H$1),0),0)</f>
        <v>0</v>
      </c>
      <c r="Q5873" s="29"/>
      <c r="R5873" s="31"/>
      <c r="S5873" s="31"/>
      <c r="T5873" s="95" t="str">
        <f t="shared" si="420"/>
        <v/>
      </c>
      <c r="U5873" s="32">
        <f t="shared" si="354"/>
        <v>0</v>
      </c>
      <c r="V5873" s="22" t="str">
        <f t="shared" si="355"/>
        <v/>
      </c>
      <c r="X5873" s="33"/>
      <c r="Y5873" s="33"/>
    </row>
    <row r="5874" spans="1:25" x14ac:dyDescent="0.2">
      <c r="A5874" s="93"/>
      <c r="B5874" s="94" t="str">
        <f>IFERROR(VLOOKUP($A5874,HeadJournal!$A$1:$NTR$890,COLUMN(HeadJournal!B$1),0),"")</f>
        <v/>
      </c>
      <c r="C5874" s="94" t="str">
        <f>IFERROR(VLOOKUP($A5874,HeadJournal!$A$1:$NTR$890,COLUMN(HeadJournal!C$1),0),"")</f>
        <v/>
      </c>
      <c r="D5874" s="125" t="str">
        <f>IFERROR(VLOOKUP($A5874,HeadJournal!$A$1:$NTR$890,COLUMN(HeadJournal!D$1),0),"")</f>
        <v/>
      </c>
      <c r="E5874" s="95" t="str">
        <f>IFERROR(VLOOKUP($A5874,HeadJournal!$A$1:$NTR$890,COLUMN(HeadJournal!G$1),0),"")</f>
        <v/>
      </c>
      <c r="F5874" s="95" t="str">
        <f t="shared" si="419"/>
        <v/>
      </c>
      <c r="G5874" s="97"/>
      <c r="H5874" s="161"/>
      <c r="I5874" s="97"/>
      <c r="J5874" s="97"/>
      <c r="K5874" s="29"/>
      <c r="L5874" s="29"/>
      <c r="M5874" s="30">
        <f>IFERROR(VLOOKUP($A5874,HeadJournal!$A$1:$J$890,COLUMN(HeadJournal!I$1),0)*($K5874+$L5874)/(SUMIF($A:$A,$A5874,$K:$K)+SUMIF($A:$A,$A5874,$L:$L)),0)</f>
        <v>0</v>
      </c>
      <c r="N5874" s="30">
        <f>IFERROR((VLOOKUP($A5874,HeadJournal!$A$1:$K$890,COLUMN(HeadJournal!K$1),0)-VLOOKUP($A5874,HeadJournal!$A$1:$K$890,COLUMN(HeadJournal!J$1),0))*($K5874+$L5874)/(SUMIF($A:$A,$A5874,$K:$K)+SUMIF($A:$A,$A5874,$L:$L)),0)</f>
        <v>0</v>
      </c>
      <c r="O5874" s="30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30">
        <f>IFERROR(SUM(K5874:O5874)*VLOOKUP($A5874,HeadJournal!$A$1:$L$890,COLUMN(HeadJournal!H$1),0),0)</f>
        <v>0</v>
      </c>
      <c r="Q5874" s="29"/>
      <c r="R5874" s="31"/>
      <c r="S5874" s="31"/>
      <c r="T5874" s="95" t="str">
        <f t="shared" si="420"/>
        <v/>
      </c>
      <c r="U5874" s="32">
        <f t="shared" si="354"/>
        <v>0</v>
      </c>
      <c r="V5874" s="22" t="str">
        <f t="shared" si="355"/>
        <v/>
      </c>
      <c r="X5874" s="33"/>
      <c r="Y5874" s="33"/>
    </row>
    <row r="5875" spans="1:25" x14ac:dyDescent="0.2">
      <c r="A5875" s="93"/>
      <c r="B5875" s="94" t="str">
        <f>IFERROR(VLOOKUP($A5875,HeadJournal!$A$1:$NTR$890,COLUMN(HeadJournal!B$1),0),"")</f>
        <v/>
      </c>
      <c r="C5875" s="94" t="str">
        <f>IFERROR(VLOOKUP($A5875,HeadJournal!$A$1:$NTR$890,COLUMN(HeadJournal!C$1),0),"")</f>
        <v/>
      </c>
      <c r="D5875" s="125" t="str">
        <f>IFERROR(VLOOKUP($A5875,HeadJournal!$A$1:$NTR$890,COLUMN(HeadJournal!D$1),0),"")</f>
        <v/>
      </c>
      <c r="E5875" s="95" t="str">
        <f>IFERROR(VLOOKUP($A5875,HeadJournal!$A$1:$NTR$890,COLUMN(HeadJournal!G$1),0),"")</f>
        <v/>
      </c>
      <c r="F5875" s="95" t="str">
        <f t="shared" si="419"/>
        <v/>
      </c>
      <c r="G5875" s="97"/>
      <c r="H5875" s="161"/>
      <c r="I5875" s="97"/>
      <c r="J5875" s="97"/>
      <c r="K5875" s="29"/>
      <c r="L5875" s="29"/>
      <c r="M5875" s="30">
        <f>IFERROR(VLOOKUP($A5875,HeadJournal!$A$1:$J$890,COLUMN(HeadJournal!I$1),0)*($K5875+$L5875)/(SUMIF($A:$A,$A5875,$K:$K)+SUMIF($A:$A,$A5875,$L:$L)),0)</f>
        <v>0</v>
      </c>
      <c r="N5875" s="30">
        <f>IFERROR((VLOOKUP($A5875,HeadJournal!$A$1:$K$890,COLUMN(HeadJournal!K$1),0)-VLOOKUP($A5875,HeadJournal!$A$1:$K$890,COLUMN(HeadJournal!J$1),0))*($K5875+$L5875)/(SUMIF($A:$A,$A5875,$K:$K)+SUMIF($A:$A,$A5875,$L:$L)),0)</f>
        <v>0</v>
      </c>
      <c r="O5875" s="30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30">
        <f>IFERROR(SUM(K5875:O5875)*VLOOKUP($A5875,HeadJournal!$A$1:$L$890,COLUMN(HeadJournal!H$1),0),0)</f>
        <v>0</v>
      </c>
      <c r="Q5875" s="29"/>
      <c r="R5875" s="31"/>
      <c r="S5875" s="31"/>
      <c r="T5875" s="95" t="str">
        <f t="shared" si="420"/>
        <v/>
      </c>
      <c r="U5875" s="32">
        <f t="shared" si="354"/>
        <v>0</v>
      </c>
      <c r="V5875" s="22" t="str">
        <f t="shared" si="355"/>
        <v/>
      </c>
      <c r="X5875" s="33"/>
      <c r="Y5875" s="33"/>
    </row>
    <row r="5876" spans="1:25" x14ac:dyDescent="0.2">
      <c r="A5876" s="93"/>
      <c r="B5876" s="94" t="str">
        <f>IFERROR(VLOOKUP($A5876,HeadJournal!$A$1:$NTR$890,COLUMN(HeadJournal!B$1),0),"")</f>
        <v/>
      </c>
      <c r="C5876" s="94" t="str">
        <f>IFERROR(VLOOKUP($A5876,HeadJournal!$A$1:$NTR$890,COLUMN(HeadJournal!C$1),0),"")</f>
        <v/>
      </c>
      <c r="D5876" s="125" t="str">
        <f>IFERROR(VLOOKUP($A5876,HeadJournal!$A$1:$NTR$890,COLUMN(HeadJournal!D$1),0),"")</f>
        <v/>
      </c>
      <c r="E5876" s="95" t="str">
        <f>IFERROR(VLOOKUP($A5876,HeadJournal!$A$1:$NTR$890,COLUMN(HeadJournal!G$1),0),"")</f>
        <v/>
      </c>
      <c r="F5876" s="95" t="str">
        <f t="shared" si="419"/>
        <v/>
      </c>
      <c r="G5876" s="97"/>
      <c r="H5876" s="161"/>
      <c r="I5876" s="97"/>
      <c r="J5876" s="97"/>
      <c r="K5876" s="29"/>
      <c r="L5876" s="29"/>
      <c r="M5876" s="30">
        <f>IFERROR(VLOOKUP($A5876,HeadJournal!$A$1:$J$890,COLUMN(HeadJournal!I$1),0)*($K5876+$L5876)/(SUMIF($A:$A,$A5876,$K:$K)+SUMIF($A:$A,$A5876,$L:$L)),0)</f>
        <v>0</v>
      </c>
      <c r="N5876" s="30">
        <f>IFERROR((VLOOKUP($A5876,HeadJournal!$A$1:$K$890,COLUMN(HeadJournal!K$1),0)-VLOOKUP($A5876,HeadJournal!$A$1:$K$890,COLUMN(HeadJournal!J$1),0))*($K5876+$L5876)/(SUMIF($A:$A,$A5876,$K:$K)+SUMIF($A:$A,$A5876,$L:$L)),0)</f>
        <v>0</v>
      </c>
      <c r="O5876" s="30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30">
        <f>IFERROR(SUM(K5876:O5876)*VLOOKUP($A5876,HeadJournal!$A$1:$L$890,COLUMN(HeadJournal!H$1),0),0)</f>
        <v>0</v>
      </c>
      <c r="Q5876" s="29"/>
      <c r="R5876" s="31"/>
      <c r="S5876" s="31"/>
      <c r="T5876" s="95" t="str">
        <f t="shared" si="420"/>
        <v/>
      </c>
      <c r="U5876" s="32">
        <f t="shared" si="354"/>
        <v>0</v>
      </c>
      <c r="V5876" s="22" t="str">
        <f t="shared" si="355"/>
        <v/>
      </c>
      <c r="X5876" s="33"/>
      <c r="Y5876" s="33"/>
    </row>
    <row r="5877" spans="1:25" x14ac:dyDescent="0.2">
      <c r="A5877" s="93"/>
      <c r="B5877" s="94" t="str">
        <f>IFERROR(VLOOKUP($A5877,HeadJournal!$A$1:$NTR$890,COLUMN(HeadJournal!B$1),0),"")</f>
        <v/>
      </c>
      <c r="C5877" s="94" t="str">
        <f>IFERROR(VLOOKUP($A5877,HeadJournal!$A$1:$NTR$890,COLUMN(HeadJournal!C$1),0),"")</f>
        <v/>
      </c>
      <c r="D5877" s="125" t="str">
        <f>IFERROR(VLOOKUP($A5877,HeadJournal!$A$1:$NTR$890,COLUMN(HeadJournal!D$1),0),"")</f>
        <v/>
      </c>
      <c r="E5877" s="95" t="str">
        <f>IFERROR(VLOOKUP($A5877,HeadJournal!$A$1:$NTR$890,COLUMN(HeadJournal!G$1),0),"")</f>
        <v/>
      </c>
      <c r="F5877" s="95" t="str">
        <f t="shared" si="419"/>
        <v/>
      </c>
      <c r="G5877" s="97"/>
      <c r="H5877" s="161"/>
      <c r="I5877" s="97"/>
      <c r="J5877" s="97"/>
      <c r="K5877" s="29"/>
      <c r="L5877" s="29"/>
      <c r="M5877" s="30">
        <f>IFERROR(VLOOKUP($A5877,HeadJournal!$A$1:$J$890,COLUMN(HeadJournal!I$1),0)*($K5877+$L5877)/(SUMIF($A:$A,$A5877,$K:$K)+SUMIF($A:$A,$A5877,$L:$L)),0)</f>
        <v>0</v>
      </c>
      <c r="N5877" s="30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30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30">
        <f>IFERROR(SUM(K5877:O5877)*VLOOKUP($A5877,HeadJournal!$A$1:$L$890,COLUMN(HeadJournal!H$1),0),0)</f>
        <v>0</v>
      </c>
      <c r="Q5877" s="29"/>
      <c r="R5877" s="31"/>
      <c r="S5877" s="31"/>
      <c r="T5877" s="95" t="str">
        <f t="shared" si="420"/>
        <v/>
      </c>
      <c r="U5877" s="32">
        <f t="shared" si="354"/>
        <v>0</v>
      </c>
      <c r="V5877" s="22" t="str">
        <f t="shared" si="355"/>
        <v/>
      </c>
      <c r="X5877" s="33"/>
      <c r="Y5877" s="33"/>
    </row>
    <row r="5878" spans="1:25" x14ac:dyDescent="0.2">
      <c r="A5878" s="93"/>
      <c r="B5878" s="94" t="str">
        <f>IFERROR(VLOOKUP($A5878,HeadJournal!$A$1:$NTR$890,COLUMN(HeadJournal!B$1),0),"")</f>
        <v/>
      </c>
      <c r="C5878" s="94" t="str">
        <f>IFERROR(VLOOKUP($A5878,HeadJournal!$A$1:$NTR$890,COLUMN(HeadJournal!C$1),0),"")</f>
        <v/>
      </c>
      <c r="D5878" s="125" t="str">
        <f>IFERROR(VLOOKUP($A5878,HeadJournal!$A$1:$NTR$890,COLUMN(HeadJournal!D$1),0),"")</f>
        <v/>
      </c>
      <c r="E5878" s="95" t="str">
        <f>IFERROR(VLOOKUP($A5878,HeadJournal!$A$1:$NTR$890,COLUMN(HeadJournal!G$1),0),"")</f>
        <v/>
      </c>
      <c r="F5878" s="95" t="str">
        <f t="shared" si="419"/>
        <v/>
      </c>
      <c r="G5878" s="97"/>
      <c r="H5878" s="161"/>
      <c r="I5878" s="97"/>
      <c r="J5878" s="97"/>
      <c r="K5878" s="29"/>
      <c r="L5878" s="29"/>
      <c r="M5878" s="30">
        <f>IFERROR(VLOOKUP($A5878,HeadJournal!$A$1:$J$890,COLUMN(HeadJournal!I$1),0)*($K5878+$L5878)/(SUMIF($A:$A,$A5878,$K:$K)+SUMIF($A:$A,$A5878,$L:$L)),0)</f>
        <v>0</v>
      </c>
      <c r="N5878" s="30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30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30">
        <f>IFERROR(SUM(K5878:O5878)*VLOOKUP($A5878,HeadJournal!$A$1:$L$890,COLUMN(HeadJournal!H$1),0),0)</f>
        <v>0</v>
      </c>
      <c r="Q5878" s="29"/>
      <c r="R5878" s="31"/>
      <c r="S5878" s="31"/>
      <c r="T5878" s="95" t="str">
        <f t="shared" si="420"/>
        <v/>
      </c>
      <c r="U5878" s="32">
        <f t="shared" si="354"/>
        <v>0</v>
      </c>
      <c r="V5878" s="22" t="str">
        <f t="shared" si="355"/>
        <v/>
      </c>
      <c r="X5878" s="33"/>
      <c r="Y5878" s="33"/>
    </row>
    <row r="5879" spans="1:25" x14ac:dyDescent="0.2">
      <c r="A5879" s="93"/>
      <c r="B5879" s="94" t="str">
        <f>IFERROR(VLOOKUP($A5879,HeadJournal!$A$1:$NTR$890,COLUMN(HeadJournal!B$1),0),"")</f>
        <v/>
      </c>
      <c r="C5879" s="94" t="str">
        <f>IFERROR(VLOOKUP($A5879,HeadJournal!$A$1:$NTR$890,COLUMN(HeadJournal!C$1),0),"")</f>
        <v/>
      </c>
      <c r="D5879" s="125" t="str">
        <f>IFERROR(VLOOKUP($A5879,HeadJournal!$A$1:$NTR$890,COLUMN(HeadJournal!D$1),0),"")</f>
        <v/>
      </c>
      <c r="E5879" s="95" t="str">
        <f>IFERROR(VLOOKUP($A5879,HeadJournal!$A$1:$NTR$890,COLUMN(HeadJournal!G$1),0),"")</f>
        <v/>
      </c>
      <c r="F5879" s="95" t="str">
        <f t="shared" ref="F5879:F5886" si="439">IFERROR(TEXT(E5879, "ГГГГ ММ"),"")</f>
        <v/>
      </c>
      <c r="G5879" s="97"/>
      <c r="H5879" s="161"/>
      <c r="I5879" s="97"/>
      <c r="J5879" s="97"/>
      <c r="K5879" s="29"/>
      <c r="L5879" s="29"/>
      <c r="M5879" s="30">
        <f>IFERROR(VLOOKUP($A5879,HeadJournal!$A$1:$J$890,COLUMN(HeadJournal!I$1),0)*($K5879+$L5879)/(SUMIF($A:$A,$A5879,$K:$K)+SUMIF($A:$A,$A5879,$L:$L)),0)</f>
        <v>0</v>
      </c>
      <c r="N5879" s="30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30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30">
        <f>IFERROR(SUM(K5879:O5879)*VLOOKUP($A5879,HeadJournal!$A$1:$L$890,COLUMN(HeadJournal!H$1),0),0)</f>
        <v>0</v>
      </c>
      <c r="Q5879" s="29"/>
      <c r="R5879" s="31"/>
      <c r="S5879" s="31"/>
      <c r="T5879" s="95" t="str">
        <f t="shared" ref="T5879:T5886" si="440">IF(R5879="","",TEXT(R5879,"ГГГГ ММ"))</f>
        <v/>
      </c>
      <c r="U5879" s="32">
        <f t="shared" ref="U5879:U5886" si="441">Q5879-P5879</f>
        <v>0</v>
      </c>
      <c r="V5879" s="22" t="str">
        <f t="shared" ref="V5879:V5886" si="442">IF(Q5879&lt;&gt;0,IFERROR(U5879/P5879,""),"")</f>
        <v/>
      </c>
      <c r="X5879" s="33"/>
      <c r="Y5879" s="33"/>
    </row>
    <row r="5880" spans="1:25" x14ac:dyDescent="0.2">
      <c r="A5880" s="93"/>
      <c r="B5880" s="94" t="str">
        <f>IFERROR(VLOOKUP($A5880,HeadJournal!$A$1:$NTR$890,COLUMN(HeadJournal!B$1),0),"")</f>
        <v/>
      </c>
      <c r="C5880" s="94" t="str">
        <f>IFERROR(VLOOKUP($A5880,HeadJournal!$A$1:$NTR$890,COLUMN(HeadJournal!C$1),0),"")</f>
        <v/>
      </c>
      <c r="D5880" s="125" t="str">
        <f>IFERROR(VLOOKUP($A5880,HeadJournal!$A$1:$NTR$890,COLUMN(HeadJournal!D$1),0),"")</f>
        <v/>
      </c>
      <c r="E5880" s="95" t="str">
        <f>IFERROR(VLOOKUP($A5880,HeadJournal!$A$1:$NTR$890,COLUMN(HeadJournal!G$1),0),"")</f>
        <v/>
      </c>
      <c r="F5880" s="95" t="str">
        <f t="shared" si="439"/>
        <v/>
      </c>
      <c r="G5880" s="97"/>
      <c r="H5880" s="161"/>
      <c r="I5880" s="97"/>
      <c r="J5880" s="97"/>
      <c r="K5880" s="29"/>
      <c r="L5880" s="29"/>
      <c r="M5880" s="30">
        <f>IFERROR(VLOOKUP($A5880,HeadJournal!$A$1:$J$890,COLUMN(HeadJournal!I$1),0)*($K5880+$L5880)/(SUMIF($A:$A,$A5880,$K:$K)+SUMIF($A:$A,$A5880,$L:$L)),0)</f>
        <v>0</v>
      </c>
      <c r="N5880" s="30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30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30">
        <f>IFERROR(SUM(K5880:O5880)*VLOOKUP($A5880,HeadJournal!$A$1:$L$890,COLUMN(HeadJournal!H$1),0),0)</f>
        <v>0</v>
      </c>
      <c r="Q5880" s="29"/>
      <c r="R5880" s="31"/>
      <c r="S5880" s="31"/>
      <c r="T5880" s="95" t="str">
        <f t="shared" si="440"/>
        <v/>
      </c>
      <c r="U5880" s="32">
        <f t="shared" si="441"/>
        <v>0</v>
      </c>
      <c r="V5880" s="22" t="str">
        <f t="shared" si="442"/>
        <v/>
      </c>
      <c r="X5880" s="33"/>
      <c r="Y5880" s="33"/>
    </row>
    <row r="5881" spans="1:25" x14ac:dyDescent="0.2">
      <c r="A5881" s="93"/>
      <c r="B5881" s="94" t="str">
        <f>IFERROR(VLOOKUP($A5881,HeadJournal!$A$1:$NTR$890,COLUMN(HeadJournal!B$1),0),"")</f>
        <v/>
      </c>
      <c r="C5881" s="94" t="str">
        <f>IFERROR(VLOOKUP($A5881,HeadJournal!$A$1:$NTR$890,COLUMN(HeadJournal!C$1),0),"")</f>
        <v/>
      </c>
      <c r="D5881" s="125" t="str">
        <f>IFERROR(VLOOKUP($A5881,HeadJournal!$A$1:$NTR$890,COLUMN(HeadJournal!D$1),0),"")</f>
        <v/>
      </c>
      <c r="E5881" s="95" t="str">
        <f>IFERROR(VLOOKUP($A5881,HeadJournal!$A$1:$NTR$890,COLUMN(HeadJournal!G$1),0),"")</f>
        <v/>
      </c>
      <c r="F5881" s="95" t="str">
        <f t="shared" si="439"/>
        <v/>
      </c>
      <c r="G5881" s="97"/>
      <c r="H5881" s="161"/>
      <c r="I5881" s="97"/>
      <c r="J5881" s="97"/>
      <c r="K5881" s="29"/>
      <c r="L5881" s="29"/>
      <c r="M5881" s="30">
        <f>IFERROR(VLOOKUP($A5881,HeadJournal!$A$1:$J$890,COLUMN(HeadJournal!I$1),0)*($K5881+$L5881)/(SUMIF($A:$A,$A5881,$K:$K)+SUMIF($A:$A,$A5881,$L:$L)),0)</f>
        <v>0</v>
      </c>
      <c r="N5881" s="30">
        <f>IFERROR((VLOOKUP($A5881,HeadJournal!$A$1:$K$890,COLUMN(HeadJournal!K$1),0)-VLOOKUP($A5881,HeadJournal!$A$1:$K$890,COLUMN(HeadJournal!J$1),0))*($K5881+$L5881)/(SUMIF($A:$A,$A5881,$K:$K)+SUMIF($A:$A,$A5881,$L:$L)),0)</f>
        <v>0</v>
      </c>
      <c r="O5881" s="30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30">
        <f>IFERROR(SUM(K5881:O5881)*VLOOKUP($A5881,HeadJournal!$A$1:$L$890,COLUMN(HeadJournal!H$1),0),0)</f>
        <v>0</v>
      </c>
      <c r="Q5881" s="29"/>
      <c r="R5881" s="31"/>
      <c r="S5881" s="31"/>
      <c r="T5881" s="95" t="str">
        <f t="shared" si="440"/>
        <v/>
      </c>
      <c r="U5881" s="32">
        <f t="shared" si="441"/>
        <v>0</v>
      </c>
      <c r="V5881" s="22" t="str">
        <f t="shared" si="442"/>
        <v/>
      </c>
      <c r="X5881" s="33"/>
      <c r="Y5881" s="33"/>
    </row>
    <row r="5882" spans="1:25" x14ac:dyDescent="0.2">
      <c r="A5882" s="93"/>
      <c r="B5882" s="94" t="str">
        <f>IFERROR(VLOOKUP($A5882,HeadJournal!$A$1:$NTR$890,COLUMN(HeadJournal!B$1),0),"")</f>
        <v/>
      </c>
      <c r="C5882" s="94" t="str">
        <f>IFERROR(VLOOKUP($A5882,HeadJournal!$A$1:$NTR$890,COLUMN(HeadJournal!C$1),0),"")</f>
        <v/>
      </c>
      <c r="D5882" s="125" t="str">
        <f>IFERROR(VLOOKUP($A5882,HeadJournal!$A$1:$NTR$890,COLUMN(HeadJournal!D$1),0),"")</f>
        <v/>
      </c>
      <c r="E5882" s="95" t="str">
        <f>IFERROR(VLOOKUP($A5882,HeadJournal!$A$1:$NTR$890,COLUMN(HeadJournal!G$1),0),"")</f>
        <v/>
      </c>
      <c r="F5882" s="95" t="str">
        <f t="shared" si="439"/>
        <v/>
      </c>
      <c r="G5882" s="97"/>
      <c r="H5882" s="161"/>
      <c r="I5882" s="97"/>
      <c r="J5882" s="97"/>
      <c r="K5882" s="29"/>
      <c r="L5882" s="29"/>
      <c r="M5882" s="30">
        <f>IFERROR(VLOOKUP($A5882,HeadJournal!$A$1:$J$890,COLUMN(HeadJournal!I$1),0)*($K5882+$L5882)/(SUMIF($A:$A,$A5882,$K:$K)+SUMIF($A:$A,$A5882,$L:$L)),0)</f>
        <v>0</v>
      </c>
      <c r="N5882" s="30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30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30">
        <f>IFERROR(SUM(K5882:O5882)*VLOOKUP($A5882,HeadJournal!$A$1:$L$890,COLUMN(HeadJournal!H$1),0),0)</f>
        <v>0</v>
      </c>
      <c r="Q5882" s="29"/>
      <c r="R5882" s="31"/>
      <c r="S5882" s="31"/>
      <c r="T5882" s="95" t="str">
        <f t="shared" si="440"/>
        <v/>
      </c>
      <c r="U5882" s="32">
        <f t="shared" si="441"/>
        <v>0</v>
      </c>
      <c r="V5882" s="22" t="str">
        <f t="shared" si="442"/>
        <v/>
      </c>
      <c r="X5882" s="33"/>
      <c r="Y5882" s="33"/>
    </row>
    <row r="5883" spans="1:25" x14ac:dyDescent="0.2">
      <c r="A5883" s="93"/>
      <c r="B5883" s="94" t="str">
        <f>IFERROR(VLOOKUP($A5883,HeadJournal!$A$1:$NTR$890,COLUMN(HeadJournal!B$1),0),"")</f>
        <v/>
      </c>
      <c r="C5883" s="94" t="str">
        <f>IFERROR(VLOOKUP($A5883,HeadJournal!$A$1:$NTR$890,COLUMN(HeadJournal!C$1),0),"")</f>
        <v/>
      </c>
      <c r="D5883" s="125" t="str">
        <f>IFERROR(VLOOKUP($A5883,HeadJournal!$A$1:$NTR$890,COLUMN(HeadJournal!D$1),0),"")</f>
        <v/>
      </c>
      <c r="E5883" s="95" t="str">
        <f>IFERROR(VLOOKUP($A5883,HeadJournal!$A$1:$NTR$890,COLUMN(HeadJournal!G$1),0),"")</f>
        <v/>
      </c>
      <c r="F5883" s="95" t="str">
        <f t="shared" si="439"/>
        <v/>
      </c>
      <c r="G5883" s="97"/>
      <c r="H5883" s="161"/>
      <c r="I5883" s="97"/>
      <c r="J5883" s="97"/>
      <c r="K5883" s="29"/>
      <c r="L5883" s="29"/>
      <c r="M5883" s="30">
        <f>IFERROR(VLOOKUP($A5883,HeadJournal!$A$1:$J$890,COLUMN(HeadJournal!I$1),0)*($K5883+$L5883)/(SUMIF($A:$A,$A5883,$K:$K)+SUMIF($A:$A,$A5883,$L:$L)),0)</f>
        <v>0</v>
      </c>
      <c r="N5883" s="30">
        <f>IFERROR((VLOOKUP($A5883,HeadJournal!$A$1:$K$890,COLUMN(HeadJournal!K$1),0)-VLOOKUP($A5883,HeadJournal!$A$1:$K$890,COLUMN(HeadJournal!J$1),0))*($K5883+$L5883)/(SUMIF($A:$A,$A5883,$K:$K)+SUMIF($A:$A,$A5883,$L:$L)),0)</f>
        <v>0</v>
      </c>
      <c r="O5883" s="30">
        <f>IFERROR((VLOOKUP($A5883,HeadJournal!$A$1:$L$890,COLUMN(HeadJournal!L$1),0)*($K5883+$L5883)/(SUMIF($A:$A,$A5883,$K:$K)+SUMIF($A:$A,$A5883,$L:$L)))/VLOOKUP($A5883,HeadJournal!$A$1:$L$890,COLUMN(HeadJournal!H$1),0),0)</f>
        <v>0</v>
      </c>
      <c r="P5883" s="30">
        <f>IFERROR(SUM(K5883:O5883)*VLOOKUP($A5883,HeadJournal!$A$1:$L$890,COLUMN(HeadJournal!H$1),0),0)</f>
        <v>0</v>
      </c>
      <c r="Q5883" s="29"/>
      <c r="R5883" s="31"/>
      <c r="S5883" s="31"/>
      <c r="T5883" s="95" t="str">
        <f t="shared" si="440"/>
        <v/>
      </c>
      <c r="U5883" s="32">
        <f t="shared" si="441"/>
        <v>0</v>
      </c>
      <c r="V5883" s="22" t="str">
        <f t="shared" si="442"/>
        <v/>
      </c>
      <c r="X5883" s="33"/>
      <c r="Y5883" s="33"/>
    </row>
    <row r="5884" spans="1:25" x14ac:dyDescent="0.2">
      <c r="A5884" s="93"/>
      <c r="B5884" s="94" t="str">
        <f>IFERROR(VLOOKUP($A5884,HeadJournal!$A$1:$NTR$890,COLUMN(HeadJournal!B$1),0),"")</f>
        <v/>
      </c>
      <c r="C5884" s="94" t="str">
        <f>IFERROR(VLOOKUP($A5884,HeadJournal!$A$1:$NTR$890,COLUMN(HeadJournal!C$1),0),"")</f>
        <v/>
      </c>
      <c r="D5884" s="125" t="str">
        <f>IFERROR(VLOOKUP($A5884,HeadJournal!$A$1:$NTR$890,COLUMN(HeadJournal!D$1),0),"")</f>
        <v/>
      </c>
      <c r="E5884" s="95" t="str">
        <f>IFERROR(VLOOKUP($A5884,HeadJournal!$A$1:$NTR$890,COLUMN(HeadJournal!G$1),0),"")</f>
        <v/>
      </c>
      <c r="F5884" s="95" t="str">
        <f t="shared" si="439"/>
        <v/>
      </c>
      <c r="G5884" s="97"/>
      <c r="H5884" s="161"/>
      <c r="I5884" s="97"/>
      <c r="J5884" s="97"/>
      <c r="K5884" s="29"/>
      <c r="L5884" s="29"/>
      <c r="M5884" s="30">
        <f>IFERROR(VLOOKUP($A5884,HeadJournal!$A$1:$J$890,COLUMN(HeadJournal!I$1),0)*($K5884+$L5884)/(SUMIF($A:$A,$A5884,$K:$K)+SUMIF($A:$A,$A5884,$L:$L)),0)</f>
        <v>0</v>
      </c>
      <c r="N5884" s="30">
        <f>IFERROR((VLOOKUP($A5884,HeadJournal!$A$1:$K$890,COLUMN(HeadJournal!K$1),0)-VLOOKUP($A5884,HeadJournal!$A$1:$K$890,COLUMN(HeadJournal!J$1),0))*($K5884+$L5884)/(SUMIF($A:$A,$A5884,$K:$K)+SUMIF($A:$A,$A5884,$L:$L)),0)</f>
        <v>0</v>
      </c>
      <c r="O5884" s="30">
        <f>IFERROR((VLOOKUP($A5884,HeadJournal!$A$1:$L$890,COLUMN(HeadJournal!L$1),0)*($K5884+$L5884)/(SUMIF($A:$A,$A5884,$K:$K)+SUMIF($A:$A,$A5884,$L:$L)))/VLOOKUP($A5884,HeadJournal!$A$1:$L$890,COLUMN(HeadJournal!H$1),0),0)</f>
        <v>0</v>
      </c>
      <c r="P5884" s="30">
        <f>IFERROR(SUM(K5884:O5884)*VLOOKUP($A5884,HeadJournal!$A$1:$L$890,COLUMN(HeadJournal!H$1),0),0)</f>
        <v>0</v>
      </c>
      <c r="Q5884" s="29"/>
      <c r="R5884" s="31"/>
      <c r="S5884" s="31"/>
      <c r="T5884" s="95" t="str">
        <f t="shared" si="440"/>
        <v/>
      </c>
      <c r="U5884" s="32">
        <f t="shared" si="441"/>
        <v>0</v>
      </c>
      <c r="V5884" s="22" t="str">
        <f t="shared" si="442"/>
        <v/>
      </c>
      <c r="X5884" s="33"/>
      <c r="Y5884" s="33"/>
    </row>
    <row r="5885" spans="1:25" x14ac:dyDescent="0.2">
      <c r="A5885" s="93"/>
      <c r="B5885" s="94" t="str">
        <f>IFERROR(VLOOKUP($A5885,HeadJournal!$A$1:$NTR$890,COLUMN(HeadJournal!B$1),0),"")</f>
        <v/>
      </c>
      <c r="C5885" s="94" t="str">
        <f>IFERROR(VLOOKUP($A5885,HeadJournal!$A$1:$NTR$890,COLUMN(HeadJournal!C$1),0),"")</f>
        <v/>
      </c>
      <c r="D5885" s="125" t="str">
        <f>IFERROR(VLOOKUP($A5885,HeadJournal!$A$1:$NTR$890,COLUMN(HeadJournal!D$1),0),"")</f>
        <v/>
      </c>
      <c r="E5885" s="95" t="str">
        <f>IFERROR(VLOOKUP($A5885,HeadJournal!$A$1:$NTR$890,COLUMN(HeadJournal!G$1),0),"")</f>
        <v/>
      </c>
      <c r="F5885" s="95" t="str">
        <f t="shared" si="439"/>
        <v/>
      </c>
      <c r="G5885" s="97"/>
      <c r="H5885" s="161"/>
      <c r="I5885" s="97"/>
      <c r="J5885" s="97"/>
      <c r="K5885" s="29"/>
      <c r="L5885" s="29"/>
      <c r="M5885" s="30">
        <f>IFERROR(VLOOKUP($A5885,HeadJournal!$A$1:$J$890,COLUMN(HeadJournal!I$1),0)*($K5885+$L5885)/(SUMIF($A:$A,$A5885,$K:$K)+SUMIF($A:$A,$A5885,$L:$L)),0)</f>
        <v>0</v>
      </c>
      <c r="N5885" s="30">
        <f>IFERROR((VLOOKUP($A5885,HeadJournal!$A$1:$K$890,COLUMN(HeadJournal!K$1),0)-VLOOKUP($A5885,HeadJournal!$A$1:$K$890,COLUMN(HeadJournal!J$1),0))*($K5885+$L5885)/(SUMIF($A:$A,$A5885,$K:$K)+SUMIF($A:$A,$A5885,$L:$L)),0)</f>
        <v>0</v>
      </c>
      <c r="O5885" s="30">
        <f>IFERROR((VLOOKUP($A5885,HeadJournal!$A$1:$L$890,COLUMN(HeadJournal!L$1),0)*($K5885+$L5885)/(SUMIF($A:$A,$A5885,$K:$K)+SUMIF($A:$A,$A5885,$L:$L)))/VLOOKUP($A5885,HeadJournal!$A$1:$L$890,COLUMN(HeadJournal!H$1),0),0)</f>
        <v>0</v>
      </c>
      <c r="P5885" s="30">
        <f>IFERROR(SUM(K5885:O5885)*VLOOKUP($A5885,HeadJournal!$A$1:$L$890,COLUMN(HeadJournal!H$1),0),0)</f>
        <v>0</v>
      </c>
      <c r="Q5885" s="29"/>
      <c r="R5885" s="31"/>
      <c r="S5885" s="31"/>
      <c r="T5885" s="95" t="str">
        <f t="shared" si="440"/>
        <v/>
      </c>
      <c r="U5885" s="32">
        <f t="shared" si="441"/>
        <v>0</v>
      </c>
      <c r="V5885" s="22" t="str">
        <f t="shared" si="442"/>
        <v/>
      </c>
      <c r="X5885" s="33"/>
      <c r="Y5885" s="33"/>
    </row>
    <row r="5886" spans="1:25" x14ac:dyDescent="0.2">
      <c r="A5886" s="93"/>
      <c r="B5886" s="94" t="str">
        <f>IFERROR(VLOOKUP($A5886,HeadJournal!$A$1:$NTR$890,COLUMN(HeadJournal!B$1),0),"")</f>
        <v/>
      </c>
      <c r="C5886" s="94" t="str">
        <f>IFERROR(VLOOKUP($A5886,HeadJournal!$A$1:$NTR$890,COLUMN(HeadJournal!C$1),0),"")</f>
        <v/>
      </c>
      <c r="D5886" s="125" t="str">
        <f>IFERROR(VLOOKUP($A5886,HeadJournal!$A$1:$NTR$890,COLUMN(HeadJournal!D$1),0),"")</f>
        <v/>
      </c>
      <c r="E5886" s="95" t="str">
        <f>IFERROR(VLOOKUP($A5886,HeadJournal!$A$1:$NTR$890,COLUMN(HeadJournal!G$1),0),"")</f>
        <v/>
      </c>
      <c r="F5886" s="95" t="str">
        <f t="shared" si="439"/>
        <v/>
      </c>
      <c r="G5886" s="97"/>
      <c r="H5886" s="161"/>
      <c r="I5886" s="97"/>
      <c r="J5886" s="97"/>
      <c r="K5886" s="29"/>
      <c r="L5886" s="29"/>
      <c r="M5886" s="30">
        <f>IFERROR(VLOOKUP($A5886,HeadJournal!$A$1:$J$890,COLUMN(HeadJournal!I$1),0)*($K5886+$L5886)/(SUMIF($A:$A,$A5886,$K:$K)+SUMIF($A:$A,$A5886,$L:$L)),0)</f>
        <v>0</v>
      </c>
      <c r="N5886" s="30">
        <f>IFERROR((VLOOKUP($A5886,HeadJournal!$A$1:$K$890,COLUMN(HeadJournal!K$1),0)-VLOOKUP($A5886,HeadJournal!$A$1:$K$890,COLUMN(HeadJournal!J$1),0))*($K5886+$L5886)/(SUMIF($A:$A,$A5886,$K:$K)+SUMIF($A:$A,$A5886,$L:$L)),0)</f>
        <v>0</v>
      </c>
      <c r="O5886" s="30">
        <f>IFERROR((VLOOKUP($A5886,HeadJournal!$A$1:$L$890,COLUMN(HeadJournal!L$1),0)*($K5886+$L5886)/(SUMIF($A:$A,$A5886,$K:$K)+SUMIF($A:$A,$A5886,$L:$L)))/VLOOKUP($A5886,HeadJournal!$A$1:$L$890,COLUMN(HeadJournal!H$1),0),0)</f>
        <v>0</v>
      </c>
      <c r="P5886" s="30">
        <f>IFERROR(SUM(K5886:O5886)*VLOOKUP($A5886,HeadJournal!$A$1:$L$890,COLUMN(HeadJournal!H$1),0),0)</f>
        <v>0</v>
      </c>
      <c r="Q5886" s="29"/>
      <c r="R5886" s="31"/>
      <c r="S5886" s="31"/>
      <c r="T5886" s="95" t="str">
        <f t="shared" si="440"/>
        <v/>
      </c>
      <c r="U5886" s="32">
        <f t="shared" si="441"/>
        <v>0</v>
      </c>
      <c r="V5886" s="22" t="str">
        <f t="shared" si="442"/>
        <v/>
      </c>
      <c r="X5886" s="33"/>
      <c r="Y5886" s="33"/>
    </row>
    <row r="5887" spans="1:25" x14ac:dyDescent="0.2">
      <c r="A5887" s="93"/>
      <c r="B5887" s="94" t="str">
        <f>IFERROR(VLOOKUP($A5887,HeadJournal!$A$1:$NTR$890,COLUMN(HeadJournal!B$1),0),"")</f>
        <v/>
      </c>
      <c r="C5887" s="94" t="str">
        <f>IFERROR(VLOOKUP($A5887,HeadJournal!$A$1:$NTR$890,COLUMN(HeadJournal!C$1),0),"")</f>
        <v/>
      </c>
      <c r="D5887" s="125" t="str">
        <f>IFERROR(VLOOKUP($A5887,HeadJournal!$A$1:$NTR$890,COLUMN(HeadJournal!D$1),0),"")</f>
        <v/>
      </c>
      <c r="E5887" s="95" t="str">
        <f>IFERROR(VLOOKUP($A5887,HeadJournal!$A$1:$NTR$890,COLUMN(HeadJournal!G$1),0),"")</f>
        <v/>
      </c>
      <c r="F5887" s="95" t="str">
        <f t="shared" ref="F5887:F5894" si="443">IFERROR(TEXT(E5887, "ГГГГ ММ"),"")</f>
        <v/>
      </c>
      <c r="G5887" s="97"/>
      <c r="H5887" s="161"/>
      <c r="I5887" s="97"/>
      <c r="J5887" s="97"/>
      <c r="K5887" s="29"/>
      <c r="L5887" s="29"/>
      <c r="M5887" s="30">
        <f>IFERROR(VLOOKUP($A5887,HeadJournal!$A$1:$J$890,COLUMN(HeadJournal!I$1),0)*($K5887+$L5887)/(SUMIF($A:$A,$A5887,$K:$K)+SUMIF($A:$A,$A5887,$L:$L)),0)</f>
        <v>0</v>
      </c>
      <c r="N5887" s="30">
        <f>IFERROR((VLOOKUP($A5887,HeadJournal!$A$1:$K$890,COLUMN(HeadJournal!K$1),0)-VLOOKUP($A5887,HeadJournal!$A$1:$K$890,COLUMN(HeadJournal!J$1),0))*($K5887+$L5887)/(SUMIF($A:$A,$A5887,$K:$K)+SUMIF($A:$A,$A5887,$L:$L)),0)</f>
        <v>0</v>
      </c>
      <c r="O5887" s="30">
        <f>IFERROR((VLOOKUP($A5887,HeadJournal!$A$1:$L$890,COLUMN(HeadJournal!L$1),0)*($K5887+$L5887)/(SUMIF($A:$A,$A5887,$K:$K)+SUMIF($A:$A,$A5887,$L:$L)))/VLOOKUP($A5887,HeadJournal!$A$1:$L$890,COLUMN(HeadJournal!H$1),0),0)</f>
        <v>0</v>
      </c>
      <c r="P5887" s="30">
        <f>IFERROR(SUM(K5887:O5887)*VLOOKUP($A5887,HeadJournal!$A$1:$L$890,COLUMN(HeadJournal!H$1),0),0)</f>
        <v>0</v>
      </c>
      <c r="Q5887" s="29"/>
      <c r="R5887" s="31"/>
      <c r="S5887" s="31"/>
      <c r="T5887" s="95" t="str">
        <f t="shared" ref="T5887:T5894" si="444">IF(R5887="","",TEXT(R5887,"ГГГГ ММ"))</f>
        <v/>
      </c>
      <c r="U5887" s="32">
        <f t="shared" ref="U5887:U5894" si="445">Q5887-P5887</f>
        <v>0</v>
      </c>
      <c r="V5887" s="22" t="str">
        <f t="shared" ref="V5887:V5894" si="446">IF(Q5887&lt;&gt;0,IFERROR(U5887/P5887,""),"")</f>
        <v/>
      </c>
      <c r="X5887" s="33"/>
      <c r="Y5887" s="33"/>
    </row>
    <row r="5888" spans="1:25" x14ac:dyDescent="0.2">
      <c r="A5888" s="93"/>
      <c r="B5888" s="94" t="str">
        <f>IFERROR(VLOOKUP($A5888,HeadJournal!$A$1:$NTR$890,COLUMN(HeadJournal!B$1),0),"")</f>
        <v/>
      </c>
      <c r="C5888" s="94" t="str">
        <f>IFERROR(VLOOKUP($A5888,HeadJournal!$A$1:$NTR$890,COLUMN(HeadJournal!C$1),0),"")</f>
        <v/>
      </c>
      <c r="D5888" s="125" t="str">
        <f>IFERROR(VLOOKUP($A5888,HeadJournal!$A$1:$NTR$890,COLUMN(HeadJournal!D$1),0),"")</f>
        <v/>
      </c>
      <c r="E5888" s="95" t="str">
        <f>IFERROR(VLOOKUP($A5888,HeadJournal!$A$1:$NTR$890,COLUMN(HeadJournal!G$1),0),"")</f>
        <v/>
      </c>
      <c r="F5888" s="95" t="str">
        <f t="shared" si="443"/>
        <v/>
      </c>
      <c r="G5888" s="97"/>
      <c r="H5888" s="161"/>
      <c r="I5888" s="97"/>
      <c r="J5888" s="97"/>
      <c r="K5888" s="29"/>
      <c r="L5888" s="29"/>
      <c r="M5888" s="30">
        <f>IFERROR(VLOOKUP($A5888,HeadJournal!$A$1:$J$890,COLUMN(HeadJournal!I$1),0)*($K5888+$L5888)/(SUMIF($A:$A,$A5888,$K:$K)+SUMIF($A:$A,$A5888,$L:$L)),0)</f>
        <v>0</v>
      </c>
      <c r="N5888" s="30">
        <f>IFERROR((VLOOKUP($A5888,HeadJournal!$A$1:$K$890,COLUMN(HeadJournal!K$1),0)-VLOOKUP($A5888,HeadJournal!$A$1:$K$890,COLUMN(HeadJournal!J$1),0))*($K5888+$L5888)/(SUMIF($A:$A,$A5888,$K:$K)+SUMIF($A:$A,$A5888,$L:$L)),0)</f>
        <v>0</v>
      </c>
      <c r="O5888" s="30">
        <f>IFERROR((VLOOKUP($A5888,HeadJournal!$A$1:$L$890,COLUMN(HeadJournal!L$1),0)*($K5888+$L5888)/(SUMIF($A:$A,$A5888,$K:$K)+SUMIF($A:$A,$A5888,$L:$L)))/VLOOKUP($A5888,HeadJournal!$A$1:$L$890,COLUMN(HeadJournal!H$1),0),0)</f>
        <v>0</v>
      </c>
      <c r="P5888" s="30">
        <f>IFERROR(SUM(K5888:O5888)*VLOOKUP($A5888,HeadJournal!$A$1:$L$890,COLUMN(HeadJournal!H$1),0),0)</f>
        <v>0</v>
      </c>
      <c r="Q5888" s="29"/>
      <c r="R5888" s="31"/>
      <c r="S5888" s="31"/>
      <c r="T5888" s="95" t="str">
        <f t="shared" si="444"/>
        <v/>
      </c>
      <c r="U5888" s="32">
        <f t="shared" si="445"/>
        <v>0</v>
      </c>
      <c r="V5888" s="22" t="str">
        <f t="shared" si="446"/>
        <v/>
      </c>
      <c r="X5888" s="33"/>
      <c r="Y5888" s="33"/>
    </row>
    <row r="5889" spans="1:25" x14ac:dyDescent="0.2">
      <c r="A5889" s="93"/>
      <c r="B5889" s="94" t="str">
        <f>IFERROR(VLOOKUP($A5889,HeadJournal!$A$1:$NTR$890,COLUMN(HeadJournal!B$1),0),"")</f>
        <v/>
      </c>
      <c r="C5889" s="94" t="str">
        <f>IFERROR(VLOOKUP($A5889,HeadJournal!$A$1:$NTR$890,COLUMN(HeadJournal!C$1),0),"")</f>
        <v/>
      </c>
      <c r="D5889" s="125" t="str">
        <f>IFERROR(VLOOKUP($A5889,HeadJournal!$A$1:$NTR$890,COLUMN(HeadJournal!D$1),0),"")</f>
        <v/>
      </c>
      <c r="E5889" s="95" t="str">
        <f>IFERROR(VLOOKUP($A5889,HeadJournal!$A$1:$NTR$890,COLUMN(HeadJournal!G$1),0),"")</f>
        <v/>
      </c>
      <c r="F5889" s="95" t="str">
        <f t="shared" si="443"/>
        <v/>
      </c>
      <c r="G5889" s="97"/>
      <c r="H5889" s="161"/>
      <c r="I5889" s="97"/>
      <c r="J5889" s="97"/>
      <c r="K5889" s="29"/>
      <c r="L5889" s="29"/>
      <c r="M5889" s="30">
        <f>IFERROR(VLOOKUP($A5889,HeadJournal!$A$1:$J$890,COLUMN(HeadJournal!I$1),0)*($K5889+$L5889)/(SUMIF($A:$A,$A5889,$K:$K)+SUMIF($A:$A,$A5889,$L:$L)),0)</f>
        <v>0</v>
      </c>
      <c r="N5889" s="30">
        <f>IFERROR((VLOOKUP($A5889,HeadJournal!$A$1:$K$890,COLUMN(HeadJournal!K$1),0)-VLOOKUP($A5889,HeadJournal!$A$1:$K$890,COLUMN(HeadJournal!J$1),0))*($K5889+$L5889)/(SUMIF($A:$A,$A5889,$K:$K)+SUMIF($A:$A,$A5889,$L:$L)),0)</f>
        <v>0</v>
      </c>
      <c r="O5889" s="30">
        <f>IFERROR((VLOOKUP($A5889,HeadJournal!$A$1:$L$890,COLUMN(HeadJournal!L$1),0)*($K5889+$L5889)/(SUMIF($A:$A,$A5889,$K:$K)+SUMIF($A:$A,$A5889,$L:$L)))/VLOOKUP($A5889,HeadJournal!$A$1:$L$890,COLUMN(HeadJournal!H$1),0),0)</f>
        <v>0</v>
      </c>
      <c r="P5889" s="30">
        <f>IFERROR(SUM(K5889:O5889)*VLOOKUP($A5889,HeadJournal!$A$1:$L$890,COLUMN(HeadJournal!H$1),0),0)</f>
        <v>0</v>
      </c>
      <c r="Q5889" s="29"/>
      <c r="R5889" s="31"/>
      <c r="S5889" s="31"/>
      <c r="T5889" s="95" t="str">
        <f t="shared" si="444"/>
        <v/>
      </c>
      <c r="U5889" s="32">
        <f t="shared" si="445"/>
        <v>0</v>
      </c>
      <c r="V5889" s="22" t="str">
        <f t="shared" si="446"/>
        <v/>
      </c>
      <c r="X5889" s="33"/>
      <c r="Y5889" s="33"/>
    </row>
    <row r="5890" spans="1:25" x14ac:dyDescent="0.2">
      <c r="A5890" s="93"/>
      <c r="B5890" s="94" t="str">
        <f>IFERROR(VLOOKUP($A5890,HeadJournal!$A$1:$NTR$890,COLUMN(HeadJournal!B$1),0),"")</f>
        <v/>
      </c>
      <c r="C5890" s="94" t="str">
        <f>IFERROR(VLOOKUP($A5890,HeadJournal!$A$1:$NTR$890,COLUMN(HeadJournal!C$1),0),"")</f>
        <v/>
      </c>
      <c r="D5890" s="125" t="str">
        <f>IFERROR(VLOOKUP($A5890,HeadJournal!$A$1:$NTR$890,COLUMN(HeadJournal!D$1),0),"")</f>
        <v/>
      </c>
      <c r="E5890" s="95" t="str">
        <f>IFERROR(VLOOKUP($A5890,HeadJournal!$A$1:$NTR$890,COLUMN(HeadJournal!G$1),0),"")</f>
        <v/>
      </c>
      <c r="F5890" s="95" t="str">
        <f t="shared" si="443"/>
        <v/>
      </c>
      <c r="G5890" s="97"/>
      <c r="H5890" s="161"/>
      <c r="I5890" s="97"/>
      <c r="J5890" s="97"/>
      <c r="K5890" s="29"/>
      <c r="L5890" s="29"/>
      <c r="M5890" s="30">
        <f>IFERROR(VLOOKUP($A5890,HeadJournal!$A$1:$J$890,COLUMN(HeadJournal!I$1),0)*($K5890+$L5890)/(SUMIF($A:$A,$A5890,$K:$K)+SUMIF($A:$A,$A5890,$L:$L)),0)</f>
        <v>0</v>
      </c>
      <c r="N5890" s="30">
        <f>IFERROR((VLOOKUP($A5890,HeadJournal!$A$1:$K$890,COLUMN(HeadJournal!K$1),0)-VLOOKUP($A5890,HeadJournal!$A$1:$K$890,COLUMN(HeadJournal!J$1),0))*($K5890+$L5890)/(SUMIF($A:$A,$A5890,$K:$K)+SUMIF($A:$A,$A5890,$L:$L)),0)</f>
        <v>0</v>
      </c>
      <c r="O5890" s="30">
        <f>IFERROR((VLOOKUP($A5890,HeadJournal!$A$1:$L$890,COLUMN(HeadJournal!L$1),0)*($K5890+$L5890)/(SUMIF($A:$A,$A5890,$K:$K)+SUMIF($A:$A,$A5890,$L:$L)))/VLOOKUP($A5890,HeadJournal!$A$1:$L$890,COLUMN(HeadJournal!H$1),0),0)</f>
        <v>0</v>
      </c>
      <c r="P5890" s="30">
        <f>IFERROR(SUM(K5890:O5890)*VLOOKUP($A5890,HeadJournal!$A$1:$L$890,COLUMN(HeadJournal!H$1),0),0)</f>
        <v>0</v>
      </c>
      <c r="Q5890" s="29"/>
      <c r="R5890" s="31"/>
      <c r="S5890" s="31"/>
      <c r="T5890" s="95" t="str">
        <f t="shared" si="444"/>
        <v/>
      </c>
      <c r="U5890" s="32">
        <f t="shared" si="445"/>
        <v>0</v>
      </c>
      <c r="V5890" s="22" t="str">
        <f t="shared" si="446"/>
        <v/>
      </c>
      <c r="X5890" s="33"/>
      <c r="Y5890" s="33"/>
    </row>
    <row r="5891" spans="1:25" x14ac:dyDescent="0.2">
      <c r="A5891" s="93"/>
      <c r="B5891" s="94" t="str">
        <f>IFERROR(VLOOKUP($A5891,HeadJournal!$A$1:$NTR$890,COLUMN(HeadJournal!B$1),0),"")</f>
        <v/>
      </c>
      <c r="C5891" s="94" t="str">
        <f>IFERROR(VLOOKUP($A5891,HeadJournal!$A$1:$NTR$890,COLUMN(HeadJournal!C$1),0),"")</f>
        <v/>
      </c>
      <c r="D5891" s="125" t="str">
        <f>IFERROR(VLOOKUP($A5891,HeadJournal!$A$1:$NTR$890,COLUMN(HeadJournal!D$1),0),"")</f>
        <v/>
      </c>
      <c r="E5891" s="95" t="str">
        <f>IFERROR(VLOOKUP($A5891,HeadJournal!$A$1:$NTR$890,COLUMN(HeadJournal!G$1),0),"")</f>
        <v/>
      </c>
      <c r="F5891" s="95" t="str">
        <f t="shared" si="443"/>
        <v/>
      </c>
      <c r="G5891" s="97"/>
      <c r="H5891" s="161"/>
      <c r="I5891" s="97"/>
      <c r="J5891" s="97"/>
      <c r="K5891" s="29"/>
      <c r="L5891" s="29"/>
      <c r="M5891" s="30">
        <f>IFERROR(VLOOKUP($A5891,HeadJournal!$A$1:$J$890,COLUMN(HeadJournal!I$1),0)*($K5891+$L5891)/(SUMIF($A:$A,$A5891,$K:$K)+SUMIF($A:$A,$A5891,$L:$L)),0)</f>
        <v>0</v>
      </c>
      <c r="N5891" s="30">
        <f>IFERROR((VLOOKUP($A5891,HeadJournal!$A$1:$K$890,COLUMN(HeadJournal!K$1),0)-VLOOKUP($A5891,HeadJournal!$A$1:$K$890,COLUMN(HeadJournal!J$1),0))*($K5891+$L5891)/(SUMIF($A:$A,$A5891,$K:$K)+SUMIF($A:$A,$A5891,$L:$L)),0)</f>
        <v>0</v>
      </c>
      <c r="O5891" s="30">
        <f>IFERROR((VLOOKUP($A5891,HeadJournal!$A$1:$L$890,COLUMN(HeadJournal!L$1),0)*($K5891+$L5891)/(SUMIF($A:$A,$A5891,$K:$K)+SUMIF($A:$A,$A5891,$L:$L)))/VLOOKUP($A5891,HeadJournal!$A$1:$L$890,COLUMN(HeadJournal!H$1),0),0)</f>
        <v>0</v>
      </c>
      <c r="P5891" s="30">
        <f>IFERROR(SUM(K5891:O5891)*VLOOKUP($A5891,HeadJournal!$A$1:$L$890,COLUMN(HeadJournal!H$1),0),0)</f>
        <v>0</v>
      </c>
      <c r="Q5891" s="29"/>
      <c r="R5891" s="31"/>
      <c r="S5891" s="31"/>
      <c r="T5891" s="95" t="str">
        <f t="shared" si="444"/>
        <v/>
      </c>
      <c r="U5891" s="32">
        <f t="shared" si="445"/>
        <v>0</v>
      </c>
      <c r="V5891" s="22" t="str">
        <f t="shared" si="446"/>
        <v/>
      </c>
      <c r="X5891" s="33"/>
      <c r="Y5891" s="33"/>
    </row>
    <row r="5892" spans="1:25" x14ac:dyDescent="0.2">
      <c r="A5892" s="93"/>
      <c r="B5892" s="94" t="str">
        <f>IFERROR(VLOOKUP($A5892,HeadJournal!$A$1:$NTR$890,COLUMN(HeadJournal!B$1),0),"")</f>
        <v/>
      </c>
      <c r="C5892" s="94" t="str">
        <f>IFERROR(VLOOKUP($A5892,HeadJournal!$A$1:$NTR$890,COLUMN(HeadJournal!C$1),0),"")</f>
        <v/>
      </c>
      <c r="D5892" s="125" t="str">
        <f>IFERROR(VLOOKUP($A5892,HeadJournal!$A$1:$NTR$890,COLUMN(HeadJournal!D$1),0),"")</f>
        <v/>
      </c>
      <c r="E5892" s="95" t="str">
        <f>IFERROR(VLOOKUP($A5892,HeadJournal!$A$1:$NTR$890,COLUMN(HeadJournal!G$1),0),"")</f>
        <v/>
      </c>
      <c r="F5892" s="95" t="str">
        <f t="shared" si="443"/>
        <v/>
      </c>
      <c r="G5892" s="97"/>
      <c r="H5892" s="161"/>
      <c r="I5892" s="97"/>
      <c r="J5892" s="97"/>
      <c r="K5892" s="29"/>
      <c r="L5892" s="29"/>
      <c r="M5892" s="30">
        <f>IFERROR(VLOOKUP($A5892,HeadJournal!$A$1:$J$890,COLUMN(HeadJournal!I$1),0)*($K5892+$L5892)/(SUMIF($A:$A,$A5892,$K:$K)+SUMIF($A:$A,$A5892,$L:$L)),0)</f>
        <v>0</v>
      </c>
      <c r="N5892" s="30">
        <f>IFERROR((VLOOKUP($A5892,HeadJournal!$A$1:$K$890,COLUMN(HeadJournal!K$1),0)-VLOOKUP($A5892,HeadJournal!$A$1:$K$890,COLUMN(HeadJournal!J$1),0))*($K5892+$L5892)/(SUMIF($A:$A,$A5892,$K:$K)+SUMIF($A:$A,$A5892,$L:$L)),0)</f>
        <v>0</v>
      </c>
      <c r="O5892" s="30">
        <f>IFERROR((VLOOKUP($A5892,HeadJournal!$A$1:$L$890,COLUMN(HeadJournal!L$1),0)*($K5892+$L5892)/(SUMIF($A:$A,$A5892,$K:$K)+SUMIF($A:$A,$A5892,$L:$L)))/VLOOKUP($A5892,HeadJournal!$A$1:$L$890,COLUMN(HeadJournal!H$1),0),0)</f>
        <v>0</v>
      </c>
      <c r="P5892" s="30">
        <f>IFERROR(SUM(K5892:O5892)*VLOOKUP($A5892,HeadJournal!$A$1:$L$890,COLUMN(HeadJournal!H$1),0),0)</f>
        <v>0</v>
      </c>
      <c r="Q5892" s="29"/>
      <c r="R5892" s="31"/>
      <c r="S5892" s="31"/>
      <c r="T5892" s="95" t="str">
        <f t="shared" si="444"/>
        <v/>
      </c>
      <c r="U5892" s="32">
        <f t="shared" si="445"/>
        <v>0</v>
      </c>
      <c r="V5892" s="22" t="str">
        <f t="shared" si="446"/>
        <v/>
      </c>
      <c r="X5892" s="33"/>
      <c r="Y5892" s="33"/>
    </row>
    <row r="5893" spans="1:25" x14ac:dyDescent="0.2">
      <c r="A5893" s="93"/>
      <c r="B5893" s="94" t="str">
        <f>IFERROR(VLOOKUP($A5893,HeadJournal!$A$1:$NTR$890,COLUMN(HeadJournal!B$1),0),"")</f>
        <v/>
      </c>
      <c r="C5893" s="94" t="str">
        <f>IFERROR(VLOOKUP($A5893,HeadJournal!$A$1:$NTR$890,COLUMN(HeadJournal!C$1),0),"")</f>
        <v/>
      </c>
      <c r="D5893" s="125" t="str">
        <f>IFERROR(VLOOKUP($A5893,HeadJournal!$A$1:$NTR$890,COLUMN(HeadJournal!D$1),0),"")</f>
        <v/>
      </c>
      <c r="E5893" s="95" t="str">
        <f>IFERROR(VLOOKUP($A5893,HeadJournal!$A$1:$NTR$890,COLUMN(HeadJournal!G$1),0),"")</f>
        <v/>
      </c>
      <c r="F5893" s="95" t="str">
        <f t="shared" si="443"/>
        <v/>
      </c>
      <c r="G5893" s="97"/>
      <c r="H5893" s="161"/>
      <c r="I5893" s="97"/>
      <c r="J5893" s="97"/>
      <c r="K5893" s="29"/>
      <c r="L5893" s="29"/>
      <c r="M5893" s="30">
        <f>IFERROR(VLOOKUP($A5893,HeadJournal!$A$1:$J$890,COLUMN(HeadJournal!I$1),0)*($K5893+$L5893)/(SUMIF($A:$A,$A5893,$K:$K)+SUMIF($A:$A,$A5893,$L:$L)),0)</f>
        <v>0</v>
      </c>
      <c r="N5893" s="30">
        <f>IFERROR((VLOOKUP($A5893,HeadJournal!$A$1:$K$890,COLUMN(HeadJournal!K$1),0)-VLOOKUP($A5893,HeadJournal!$A$1:$K$890,COLUMN(HeadJournal!J$1),0))*($K5893+$L5893)/(SUMIF($A:$A,$A5893,$K:$K)+SUMIF($A:$A,$A5893,$L:$L)),0)</f>
        <v>0</v>
      </c>
      <c r="O5893" s="30">
        <f>IFERROR((VLOOKUP($A5893,HeadJournal!$A$1:$L$890,COLUMN(HeadJournal!L$1),0)*($K5893+$L5893)/(SUMIF($A:$A,$A5893,$K:$K)+SUMIF($A:$A,$A5893,$L:$L)))/VLOOKUP($A5893,HeadJournal!$A$1:$L$890,COLUMN(HeadJournal!H$1),0),0)</f>
        <v>0</v>
      </c>
      <c r="P5893" s="30">
        <f>IFERROR(SUM(K5893:O5893)*VLOOKUP($A5893,HeadJournal!$A$1:$L$890,COLUMN(HeadJournal!H$1),0),0)</f>
        <v>0</v>
      </c>
      <c r="Q5893" s="29"/>
      <c r="R5893" s="31"/>
      <c r="S5893" s="31"/>
      <c r="T5893" s="95" t="str">
        <f t="shared" si="444"/>
        <v/>
      </c>
      <c r="U5893" s="32">
        <f t="shared" si="445"/>
        <v>0</v>
      </c>
      <c r="V5893" s="22" t="str">
        <f t="shared" si="446"/>
        <v/>
      </c>
      <c r="X5893" s="33"/>
      <c r="Y5893" s="33"/>
    </row>
    <row r="5894" spans="1:25" x14ac:dyDescent="0.2">
      <c r="A5894" s="93"/>
      <c r="B5894" s="94" t="str">
        <f>IFERROR(VLOOKUP($A5894,HeadJournal!$A$1:$NTR$890,COLUMN(HeadJournal!B$1),0),"")</f>
        <v/>
      </c>
      <c r="C5894" s="94" t="str">
        <f>IFERROR(VLOOKUP($A5894,HeadJournal!$A$1:$NTR$890,COLUMN(HeadJournal!C$1),0),"")</f>
        <v/>
      </c>
      <c r="D5894" s="125" t="str">
        <f>IFERROR(VLOOKUP($A5894,HeadJournal!$A$1:$NTR$890,COLUMN(HeadJournal!D$1),0),"")</f>
        <v/>
      </c>
      <c r="E5894" s="95" t="str">
        <f>IFERROR(VLOOKUP($A5894,HeadJournal!$A$1:$NTR$890,COLUMN(HeadJournal!G$1),0),"")</f>
        <v/>
      </c>
      <c r="F5894" s="95" t="str">
        <f t="shared" si="443"/>
        <v/>
      </c>
      <c r="G5894" s="97"/>
      <c r="H5894" s="161"/>
      <c r="I5894" s="97"/>
      <c r="J5894" s="97"/>
      <c r="K5894" s="29"/>
      <c r="L5894" s="29"/>
      <c r="M5894" s="30">
        <f>IFERROR(VLOOKUP($A5894,HeadJournal!$A$1:$J$890,COLUMN(HeadJournal!I$1),0)*($K5894+$L5894)/(SUMIF($A:$A,$A5894,$K:$K)+SUMIF($A:$A,$A5894,$L:$L)),0)</f>
        <v>0</v>
      </c>
      <c r="N5894" s="30">
        <f>IFERROR((VLOOKUP($A5894,HeadJournal!$A$1:$K$890,COLUMN(HeadJournal!K$1),0)-VLOOKUP($A5894,HeadJournal!$A$1:$K$890,COLUMN(HeadJournal!J$1),0))*($K5894+$L5894)/(SUMIF($A:$A,$A5894,$K:$K)+SUMIF($A:$A,$A5894,$L:$L)),0)</f>
        <v>0</v>
      </c>
      <c r="O5894" s="30">
        <f>IFERROR((VLOOKUP($A5894,HeadJournal!$A$1:$L$890,COLUMN(HeadJournal!L$1),0)*($K5894+$L5894)/(SUMIF($A:$A,$A5894,$K:$K)+SUMIF($A:$A,$A5894,$L:$L)))/VLOOKUP($A5894,HeadJournal!$A$1:$L$890,COLUMN(HeadJournal!H$1),0),0)</f>
        <v>0</v>
      </c>
      <c r="P5894" s="30">
        <f>IFERROR(SUM(K5894:O5894)*VLOOKUP($A5894,HeadJournal!$A$1:$L$890,COLUMN(HeadJournal!H$1),0),0)</f>
        <v>0</v>
      </c>
      <c r="Q5894" s="29"/>
      <c r="R5894" s="31"/>
      <c r="S5894" s="31"/>
      <c r="T5894" s="95" t="str">
        <f t="shared" si="444"/>
        <v/>
      </c>
      <c r="U5894" s="32">
        <f t="shared" si="445"/>
        <v>0</v>
      </c>
      <c r="V5894" s="22" t="str">
        <f t="shared" si="446"/>
        <v/>
      </c>
      <c r="X5894" s="33"/>
      <c r="Y5894" s="33"/>
    </row>
    <row r="5895" spans="1:25" x14ac:dyDescent="0.2">
      <c r="A5895" s="93"/>
      <c r="B5895" s="94" t="str">
        <f>IFERROR(VLOOKUP($A5895,HeadJournal!$A$1:$NTR$890,COLUMN(HeadJournal!B$1),0),"")</f>
        <v/>
      </c>
      <c r="C5895" s="94" t="str">
        <f>IFERROR(VLOOKUP($A5895,HeadJournal!$A$1:$NTR$890,COLUMN(HeadJournal!C$1),0),"")</f>
        <v/>
      </c>
      <c r="D5895" s="125" t="str">
        <f>IFERROR(VLOOKUP($A5895,HeadJournal!$A$1:$NTR$890,COLUMN(HeadJournal!D$1),0),"")</f>
        <v/>
      </c>
      <c r="E5895" s="95" t="str">
        <f>IFERROR(VLOOKUP($A5895,HeadJournal!$A$1:$NTR$890,COLUMN(HeadJournal!G$1),0),"")</f>
        <v/>
      </c>
      <c r="F5895" s="95" t="str">
        <f t="shared" si="419"/>
        <v/>
      </c>
      <c r="G5895" s="97"/>
      <c r="H5895" s="161"/>
      <c r="I5895" s="97"/>
      <c r="J5895" s="97"/>
      <c r="K5895" s="29"/>
      <c r="L5895" s="29"/>
      <c r="M5895" s="30">
        <f>IFERROR(VLOOKUP($A5895,HeadJournal!$A$1:$J$890,COLUMN(HeadJournal!I$1),0)*($K5895+$L5895)/(SUMIF($A:$A,$A5895,$K:$K)+SUMIF($A:$A,$A5895,$L:$L)),0)</f>
        <v>0</v>
      </c>
      <c r="N5895" s="30">
        <f>IFERROR((VLOOKUP($A5895,HeadJournal!$A$1:$K$890,COLUMN(HeadJournal!K$1),0)-VLOOKUP($A5895,HeadJournal!$A$1:$K$890,COLUMN(HeadJournal!J$1),0))*($K5895+$L5895)/(SUMIF($A:$A,$A5895,$K:$K)+SUMIF($A:$A,$A5895,$L:$L)),0)</f>
        <v>0</v>
      </c>
      <c r="O5895" s="30">
        <f>IFERROR((VLOOKUP($A5895,HeadJournal!$A$1:$L$890,COLUMN(HeadJournal!L$1),0)*($K5895+$L5895)/(SUMIF($A:$A,$A5895,$K:$K)+SUMIF($A:$A,$A5895,$L:$L)))/VLOOKUP($A5895,HeadJournal!$A$1:$L$890,COLUMN(HeadJournal!H$1),0),0)</f>
        <v>0</v>
      </c>
      <c r="P5895" s="30">
        <f>IFERROR(SUM(K5895:O5895)*VLOOKUP($A5895,HeadJournal!$A$1:$L$890,COLUMN(HeadJournal!H$1),0),0)</f>
        <v>0</v>
      </c>
      <c r="Q5895" s="29"/>
      <c r="R5895" s="31"/>
      <c r="S5895" s="31"/>
      <c r="T5895" s="95" t="str">
        <f t="shared" si="420"/>
        <v/>
      </c>
      <c r="U5895" s="32">
        <f t="shared" si="354"/>
        <v>0</v>
      </c>
      <c r="V5895" s="22" t="str">
        <f t="shared" si="355"/>
        <v/>
      </c>
      <c r="X5895" s="33"/>
      <c r="Y5895" s="33"/>
    </row>
    <row r="5896" spans="1:25" x14ac:dyDescent="0.2">
      <c r="A5896" s="93"/>
      <c r="B5896" s="94" t="str">
        <f>IFERROR(VLOOKUP($A5896,HeadJournal!$A$1:$NTR$890,COLUMN(HeadJournal!B$1),0),"")</f>
        <v/>
      </c>
      <c r="C5896" s="94" t="str">
        <f>IFERROR(VLOOKUP($A5896,HeadJournal!$A$1:$NTR$890,COLUMN(HeadJournal!C$1),0),"")</f>
        <v/>
      </c>
      <c r="D5896" s="125" t="str">
        <f>IFERROR(VLOOKUP($A5896,HeadJournal!$A$1:$NTR$890,COLUMN(HeadJournal!D$1),0),"")</f>
        <v/>
      </c>
      <c r="E5896" s="95" t="str">
        <f>IFERROR(VLOOKUP($A5896,HeadJournal!$A$1:$NTR$890,COLUMN(HeadJournal!G$1),0),"")</f>
        <v/>
      </c>
      <c r="F5896" s="95" t="str">
        <f t="shared" si="419"/>
        <v/>
      </c>
      <c r="G5896" s="97"/>
      <c r="H5896" s="161"/>
      <c r="I5896" s="97"/>
      <c r="J5896" s="97"/>
      <c r="K5896" s="29"/>
      <c r="L5896" s="29"/>
      <c r="M5896" s="30">
        <f>IFERROR(VLOOKUP($A5896,HeadJournal!$A$1:$J$890,COLUMN(HeadJournal!I$1),0)*($K5896+$L5896)/(SUMIF($A:$A,$A5896,$K:$K)+SUMIF($A:$A,$A5896,$L:$L)),0)</f>
        <v>0</v>
      </c>
      <c r="N5896" s="30">
        <f>IFERROR((VLOOKUP($A5896,HeadJournal!$A$1:$K$890,COLUMN(HeadJournal!K$1),0)-VLOOKUP($A5896,HeadJournal!$A$1:$K$890,COLUMN(HeadJournal!J$1),0))*($K5896+$L5896)/(SUMIF($A:$A,$A5896,$K:$K)+SUMIF($A:$A,$A5896,$L:$L)),0)</f>
        <v>0</v>
      </c>
      <c r="O5896" s="30">
        <f>IFERROR((VLOOKUP($A5896,HeadJournal!$A$1:$L$890,COLUMN(HeadJournal!L$1),0)*($K5896+$L5896)/(SUMIF($A:$A,$A5896,$K:$K)+SUMIF($A:$A,$A5896,$L:$L)))/VLOOKUP($A5896,HeadJournal!$A$1:$L$890,COLUMN(HeadJournal!H$1),0),0)</f>
        <v>0</v>
      </c>
      <c r="P5896" s="30">
        <f>IFERROR(SUM(K5896:O5896)*VLOOKUP($A5896,HeadJournal!$A$1:$L$890,COLUMN(HeadJournal!H$1),0),0)</f>
        <v>0</v>
      </c>
      <c r="Q5896" s="29"/>
      <c r="R5896" s="31"/>
      <c r="S5896" s="31"/>
      <c r="T5896" s="95" t="str">
        <f t="shared" si="420"/>
        <v/>
      </c>
      <c r="U5896" s="32">
        <f t="shared" si="354"/>
        <v>0</v>
      </c>
      <c r="V5896" s="22" t="str">
        <f t="shared" si="355"/>
        <v/>
      </c>
      <c r="X5896" s="33"/>
      <c r="Y5896" s="33"/>
    </row>
    <row r="5897" spans="1:25" x14ac:dyDescent="0.2">
      <c r="A5897" s="93"/>
      <c r="B5897" s="94" t="str">
        <f>IFERROR(VLOOKUP($A5897,HeadJournal!$A$1:$NTR$890,COLUMN(HeadJournal!B$1),0),"")</f>
        <v/>
      </c>
      <c r="C5897" s="94" t="str">
        <f>IFERROR(VLOOKUP($A5897,HeadJournal!$A$1:$NTR$890,COLUMN(HeadJournal!C$1),0),"")</f>
        <v/>
      </c>
      <c r="D5897" s="125" t="str">
        <f>IFERROR(VLOOKUP($A5897,HeadJournal!$A$1:$NTR$890,COLUMN(HeadJournal!D$1),0),"")</f>
        <v/>
      </c>
      <c r="E5897" s="95" t="str">
        <f>IFERROR(VLOOKUP($A5897,HeadJournal!$A$1:$NTR$890,COLUMN(HeadJournal!G$1),0),"")</f>
        <v/>
      </c>
      <c r="F5897" s="95" t="str">
        <f t="shared" ref="F5897:F5898" si="447">IFERROR(TEXT(E5897, "ГГГГ ММ"),"")</f>
        <v/>
      </c>
      <c r="G5897" s="97"/>
      <c r="H5897" s="161"/>
      <c r="I5897" s="97"/>
      <c r="J5897" s="97"/>
      <c r="K5897" s="29"/>
      <c r="L5897" s="29"/>
      <c r="M5897" s="30">
        <f>IFERROR(VLOOKUP($A5897,HeadJournal!$A$1:$J$890,COLUMN(HeadJournal!I$1),0)*($K5897+$L5897)/(SUMIF($A:$A,$A5897,$K:$K)+SUMIF($A:$A,$A5897,$L:$L)),0)</f>
        <v>0</v>
      </c>
      <c r="N5897" s="30">
        <f>IFERROR((VLOOKUP($A5897,HeadJournal!$A$1:$K$890,COLUMN(HeadJournal!K$1),0)-VLOOKUP($A5897,HeadJournal!$A$1:$K$890,COLUMN(HeadJournal!J$1),0))*($K5897+$L5897)/(SUMIF($A:$A,$A5897,$K:$K)+SUMIF($A:$A,$A5897,$L:$L)),0)</f>
        <v>0</v>
      </c>
      <c r="O5897" s="30">
        <f>IFERROR((VLOOKUP($A5897,HeadJournal!$A$1:$L$890,COLUMN(HeadJournal!L$1),0)*($K5897+$L5897)/(SUMIF($A:$A,$A5897,$K:$K)+SUMIF($A:$A,$A5897,$L:$L)))/VLOOKUP($A5897,HeadJournal!$A$1:$L$890,COLUMN(HeadJournal!H$1),0),0)</f>
        <v>0</v>
      </c>
      <c r="P5897" s="30">
        <f>IFERROR(SUM(K5897:O5897)*VLOOKUP($A5897,HeadJournal!$A$1:$L$890,COLUMN(HeadJournal!H$1),0),0)</f>
        <v>0</v>
      </c>
      <c r="Q5897" s="29"/>
      <c r="R5897" s="31"/>
      <c r="S5897" s="31"/>
      <c r="T5897" s="95" t="str">
        <f t="shared" ref="T5897:T5898" si="448">IF(R5897="","",TEXT(R5897,"ГГГГ ММ"))</f>
        <v/>
      </c>
      <c r="U5897" s="32">
        <f t="shared" ref="U5897:U5898" si="449">Q5897-P5897</f>
        <v>0</v>
      </c>
      <c r="V5897" s="22" t="str">
        <f t="shared" ref="V5897:V5898" si="450">IF(Q5897&lt;&gt;0,IFERROR(U5897/P5897,""),"")</f>
        <v/>
      </c>
      <c r="X5897" s="33"/>
      <c r="Y5897" s="33"/>
    </row>
    <row r="5898" spans="1:25" x14ac:dyDescent="0.2">
      <c r="A5898" s="93"/>
      <c r="B5898" s="94" t="str">
        <f>IFERROR(VLOOKUP($A5898,HeadJournal!$A$1:$NTR$890,COLUMN(HeadJournal!B$1),0),"")</f>
        <v/>
      </c>
      <c r="C5898" s="94" t="str">
        <f>IFERROR(VLOOKUP($A5898,HeadJournal!$A$1:$NTR$890,COLUMN(HeadJournal!C$1),0),"")</f>
        <v/>
      </c>
      <c r="D5898" s="125" t="str">
        <f>IFERROR(VLOOKUP($A5898,HeadJournal!$A$1:$NTR$890,COLUMN(HeadJournal!D$1),0),"")</f>
        <v/>
      </c>
      <c r="E5898" s="95" t="str">
        <f>IFERROR(VLOOKUP($A5898,HeadJournal!$A$1:$NTR$890,COLUMN(HeadJournal!G$1),0),"")</f>
        <v/>
      </c>
      <c r="F5898" s="95" t="str">
        <f t="shared" si="447"/>
        <v/>
      </c>
      <c r="G5898" s="97"/>
      <c r="H5898" s="161"/>
      <c r="I5898" s="97"/>
      <c r="J5898" s="97"/>
      <c r="K5898" s="29"/>
      <c r="L5898" s="29"/>
      <c r="M5898" s="30">
        <f>IFERROR(VLOOKUP($A5898,HeadJournal!$A$1:$J$890,COLUMN(HeadJournal!I$1),0)*($K5898+$L5898)/(SUMIF($A:$A,$A5898,$K:$K)+SUMIF($A:$A,$A5898,$L:$L)),0)</f>
        <v>0</v>
      </c>
      <c r="N5898" s="30">
        <f>IFERROR((VLOOKUP($A5898,HeadJournal!$A$1:$K$890,COLUMN(HeadJournal!K$1),0)-VLOOKUP($A5898,HeadJournal!$A$1:$K$890,COLUMN(HeadJournal!J$1),0))*($K5898+$L5898)/(SUMIF($A:$A,$A5898,$K:$K)+SUMIF($A:$A,$A5898,$L:$L)),0)</f>
        <v>0</v>
      </c>
      <c r="O5898" s="30">
        <f>IFERROR((VLOOKUP($A5898,HeadJournal!$A$1:$L$890,COLUMN(HeadJournal!L$1),0)*($K5898+$L5898)/(SUMIF($A:$A,$A5898,$K:$K)+SUMIF($A:$A,$A5898,$L:$L)))/VLOOKUP($A5898,HeadJournal!$A$1:$L$890,COLUMN(HeadJournal!H$1),0),0)</f>
        <v>0</v>
      </c>
      <c r="P5898" s="30">
        <f>IFERROR(SUM(K5898:O5898)*VLOOKUP($A5898,HeadJournal!$A$1:$L$890,COLUMN(HeadJournal!H$1),0),0)</f>
        <v>0</v>
      </c>
      <c r="Q5898" s="29"/>
      <c r="R5898" s="31"/>
      <c r="S5898" s="31"/>
      <c r="T5898" s="95" t="str">
        <f t="shared" si="448"/>
        <v/>
      </c>
      <c r="U5898" s="32">
        <f t="shared" si="449"/>
        <v>0</v>
      </c>
      <c r="V5898" s="22" t="str">
        <f t="shared" si="450"/>
        <v/>
      </c>
      <c r="X5898" s="33"/>
      <c r="Y5898" s="33"/>
    </row>
    <row r="5899" spans="1:25" x14ac:dyDescent="0.2">
      <c r="A5899" s="93"/>
      <c r="B5899" s="94" t="str">
        <f>IFERROR(VLOOKUP($A5899,HeadJournal!$A$1:$NTR$890,COLUMN(HeadJournal!B$1),0),"")</f>
        <v/>
      </c>
      <c r="C5899" s="94" t="str">
        <f>IFERROR(VLOOKUP($A5899,HeadJournal!$A$1:$NTR$890,COLUMN(HeadJournal!C$1),0),"")</f>
        <v/>
      </c>
      <c r="D5899" s="125" t="str">
        <f>IFERROR(VLOOKUP($A5899,HeadJournal!$A$1:$NTR$890,COLUMN(HeadJournal!D$1),0),"")</f>
        <v/>
      </c>
      <c r="E5899" s="95" t="str">
        <f>IFERROR(VLOOKUP($A5899,HeadJournal!$A$1:$NTR$890,COLUMN(HeadJournal!G$1),0),"")</f>
        <v/>
      </c>
      <c r="F5899" s="95" t="str">
        <f t="shared" ref="F5899:F5900" si="451">IFERROR(TEXT(E5899, "ГГГГ ММ"),"")</f>
        <v/>
      </c>
      <c r="G5899" s="97"/>
      <c r="H5899" s="161"/>
      <c r="I5899" s="97"/>
      <c r="J5899" s="97"/>
      <c r="K5899" s="29"/>
      <c r="L5899" s="29"/>
      <c r="M5899" s="30">
        <f>IFERROR(VLOOKUP($A5899,HeadJournal!$A$1:$J$890,COLUMN(HeadJournal!I$1),0)*($K5899+$L5899)/(SUMIF($A:$A,$A5899,$K:$K)+SUMIF($A:$A,$A5899,$L:$L)),0)</f>
        <v>0</v>
      </c>
      <c r="N5899" s="30">
        <f>IFERROR((VLOOKUP($A5899,HeadJournal!$A$1:$K$890,COLUMN(HeadJournal!K$1),0)-VLOOKUP($A5899,HeadJournal!$A$1:$K$890,COLUMN(HeadJournal!J$1),0))*($K5899+$L5899)/(SUMIF($A:$A,$A5899,$K:$K)+SUMIF($A:$A,$A5899,$L:$L)),0)</f>
        <v>0</v>
      </c>
      <c r="O5899" s="30">
        <f>IFERROR((VLOOKUP($A5899,HeadJournal!$A$1:$L$890,COLUMN(HeadJournal!L$1),0)*($K5899+$L5899)/(SUMIF($A:$A,$A5899,$K:$K)+SUMIF($A:$A,$A5899,$L:$L)))/VLOOKUP($A5899,HeadJournal!$A$1:$L$890,COLUMN(HeadJournal!H$1),0),0)</f>
        <v>0</v>
      </c>
      <c r="P5899" s="30">
        <f>IFERROR(SUM(K5899:O5899)*VLOOKUP($A5899,HeadJournal!$A$1:$L$890,COLUMN(HeadJournal!H$1),0),0)</f>
        <v>0</v>
      </c>
      <c r="Q5899" s="29"/>
      <c r="R5899" s="31"/>
      <c r="S5899" s="31"/>
      <c r="T5899" s="95" t="str">
        <f t="shared" ref="T5899:T5900" si="452">IF(R5899="","",TEXT(R5899,"ГГГГ ММ"))</f>
        <v/>
      </c>
      <c r="U5899" s="32">
        <f t="shared" ref="U5899:U5900" si="453">Q5899-P5899</f>
        <v>0</v>
      </c>
      <c r="V5899" s="22" t="str">
        <f t="shared" ref="V5899:V5900" si="454">IF(Q5899&lt;&gt;0,IFERROR(U5899/P5899,""),"")</f>
        <v/>
      </c>
      <c r="X5899" s="33"/>
      <c r="Y5899" s="33"/>
    </row>
    <row r="5900" spans="1:25" x14ac:dyDescent="0.2">
      <c r="A5900" s="93"/>
      <c r="B5900" s="94" t="str">
        <f>IFERROR(VLOOKUP($A5900,HeadJournal!$A$1:$NTR$890,COLUMN(HeadJournal!B$1),0),"")</f>
        <v/>
      </c>
      <c r="C5900" s="94" t="str">
        <f>IFERROR(VLOOKUP($A5900,HeadJournal!$A$1:$NTR$890,COLUMN(HeadJournal!C$1),0),"")</f>
        <v/>
      </c>
      <c r="D5900" s="125" t="str">
        <f>IFERROR(VLOOKUP($A5900,HeadJournal!$A$1:$NTR$890,COLUMN(HeadJournal!D$1),0),"")</f>
        <v/>
      </c>
      <c r="E5900" s="95" t="str">
        <f>IFERROR(VLOOKUP($A5900,HeadJournal!$A$1:$NTR$890,COLUMN(HeadJournal!G$1),0),"")</f>
        <v/>
      </c>
      <c r="F5900" s="95" t="str">
        <f t="shared" si="451"/>
        <v/>
      </c>
      <c r="G5900" s="97"/>
      <c r="H5900" s="161"/>
      <c r="I5900" s="97"/>
      <c r="J5900" s="97"/>
      <c r="K5900" s="29"/>
      <c r="L5900" s="29"/>
      <c r="M5900" s="30">
        <f>IFERROR(VLOOKUP($A5900,HeadJournal!$A$1:$J$890,COLUMN(HeadJournal!I$1),0)*($K5900+$L5900)/(SUMIF($A:$A,$A5900,$K:$K)+SUMIF($A:$A,$A5900,$L:$L)),0)</f>
        <v>0</v>
      </c>
      <c r="N5900" s="30">
        <f>IFERROR((VLOOKUP($A5900,HeadJournal!$A$1:$K$890,COLUMN(HeadJournal!K$1),0)-VLOOKUP($A5900,HeadJournal!$A$1:$K$890,COLUMN(HeadJournal!J$1),0))*($K5900+$L5900)/(SUMIF($A:$A,$A5900,$K:$K)+SUMIF($A:$A,$A5900,$L:$L)),0)</f>
        <v>0</v>
      </c>
      <c r="O5900" s="30">
        <f>IFERROR((VLOOKUP($A5900,HeadJournal!$A$1:$L$890,COLUMN(HeadJournal!L$1),0)*($K5900+$L5900)/(SUMIF($A:$A,$A5900,$K:$K)+SUMIF($A:$A,$A5900,$L:$L)))/VLOOKUP($A5900,HeadJournal!$A$1:$L$890,COLUMN(HeadJournal!H$1),0),0)</f>
        <v>0</v>
      </c>
      <c r="P5900" s="30">
        <f>IFERROR(SUM(K5900:O5900)*VLOOKUP($A5900,HeadJournal!$A$1:$L$890,COLUMN(HeadJournal!H$1),0),0)</f>
        <v>0</v>
      </c>
      <c r="Q5900" s="29"/>
      <c r="R5900" s="31"/>
      <c r="S5900" s="31"/>
      <c r="T5900" s="95" t="str">
        <f t="shared" si="452"/>
        <v/>
      </c>
      <c r="U5900" s="32">
        <f t="shared" si="453"/>
        <v>0</v>
      </c>
      <c r="V5900" s="22" t="str">
        <f t="shared" si="454"/>
        <v/>
      </c>
      <c r="X5900" s="33"/>
      <c r="Y5900" s="33"/>
    </row>
    <row r="5901" spans="1:25" x14ac:dyDescent="0.2">
      <c r="A5901" s="93"/>
      <c r="B5901" s="94" t="str">
        <f>IFERROR(VLOOKUP($A5901,HeadJournal!$A$1:$NTR$890,COLUMN(HeadJournal!B$1),0),"")</f>
        <v/>
      </c>
      <c r="C5901" s="94" t="str">
        <f>IFERROR(VLOOKUP($A5901,HeadJournal!$A$1:$NTR$890,COLUMN(HeadJournal!C$1),0),"")</f>
        <v/>
      </c>
      <c r="D5901" s="125" t="str">
        <f>IFERROR(VLOOKUP($A5901,HeadJournal!$A$1:$NTR$890,COLUMN(HeadJournal!D$1),0),"")</f>
        <v/>
      </c>
      <c r="E5901" s="95" t="str">
        <f>IFERROR(VLOOKUP($A5901,HeadJournal!$A$1:$NTR$890,COLUMN(HeadJournal!G$1),0),"")</f>
        <v/>
      </c>
      <c r="F5901" s="95" t="str">
        <f t="shared" si="419"/>
        <v/>
      </c>
      <c r="G5901" s="97"/>
      <c r="H5901" s="161"/>
      <c r="I5901" s="97"/>
      <c r="J5901" s="97"/>
      <c r="K5901" s="29"/>
      <c r="L5901" s="29"/>
      <c r="M5901" s="30">
        <f>IFERROR(VLOOKUP($A5901,HeadJournal!$A$1:$J$890,COLUMN(HeadJournal!I$1),0)*($K5901+$L5901)/(SUMIF($A:$A,$A5901,$K:$K)+SUMIF($A:$A,$A5901,$L:$L)),0)</f>
        <v>0</v>
      </c>
      <c r="N5901" s="30">
        <f>IFERROR((VLOOKUP($A5901,HeadJournal!$A$1:$K$890,COLUMN(HeadJournal!K$1),0)-VLOOKUP($A5901,HeadJournal!$A$1:$K$890,COLUMN(HeadJournal!J$1),0))*($K5901+$L5901)/(SUMIF($A:$A,$A5901,$K:$K)+SUMIF($A:$A,$A5901,$L:$L)),0)</f>
        <v>0</v>
      </c>
      <c r="O5901" s="30">
        <f>IFERROR((VLOOKUP($A5901,HeadJournal!$A$1:$L$890,COLUMN(HeadJournal!L$1),0)*($K5901+$L5901)/(SUMIF($A:$A,$A5901,$K:$K)+SUMIF($A:$A,$A5901,$L:$L)))/VLOOKUP($A5901,HeadJournal!$A$1:$L$890,COLUMN(HeadJournal!H$1),0),0)</f>
        <v>0</v>
      </c>
      <c r="P5901" s="30">
        <f>IFERROR(SUM(K5901:O5901)*VLOOKUP($A5901,HeadJournal!$A$1:$L$890,COLUMN(HeadJournal!H$1),0),0)</f>
        <v>0</v>
      </c>
      <c r="Q5901" s="29"/>
      <c r="R5901" s="31"/>
      <c r="S5901" s="31"/>
      <c r="T5901" s="95" t="str">
        <f t="shared" si="420"/>
        <v/>
      </c>
      <c r="U5901" s="32">
        <f t="shared" si="354"/>
        <v>0</v>
      </c>
      <c r="V5901" s="22" t="str">
        <f t="shared" si="355"/>
        <v/>
      </c>
      <c r="X5901" s="33"/>
      <c r="Y5901" s="33"/>
    </row>
    <row r="5902" spans="1:25" x14ac:dyDescent="0.2">
      <c r="A5902" s="93"/>
      <c r="B5902" s="94" t="str">
        <f>IFERROR(VLOOKUP($A5902,HeadJournal!$A$1:$NTR$890,COLUMN(HeadJournal!B$1),0),"")</f>
        <v/>
      </c>
      <c r="C5902" s="94" t="str">
        <f>IFERROR(VLOOKUP($A5902,HeadJournal!$A$1:$NTR$890,COLUMN(HeadJournal!C$1),0),"")</f>
        <v/>
      </c>
      <c r="D5902" s="125" t="str">
        <f>IFERROR(VLOOKUP($A5902,HeadJournal!$A$1:$NTR$890,COLUMN(HeadJournal!D$1),0),"")</f>
        <v/>
      </c>
      <c r="E5902" s="95" t="str">
        <f>IFERROR(VLOOKUP($A5902,HeadJournal!$A$1:$NTR$890,COLUMN(HeadJournal!G$1),0),"")</f>
        <v/>
      </c>
      <c r="F5902" s="95" t="str">
        <f t="shared" si="419"/>
        <v/>
      </c>
      <c r="G5902" s="97"/>
      <c r="H5902" s="161"/>
      <c r="I5902" s="97"/>
      <c r="J5902" s="97"/>
      <c r="K5902" s="29"/>
      <c r="L5902" s="29"/>
      <c r="M5902" s="30">
        <f>IFERROR(VLOOKUP($A5902,HeadJournal!$A$1:$J$890,COLUMN(HeadJournal!I$1),0)*($K5902+$L5902)/(SUMIF($A:$A,$A5902,$K:$K)+SUMIF($A:$A,$A5902,$L:$L)),0)</f>
        <v>0</v>
      </c>
      <c r="N5902" s="30">
        <f>IFERROR((VLOOKUP($A5902,HeadJournal!$A$1:$K$890,COLUMN(HeadJournal!K$1),0)-VLOOKUP($A5902,HeadJournal!$A$1:$K$890,COLUMN(HeadJournal!J$1),0))*($K5902+$L5902)/(SUMIF($A:$A,$A5902,$K:$K)+SUMIF($A:$A,$A5902,$L:$L)),0)</f>
        <v>0</v>
      </c>
      <c r="O5902" s="30">
        <f>IFERROR((VLOOKUP($A5902,HeadJournal!$A$1:$L$890,COLUMN(HeadJournal!L$1),0)*($K5902+$L5902)/(SUMIF($A:$A,$A5902,$K:$K)+SUMIF($A:$A,$A5902,$L:$L)))/VLOOKUP($A5902,HeadJournal!$A$1:$L$890,COLUMN(HeadJournal!H$1),0),0)</f>
        <v>0</v>
      </c>
      <c r="P5902" s="30">
        <f>IFERROR(SUM(K5902:O5902)*VLOOKUP($A5902,HeadJournal!$A$1:$L$890,COLUMN(HeadJournal!H$1),0),0)</f>
        <v>0</v>
      </c>
      <c r="Q5902" s="29"/>
      <c r="R5902" s="31"/>
      <c r="S5902" s="31"/>
      <c r="T5902" s="95" t="str">
        <f t="shared" si="420"/>
        <v/>
      </c>
      <c r="U5902" s="32">
        <f t="shared" si="354"/>
        <v>0</v>
      </c>
      <c r="V5902" s="22" t="str">
        <f t="shared" si="355"/>
        <v/>
      </c>
      <c r="X5902" s="33"/>
      <c r="Y5902" s="33"/>
    </row>
    <row r="5908" spans="16:16" x14ac:dyDescent="0.2">
      <c r="P5908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5902" xr:uid="{D29BF7D3-E7C2-44BF-B258-B82FABBBEE2C}"/>
  <phoneticPr fontId="1" type="noConversion"/>
  <conditionalFormatting sqref="D1:D1048576">
    <cfRule type="expression" dxfId="99" priority="109">
      <formula>D1="Доставлен"</formula>
    </cfRule>
  </conditionalFormatting>
  <conditionalFormatting sqref="G1:G5655 G5657">
    <cfRule type="expression" dxfId="98" priority="142">
      <formula>G1="Парфюм"</formula>
    </cfRule>
    <cfRule type="expression" dxfId="97" priority="143">
      <formula>G1="Спортпит"</formula>
    </cfRule>
    <cfRule type="expression" dxfId="96" priority="144">
      <formula>G1="Косметика"</formula>
    </cfRule>
    <cfRule type="expression" dxfId="95" priority="145">
      <formula>G1="Витамины"</formula>
    </cfRule>
  </conditionalFormatting>
  <conditionalFormatting sqref="G5654:G5658 G5662:G5722">
    <cfRule type="expression" dxfId="94" priority="126">
      <formula>G5654="Парфюм"</formula>
    </cfRule>
    <cfRule type="expression" dxfId="93" priority="127">
      <formula>G5654="Спортпит"</formula>
    </cfRule>
    <cfRule type="expression" dxfId="92" priority="128">
      <formula>G5654="Косметика"</formula>
    </cfRule>
    <cfRule type="expression" dxfId="91" priority="129">
      <formula>G5654="Витамины"</formula>
    </cfRule>
  </conditionalFormatting>
  <conditionalFormatting sqref="G5658:G5660">
    <cfRule type="expression" dxfId="90" priority="105">
      <formula>G5658="Парфюм"</formula>
    </cfRule>
    <cfRule type="expression" dxfId="89" priority="106">
      <formula>G5658="Спортпит"</formula>
    </cfRule>
    <cfRule type="expression" dxfId="88" priority="107">
      <formula>G5658="Косметика"</formula>
    </cfRule>
    <cfRule type="expression" dxfId="87" priority="108">
      <formula>G5658="Витамины"</formula>
    </cfRule>
  </conditionalFormatting>
  <conditionalFormatting sqref="G5659">
    <cfRule type="expression" dxfId="86" priority="101">
      <formula>G5659="Парфюм"</formula>
    </cfRule>
    <cfRule type="expression" dxfId="85" priority="102">
      <formula>G5659="Спортпит"</formula>
    </cfRule>
    <cfRule type="expression" dxfId="84" priority="103">
      <formula>G5659="Косметика"</formula>
    </cfRule>
    <cfRule type="expression" dxfId="83" priority="104">
      <formula>G5659="Витамины"</formula>
    </cfRule>
  </conditionalFormatting>
  <conditionalFormatting sqref="G5660">
    <cfRule type="expression" dxfId="82" priority="114">
      <formula>G5660="Парфюм"</formula>
    </cfRule>
    <cfRule type="expression" dxfId="81" priority="115">
      <formula>G5660="Спортпит"</formula>
    </cfRule>
    <cfRule type="expression" dxfId="80" priority="116">
      <formula>G5660="Косметика"</formula>
    </cfRule>
    <cfRule type="expression" dxfId="79" priority="117">
      <formula>G5660="Витамины"</formula>
    </cfRule>
  </conditionalFormatting>
  <conditionalFormatting sqref="G5661">
    <cfRule type="expression" dxfId="78" priority="93">
      <formula>G5661="Парфюм"</formula>
    </cfRule>
    <cfRule type="expression" dxfId="77" priority="94">
      <formula>G5661="Спортпит"</formula>
    </cfRule>
    <cfRule type="expression" dxfId="76" priority="95">
      <formula>G5661="Косметика"</formula>
    </cfRule>
    <cfRule type="expression" dxfId="75" priority="96">
      <formula>G5661="Витамины"</formula>
    </cfRule>
  </conditionalFormatting>
  <conditionalFormatting sqref="G5661:G5662">
    <cfRule type="expression" dxfId="74" priority="97">
      <formula>G5661="Парфюм"</formula>
    </cfRule>
    <cfRule type="expression" dxfId="73" priority="98">
      <formula>G5661="Спортпит"</formula>
    </cfRule>
    <cfRule type="expression" dxfId="72" priority="99">
      <formula>G5661="Косметика"</formula>
    </cfRule>
    <cfRule type="expression" dxfId="71" priority="100">
      <formula>G5661="Витамины"</formula>
    </cfRule>
  </conditionalFormatting>
  <conditionalFormatting sqref="G5663:G5676">
    <cfRule type="expression" dxfId="70" priority="85">
      <formula>G5663="Парфюм"</formula>
    </cfRule>
    <cfRule type="expression" dxfId="69" priority="86">
      <formula>G5663="Спортпит"</formula>
    </cfRule>
    <cfRule type="expression" dxfId="68" priority="87">
      <formula>G5663="Косметика"</formula>
    </cfRule>
    <cfRule type="expression" dxfId="67" priority="88">
      <formula>G5663="Витамины"</formula>
    </cfRule>
  </conditionalFormatting>
  <conditionalFormatting sqref="G5680:G5741">
    <cfRule type="expression" dxfId="66" priority="61">
      <formula>G5680="Парфюм"</formula>
    </cfRule>
    <cfRule type="expression" dxfId="65" priority="62">
      <formula>G5680="Спортпит"</formula>
    </cfRule>
    <cfRule type="expression" dxfId="64" priority="63">
      <formula>G5680="Косметика"</formula>
    </cfRule>
    <cfRule type="expression" dxfId="63" priority="64">
      <formula>G5680="Витамины"</formula>
    </cfRule>
  </conditionalFormatting>
  <conditionalFormatting sqref="G5724:G5745 G5784:G1048576">
    <cfRule type="expression" dxfId="62" priority="49">
      <formula>G5724="Парфюм"</formula>
    </cfRule>
    <cfRule type="expression" dxfId="61" priority="50">
      <formula>G5724="Спортпит"</formula>
    </cfRule>
    <cfRule type="expression" dxfId="60" priority="51">
      <formula>G5724="Косметика"</formula>
    </cfRule>
    <cfRule type="expression" dxfId="59" priority="52">
      <formula>G5724="Витамины"</formula>
    </cfRule>
  </conditionalFormatting>
  <conditionalFormatting sqref="G5742">
    <cfRule type="expression" dxfId="58" priority="45">
      <formula>G5742="Парфюм"</formula>
    </cfRule>
    <cfRule type="expression" dxfId="57" priority="46">
      <formula>G5742="Спортпит"</formula>
    </cfRule>
    <cfRule type="expression" dxfId="56" priority="47">
      <formula>G5742="Косметика"</formula>
    </cfRule>
    <cfRule type="expression" dxfId="55" priority="48">
      <formula>G5742="Витамины"</formula>
    </cfRule>
  </conditionalFormatting>
  <conditionalFormatting sqref="G5744:G5745">
    <cfRule type="expression" dxfId="54" priority="41">
      <formula>G5744="Парфюм"</formula>
    </cfRule>
    <cfRule type="expression" dxfId="53" priority="42">
      <formula>G5744="Спортпит"</formula>
    </cfRule>
    <cfRule type="expression" dxfId="52" priority="43">
      <formula>G5744="Косметика"</formula>
    </cfRule>
    <cfRule type="expression" dxfId="51" priority="44">
      <formula>G5744="Витамины"</formula>
    </cfRule>
  </conditionalFormatting>
  <conditionalFormatting sqref="G5746:G5747">
    <cfRule type="expression" dxfId="50" priority="37">
      <formula>G5746="Парфюм"</formula>
    </cfRule>
    <cfRule type="expression" dxfId="49" priority="38">
      <formula>G5746="Спортпит"</formula>
    </cfRule>
    <cfRule type="expression" dxfId="48" priority="39">
      <formula>G5746="Косметика"</formula>
    </cfRule>
    <cfRule type="expression" dxfId="47" priority="40">
      <formula>G5746="Витамины"</formula>
    </cfRule>
  </conditionalFormatting>
  <conditionalFormatting sqref="G5746:G5747">
    <cfRule type="expression" dxfId="46" priority="33">
      <formula>G5746="Парфюм"</formula>
    </cfRule>
    <cfRule type="expression" dxfId="45" priority="34">
      <formula>G5746="Спортпит"</formula>
    </cfRule>
    <cfRule type="expression" dxfId="44" priority="35">
      <formula>G5746="Косметика"</formula>
    </cfRule>
    <cfRule type="expression" dxfId="43" priority="36">
      <formula>G5746="Витамины"</formula>
    </cfRule>
  </conditionalFormatting>
  <conditionalFormatting sqref="G5748:G5757">
    <cfRule type="expression" dxfId="41" priority="29">
      <formula>G5748="Парфюм"</formula>
    </cfRule>
    <cfRule type="expression" dxfId="40" priority="30">
      <formula>G5748="Спортпит"</formula>
    </cfRule>
    <cfRule type="expression" dxfId="39" priority="31">
      <formula>G5748="Косметика"</formula>
    </cfRule>
    <cfRule type="expression" dxfId="38" priority="32">
      <formula>G5748="Витамины"</formula>
    </cfRule>
  </conditionalFormatting>
  <conditionalFormatting sqref="G5748:G5757">
    <cfRule type="expression" dxfId="37" priority="25">
      <formula>G5748="Парфюм"</formula>
    </cfRule>
    <cfRule type="expression" dxfId="36" priority="26">
      <formula>G5748="Спортпит"</formula>
    </cfRule>
    <cfRule type="expression" dxfId="35" priority="27">
      <formula>G5748="Косметика"</formula>
    </cfRule>
    <cfRule type="expression" dxfId="34" priority="28">
      <formula>G5748="Витамины"</formula>
    </cfRule>
  </conditionalFormatting>
  <conditionalFormatting sqref="G5758:G5764">
    <cfRule type="expression" dxfId="33" priority="21">
      <formula>G5758="Парфюм"</formula>
    </cfRule>
    <cfRule type="expression" dxfId="32" priority="22">
      <formula>G5758="Спортпит"</formula>
    </cfRule>
    <cfRule type="expression" dxfId="31" priority="23">
      <formula>G5758="Косметика"</formula>
    </cfRule>
    <cfRule type="expression" dxfId="30" priority="24">
      <formula>G5758="Витамины"</formula>
    </cfRule>
  </conditionalFormatting>
  <conditionalFormatting sqref="G5758:G5764">
    <cfRule type="expression" dxfId="29" priority="17">
      <formula>G5758="Парфюм"</formula>
    </cfRule>
    <cfRule type="expression" dxfId="28" priority="18">
      <formula>G5758="Спортпит"</formula>
    </cfRule>
    <cfRule type="expression" dxfId="27" priority="19">
      <formula>G5758="Косметика"</formula>
    </cfRule>
    <cfRule type="expression" dxfId="26" priority="20">
      <formula>G5758="Витамины"</formula>
    </cfRule>
  </conditionalFormatting>
  <conditionalFormatting sqref="G5765:G5775">
    <cfRule type="expression" dxfId="25" priority="13">
      <formula>G5765="Парфюм"</formula>
    </cfRule>
    <cfRule type="expression" dxfId="24" priority="14">
      <formula>G5765="Спортпит"</formula>
    </cfRule>
    <cfRule type="expression" dxfId="23" priority="15">
      <formula>G5765="Косметика"</formula>
    </cfRule>
    <cfRule type="expression" dxfId="22" priority="16">
      <formula>G5765="Витамины"</formula>
    </cfRule>
  </conditionalFormatting>
  <conditionalFormatting sqref="G5765:G5775">
    <cfRule type="expression" dxfId="21" priority="9">
      <formula>G5765="Парфюм"</formula>
    </cfRule>
    <cfRule type="expression" dxfId="20" priority="10">
      <formula>G5765="Спортпит"</formula>
    </cfRule>
    <cfRule type="expression" dxfId="19" priority="11">
      <formula>G5765="Косметика"</formula>
    </cfRule>
    <cfRule type="expression" dxfId="18" priority="12">
      <formula>G5765="Витамины"</formula>
    </cfRule>
  </conditionalFormatting>
  <conditionalFormatting sqref="G5776:G5783">
    <cfRule type="expression" dxfId="7" priority="5">
      <formula>G5776="Парфюм"</formula>
    </cfRule>
    <cfRule type="expression" dxfId="6" priority="6">
      <formula>G5776="Спортпит"</formula>
    </cfRule>
    <cfRule type="expression" dxfId="5" priority="7">
      <formula>G5776="Косметика"</formula>
    </cfRule>
    <cfRule type="expression" dxfId="4" priority="8">
      <formula>G5776="Витамины"</formula>
    </cfRule>
  </conditionalFormatting>
  <conditionalFormatting sqref="G5776:G5783">
    <cfRule type="expression" dxfId="3" priority="1">
      <formula>G5776="Парфюм"</formula>
    </cfRule>
    <cfRule type="expression" dxfId="2" priority="2">
      <formula>G5776="Спортпит"</formula>
    </cfRule>
    <cfRule type="expression" dxfId="1" priority="3">
      <formula>G5776="Косметика"</formula>
    </cfRule>
    <cfRule type="expression" dxfId="0" priority="4">
      <formula>G5776="Витамины"</formula>
    </cfRule>
  </conditionalFormatting>
  <dataValidations count="1">
    <dataValidation type="list" showInputMessage="1" showErrorMessage="1" sqref="S3:S5902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75" activePane="bottomLeft" state="frozen"/>
      <selection activeCell="H4889" sqref="H4889:L4899"/>
      <selection pane="bottomLeft" activeCell="D807" sqref="D807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7" width="9.140625" style="7"/>
    <col min="18" max="18" width="10.85546875" style="7" customWidth="1"/>
    <col min="19" max="19" width="11.140625" style="7" customWidth="1"/>
    <col min="20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  <c r="R1" s="5" t="s">
        <v>5621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-38923.037000000011</v>
      </c>
      <c r="J2" s="4">
        <f t="shared" si="0"/>
        <v>2563078.4529844522</v>
      </c>
      <c r="K2" s="4">
        <f t="shared" si="0"/>
        <v>2562066.0700000045</v>
      </c>
      <c r="L2" s="4">
        <f t="shared" si="0"/>
        <v>448170.2249666666</v>
      </c>
      <c r="M2" s="4">
        <f t="shared" si="0"/>
        <v>7815566.428071646</v>
      </c>
      <c r="N2" s="4">
        <f t="shared" si="0"/>
        <v>11384030.547234206</v>
      </c>
      <c r="O2" s="17">
        <f t="shared" si="0"/>
        <v>3568464.1191625586</v>
      </c>
      <c r="P2" s="21">
        <f>SUBTOTAL(1,P$3:P$890)</f>
        <v>0.53121669384349657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38426.35</v>
      </c>
      <c r="O386" s="18">
        <f>SUMIF(Journal!$A:$A,HeadJournal!$A386,Journal!U:U)</f>
        <v>12591.089999999989</v>
      </c>
      <c r="P386" s="22">
        <f t="shared" si="47"/>
        <v>0.4873606845837814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31355.599999999999</v>
      </c>
      <c r="O388" s="18">
        <f>SUMIF(Journal!$A:$A,HeadJournal!$A388,Journal!U:U)</f>
        <v>9037.4966666666678</v>
      </c>
      <c r="P388" s="22">
        <f t="shared" si="55"/>
        <v>0.40494017487447792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44000</v>
      </c>
      <c r="O389" s="18">
        <f>SUMIF(Journal!$A:$A,HeadJournal!$A389,Journal!U:U)</f>
        <v>16111.129999999976</v>
      </c>
      <c r="P389" s="22">
        <f t="shared" si="55"/>
        <v>0.57769031158307838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55"/>
        <v>0.47979001450851877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si="61"/>
        <v>0.43934490731061965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61"/>
        <v>0.40183761874516427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5544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5634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67"/>
        <v>0.61239187789907312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8">
        <f>SUMIF(Journal!$A:$A,HeadJournal!$A586,Journal!U:U)</f>
        <v>11924.666666666653</v>
      </c>
      <c r="P586" s="22">
        <f t="shared" si="72"/>
        <v>0.5360493727634944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30900</v>
      </c>
      <c r="O588" s="18">
        <f>SUMIF(Journal!$A:$A,HeadJournal!$A588,Journal!U:U)</f>
        <v>9466.5800000000054</v>
      </c>
      <c r="P588" s="22">
        <f t="shared" si="72"/>
        <v>0.44167379727547018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24200</v>
      </c>
      <c r="O600" s="18">
        <f>SUMIF(Journal!$A:$A,HeadJournal!$A600,Journal!U:U)</f>
        <v>2191.5066666666617</v>
      </c>
      <c r="P600" s="22">
        <f t="shared" si="72"/>
        <v>9.9575497217134712E-2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8">
        <f>SUMIF(Journal!$A:$A,HeadJournal!$A620,Journal!U:U)</f>
        <v>7532.7366666666603</v>
      </c>
      <c r="P620" s="22">
        <f t="shared" si="72"/>
        <v>0.61405192519168161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25200</v>
      </c>
      <c r="O636" s="18">
        <f>SUMIF(Journal!$A:$A,HeadJournal!$A636,Journal!U:U)</f>
        <v>7280.6400000000012</v>
      </c>
      <c r="P636" s="22">
        <f t="shared" si="72"/>
        <v>0.40630022500803614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8">
        <f>SUMIF(Journal!$A:$A,HeadJournal!$A637,Journal!U:U)</f>
        <v>7947.8099999999977</v>
      </c>
      <c r="P637" s="22">
        <f t="shared" si="72"/>
        <v>0.47728316815986344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27000</v>
      </c>
      <c r="O639" s="18">
        <f>SUMIF(Journal!$A:$A,HeadJournal!$A639,Journal!U:U)</f>
        <v>9687.8600000000042</v>
      </c>
      <c r="P639" s="22">
        <f t="shared" si="72"/>
        <v>0.55959921765882248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24700</v>
      </c>
      <c r="O642" s="18">
        <f>SUMIF(Journal!$A:$A,HeadJournal!$A642,Journal!U:U)</f>
        <v>7618.0099999999948</v>
      </c>
      <c r="P642" s="22">
        <f t="shared" si="72"/>
        <v>0.44596736094565059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16000</v>
      </c>
      <c r="O648" s="18">
        <f>SUMIF(Journal!$A:$A,HeadJournal!$A648,Journal!U:U)</f>
        <v>5232.8599999999997</v>
      </c>
      <c r="P648" s="22">
        <f t="shared" si="75"/>
        <v>0.48600278254021029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75"/>
        <v>0.57480958005609339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75"/>
        <v>0.55087106219927251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21297.71</v>
      </c>
      <c r="O655" s="18">
        <f>SUMIF(Journal!$A:$A,HeadJournal!$A655,Journal!U:U)</f>
        <v>9108.0066666666662</v>
      </c>
      <c r="P655" s="22">
        <f t="shared" si="75"/>
        <v>0.74718854246110977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8">
        <f>SUMIF(Journal!$A:$A,HeadJournal!$A659,Journal!U:U)</f>
        <v>15967.250000000004</v>
      </c>
      <c r="P659" s="22">
        <f t="shared" si="75"/>
        <v>1.117939472440532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75"/>
        <v>0.36291557390113138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8">
        <f>SUMIF(Journal!$A:$A,HeadJournal!$A674,Journal!U:U)</f>
        <v>12518.340945830523</v>
      </c>
      <c r="P674" s="22">
        <f t="shared" si="75"/>
        <v>0.90833337964802208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75"/>
        <v>0.25108119005117474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75"/>
        <v>0.33124183321909356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22500</v>
      </c>
      <c r="O686" s="18">
        <f>SUMIF(Journal!$A:$A,HeadJournal!$A686,Journal!U:U)</f>
        <v>8793.9266666666681</v>
      </c>
      <c r="P686" s="22">
        <f t="shared" si="75"/>
        <v>0.64160802680660811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32700</v>
      </c>
      <c r="O687" s="18">
        <f>SUMIF(Journal!$A:$A,HeadJournal!$A687,Journal!U:U)</f>
        <v>15901.466666666665</v>
      </c>
      <c r="P687" s="22">
        <f t="shared" si="75"/>
        <v>0.94659851256855732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75"/>
        <v>0.64205741151255058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23300</v>
      </c>
      <c r="O689" s="18">
        <f>SUMIF(Journal!$A:$A,HeadJournal!$A689,Journal!U:U)</f>
        <v>9800.6766666666663</v>
      </c>
      <c r="P689" s="22">
        <f t="shared" si="75"/>
        <v>0.72601243963586315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26171.22</v>
      </c>
      <c r="O692" s="18">
        <f>SUMIF(Journal!$A:$A,HeadJournal!$A692,Journal!U:U)</f>
        <v>11898.840000000004</v>
      </c>
      <c r="P692" s="22">
        <f t="shared" si="75"/>
        <v>0.83369697275436949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20200</v>
      </c>
      <c r="O694" s="18">
        <f>SUMIF(Journal!$A:$A,HeadJournal!$A694,Journal!U:U)</f>
        <v>9706.48</v>
      </c>
      <c r="P694" s="22">
        <f t="shared" si="75"/>
        <v>0.92499752228041676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27500</v>
      </c>
      <c r="O698" s="18">
        <f>SUMIF(Journal!$A:$A,HeadJournal!$A698,Journal!U:U)</f>
        <v>10364.810000000003</v>
      </c>
      <c r="P698" s="22">
        <f t="shared" si="75"/>
        <v>0.60488445123748291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32200</v>
      </c>
      <c r="O699" s="18">
        <f>SUMIF(Journal!$A:$A,HeadJournal!$A699,Journal!U:U)</f>
        <v>15525.175948777638</v>
      </c>
      <c r="P699" s="22">
        <f t="shared" si="75"/>
        <v>0.93105485857522774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24280</v>
      </c>
      <c r="O700" s="18">
        <f>SUMIF(Journal!$A:$A,HeadJournal!$A700,Journal!U:U)</f>
        <v>6714.140000000004</v>
      </c>
      <c r="P700" s="22">
        <f t="shared" si="75"/>
        <v>0.38222666012367201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15070</v>
      </c>
      <c r="O701" s="18">
        <f>SUMIF(Journal!$A:$A,HeadJournal!$A701,Journal!U:U)</f>
        <v>4848.2299999999996</v>
      </c>
      <c r="P701" s="22">
        <f t="shared" si="75"/>
        <v>0.47430435237732793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22345.82</v>
      </c>
      <c r="O709" s="18">
        <f>SUMIF(Journal!$A:$A,HeadJournal!$A709,Journal!U:U)</f>
        <v>4074.2199999999966</v>
      </c>
      <c r="P709" s="22">
        <f t="shared" si="78"/>
        <v>0.22298101972459972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19350</v>
      </c>
      <c r="O710" s="18">
        <f>SUMIF(Journal!$A:$A,HeadJournal!$A710,Journal!U:U)</f>
        <v>2665.0499999999975</v>
      </c>
      <c r="P710" s="22">
        <f t="shared" si="78"/>
        <v>0.15972777862684615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12400</v>
      </c>
      <c r="O714" s="18">
        <f>SUMIF(Journal!$A:$A,HeadJournal!$A714,Journal!U:U)</f>
        <v>4577.3889897626277</v>
      </c>
      <c r="P714" s="22">
        <f t="shared" si="78"/>
        <v>0.58514848607098635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24100</v>
      </c>
      <c r="O717" s="18">
        <f>SUMIF(Journal!$A:$A,HeadJournal!$A717,Journal!U:U)</f>
        <v>10954.619999999999</v>
      </c>
      <c r="P717" s="22">
        <f t="shared" si="78"/>
        <v>0.83334372988837124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21300</v>
      </c>
      <c r="O720" s="18">
        <f>SUMIF(Journal!$A:$A,HeadJournal!$A720,Journal!U:U)</f>
        <v>3757.3</v>
      </c>
      <c r="P720" s="22">
        <f t="shared" si="78"/>
        <v>0.21418025731500853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20000</v>
      </c>
      <c r="O721" s="18">
        <f>SUMIF(Journal!$A:$A,HeadJournal!$A721,Journal!U:U)</f>
        <v>9897.4450000000015</v>
      </c>
      <c r="P721" s="22">
        <f t="shared" si="78"/>
        <v>0.9796972152094201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24200</v>
      </c>
      <c r="O724" s="18">
        <f>SUMIF(Journal!$A:$A,HeadJournal!$A724,Journal!U:U)</f>
        <v>7636.0400000000063</v>
      </c>
      <c r="P724" s="22">
        <f t="shared" si="78"/>
        <v>0.46100328665367524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27100</v>
      </c>
      <c r="O727" s="18">
        <f>SUMIF(Journal!$A:$A,HeadJournal!$A727,Journal!U:U)</f>
        <v>10154.469999999999</v>
      </c>
      <c r="P727" s="22">
        <f t="shared" si="78"/>
        <v>0.59924180595118604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26700</v>
      </c>
      <c r="O733" s="18">
        <f>SUMIF(Journal!$A:$A,HeadJournal!$A733,Journal!U:U)</f>
        <v>10094.080000000005</v>
      </c>
      <c r="P733" s="22">
        <f t="shared" si="78"/>
        <v>0.60786032932833634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28900</v>
      </c>
      <c r="O734" s="18">
        <f>SUMIF(Journal!$A:$A,HeadJournal!$A734,Journal!U:U)</f>
        <v>11822.509999999998</v>
      </c>
      <c r="P734" s="22">
        <f t="shared" si="78"/>
        <v>0.69228616149094491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17000</v>
      </c>
      <c r="O737" s="18">
        <f>SUMIF(Journal!$A:$A,HeadJournal!$A737,Journal!U:U)</f>
        <v>-352.25000000000273</v>
      </c>
      <c r="P737" s="22">
        <f t="shared" si="78"/>
        <v>-2.0299961100145668E-2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15950</v>
      </c>
      <c r="O738" s="18">
        <f>SUMIF(Journal!$A:$A,HeadJournal!$A738,Journal!U:U)</f>
        <v>1447.1899999999985</v>
      </c>
      <c r="P738" s="22">
        <f t="shared" si="78"/>
        <v>9.9786868889546104E-2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21300</v>
      </c>
      <c r="O739" s="18">
        <f>SUMIF(Journal!$A:$A,HeadJournal!$A739,Journal!U:U)</f>
        <v>6424.5499999999984</v>
      </c>
      <c r="P739" s="22">
        <f t="shared" si="78"/>
        <v>0.4318894554450452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2900</v>
      </c>
      <c r="O742" s="18">
        <f>SUMIF(Journal!$A:$A,HeadJournal!$A742,Journal!U:U)</f>
        <v>847</v>
      </c>
      <c r="P742" s="22">
        <f t="shared" si="78"/>
        <v>0.41256697515830493</v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25200</v>
      </c>
      <c r="O743" s="18">
        <f>SUMIF(Journal!$A:$A,HeadJournal!$A743,Journal!U:U)</f>
        <v>7856.6600000000053</v>
      </c>
      <c r="P743" s="22">
        <f t="shared" si="78"/>
        <v>0.45300732154244849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18500</v>
      </c>
      <c r="O744" s="18">
        <f>SUMIF(Journal!$A:$A,HeadJournal!$A744,Journal!U:U)</f>
        <v>2234.369999999999</v>
      </c>
      <c r="P744" s="22">
        <f t="shared" si="78"/>
        <v>0.13736756584282311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21118.33</v>
      </c>
      <c r="O745" s="18">
        <f>SUMIF(Journal!$A:$A,HeadJournal!$A745,Journal!U:U)</f>
        <v>4030.76</v>
      </c>
      <c r="P745" s="22">
        <f t="shared" si="78"/>
        <v>0.23588842649949643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15600</v>
      </c>
      <c r="O746" s="18">
        <f>SUMIF(Journal!$A:$A,HeadJournal!$A746,Journal!U:U)</f>
        <v>-1831.5200000000045</v>
      </c>
      <c r="P746" s="22">
        <f t="shared" si="78"/>
        <v>-0.10506943743288044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10300</v>
      </c>
      <c r="O747" s="18">
        <f>SUMIF(Journal!$A:$A,HeadJournal!$A747,Journal!U:U)</f>
        <v>781.19000000000119</v>
      </c>
      <c r="P747" s="22">
        <f t="shared" si="78"/>
        <v>8.206803161319548E-2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13700</v>
      </c>
      <c r="O750" s="18">
        <f>SUMIF(Journal!$A:$A,HeadJournal!$A750,Journal!U:U)</f>
        <v>-2643.28</v>
      </c>
      <c r="P750" s="22">
        <f t="shared" si="78"/>
        <v>-0.16173497608803131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20500</v>
      </c>
      <c r="O751" s="18">
        <f>SUMIF(Journal!$A:$A,HeadJournal!$A751,Journal!U:U)</f>
        <v>7197.9299999999994</v>
      </c>
      <c r="P751" s="22">
        <f t="shared" si="78"/>
        <v>0.54111352593994755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16200</v>
      </c>
      <c r="O752" s="18">
        <f>SUMIF(Journal!$A:$A,HeadJournal!$A752,Journal!U:U)</f>
        <v>-124.0900000000031</v>
      </c>
      <c r="P752" s="22">
        <f t="shared" si="78"/>
        <v>-7.6016488514828754E-3</v>
      </c>
      <c r="Q752" s="7" t="b">
        <f t="shared" si="80"/>
        <v>1</v>
      </c>
      <c r="R752" s="73">
        <f t="shared" si="79"/>
        <v>3.1119651998978193E-2</v>
      </c>
    </row>
    <row r="753" spans="1:19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9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9" x14ac:dyDescent="0.25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>SUMIF(Journal!$A:$A,HeadJournal!$A755,Journal!$P:$P)</f>
        <v>16513.939999999999</v>
      </c>
      <c r="N755" s="8">
        <f>SUMIF(Journal!$A:$A,HeadJournal!$A755,Journal!Q:Q)</f>
        <v>20300</v>
      </c>
      <c r="O755" s="18">
        <f>SUMIF(Journal!$A:$A,HeadJournal!$A755,Journal!U:U)</f>
        <v>3786.0600000000013</v>
      </c>
      <c r="P755" s="22">
        <f t="shared" si="78"/>
        <v>0.22926448806281249</v>
      </c>
      <c r="Q755" s="7" t="b">
        <f t="shared" si="80"/>
        <v>1</v>
      </c>
      <c r="R755" s="73">
        <f t="shared" si="79"/>
        <v>2.3253081941680787E-2</v>
      </c>
    </row>
    <row r="756" spans="1:19" x14ac:dyDescent="0.25">
      <c r="A756" s="12" t="s">
        <v>5413</v>
      </c>
      <c r="B756" s="19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21800</v>
      </c>
      <c r="O756" s="18">
        <f>SUMIF(Journal!$A:$A,HeadJournal!$A756,Journal!U:U)</f>
        <v>4984.869999999999</v>
      </c>
      <c r="P756" s="22">
        <f t="shared" si="78"/>
        <v>0.29645146959910496</v>
      </c>
      <c r="Q756" s="7" t="b">
        <f t="shared" si="80"/>
        <v>1</v>
      </c>
      <c r="R756" s="73">
        <f t="shared" si="79"/>
        <v>3.0210887456713083E-2</v>
      </c>
    </row>
    <row r="757" spans="1:19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9" x14ac:dyDescent="0.25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>SUMIF(Journal!$A:$A,HeadJournal!$A758,Journal!$P:$P)</f>
        <v>16628.989999999994</v>
      </c>
      <c r="N758" s="8">
        <f>SUMIF(Journal!$A:$A,HeadJournal!$A758,Journal!Q:Q)</f>
        <v>15800</v>
      </c>
      <c r="O758" s="18">
        <f>SUMIF(Journal!$A:$A,HeadJournal!$A758,Journal!U:U)</f>
        <v>-828.98999999999796</v>
      </c>
      <c r="P758" s="22">
        <f t="shared" si="78"/>
        <v>-4.9852095647420457E-2</v>
      </c>
      <c r="Q758" s="7" t="b">
        <f t="shared" si="80"/>
        <v>1</v>
      </c>
      <c r="R758" s="73">
        <f t="shared" si="79"/>
        <v>2.3092202232366497E-2</v>
      </c>
      <c r="S758" s="73"/>
    </row>
    <row r="759" spans="1:19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4200</v>
      </c>
      <c r="O759" s="18">
        <f>SUMIF(Journal!$A:$A,HeadJournal!$A759,Journal!U:U)</f>
        <v>1801</v>
      </c>
      <c r="P759" s="22">
        <f t="shared" si="78"/>
        <v>0.7507294706127553</v>
      </c>
      <c r="Q759" s="7" t="b">
        <f t="shared" si="80"/>
        <v>1</v>
      </c>
      <c r="R759" s="73">
        <f t="shared" si="79"/>
        <v>0</v>
      </c>
      <c r="S759" s="73"/>
    </row>
    <row r="760" spans="1:19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  <c r="S760" s="73"/>
    </row>
    <row r="761" spans="1:19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  <c r="S761" s="73"/>
    </row>
    <row r="762" spans="1:19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  <c r="S762" s="73"/>
    </row>
    <row r="763" spans="1:19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  <c r="S763" s="73"/>
    </row>
    <row r="764" spans="1:19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  <c r="S764" s="73"/>
    </row>
    <row r="765" spans="1:19" x14ac:dyDescent="0.25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>SUMIF(Journal!$A:$A,HeadJournal!$A765,Journal!$P:$P)</f>
        <v>15853.61</v>
      </c>
      <c r="N765" s="8">
        <f>SUMIF(Journal!$A:$A,HeadJournal!$A765,Journal!Q:Q)</f>
        <v>20400</v>
      </c>
      <c r="O765" s="18">
        <f>SUMIF(Journal!$A:$A,HeadJournal!$A765,Journal!U:U)</f>
        <v>4546.3900000000003</v>
      </c>
      <c r="P765" s="22">
        <f t="shared" si="78"/>
        <v>0.28677317027478283</v>
      </c>
      <c r="Q765" s="7" t="b">
        <f t="shared" si="80"/>
        <v>1</v>
      </c>
      <c r="R765" s="73">
        <f t="shared" si="79"/>
        <v>2.4221612616937088E-2</v>
      </c>
      <c r="S765" s="73"/>
    </row>
    <row r="766" spans="1:19" x14ac:dyDescent="0.25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>SUMIF(Journal!$A:$A,HeadJournal!$A766,Journal!$P:$P)</f>
        <v>15361.850000000002</v>
      </c>
      <c r="N766" s="8">
        <f>SUMIF(Journal!$A:$A,HeadJournal!$A766,Journal!Q:Q)</f>
        <v>12300</v>
      </c>
      <c r="O766" s="18">
        <f>SUMIF(Journal!$A:$A,HeadJournal!$A766,Journal!U:U)</f>
        <v>-3061.8500000000017</v>
      </c>
      <c r="P766" s="22">
        <f t="shared" si="78"/>
        <v>-0.19931518664744163</v>
      </c>
      <c r="Q766" s="7" t="b">
        <f t="shared" si="80"/>
        <v>1</v>
      </c>
      <c r="R766" s="73">
        <f t="shared" si="79"/>
        <v>2.4996989294909139E-2</v>
      </c>
      <c r="S766" s="73"/>
    </row>
    <row r="767" spans="1:19" x14ac:dyDescent="0.25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>SUMIF(Journal!$A:$A,HeadJournal!$A767,Journal!$P:$P)</f>
        <v>16506.129999999997</v>
      </c>
      <c r="N767" s="8">
        <f>SUMIF(Journal!$A:$A,HeadJournal!$A767,Journal!Q:Q)</f>
        <v>22200</v>
      </c>
      <c r="O767" s="18">
        <f>SUMIF(Journal!$A:$A,HeadJournal!$A767,Journal!U:U)</f>
        <v>5693.8700000000008</v>
      </c>
      <c r="P767" s="22">
        <f t="shared" si="78"/>
        <v>0.34495487434062388</v>
      </c>
      <c r="Q767" s="7" t="b">
        <f t="shared" si="80"/>
        <v>1</v>
      </c>
      <c r="R767" s="73">
        <f t="shared" si="79"/>
        <v>2.32640843129189E-2</v>
      </c>
      <c r="S767" s="73"/>
    </row>
    <row r="768" spans="1:19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  <c r="S768" s="73"/>
    </row>
    <row r="769" spans="1:19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8">
        <f>SUMIF(Journal!$A:$A,HeadJournal!$A769,Journal!U:U)</f>
        <v>1998</v>
      </c>
      <c r="P769" s="22">
        <f t="shared" si="78"/>
        <v>0.99800199800199796</v>
      </c>
      <c r="Q769" s="7" t="b">
        <f t="shared" si="80"/>
        <v>1</v>
      </c>
      <c r="R769" s="73">
        <f t="shared" si="79"/>
        <v>0</v>
      </c>
      <c r="S769" s="73"/>
    </row>
    <row r="770" spans="1:19" x14ac:dyDescent="0.25">
      <c r="A770" s="12" t="s">
        <v>5492</v>
      </c>
      <c r="B770" s="12"/>
      <c r="C770" s="12" t="s">
        <v>1737</v>
      </c>
      <c r="D770" s="12" t="s">
        <v>714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>
        <f>(920+1200)/5</f>
        <v>424</v>
      </c>
      <c r="M770" s="8">
        <f>SUMIF(Journal!$A:$A,HeadJournal!$A770,Journal!$P:$P)</f>
        <v>15734.579999999998</v>
      </c>
      <c r="N770" s="8">
        <f>SUMIF(Journal!$A:$A,HeadJournal!$A770,Journal!Q:Q)</f>
        <v>22000</v>
      </c>
      <c r="O770" s="18">
        <f>SUMIF(Journal!$A:$A,HeadJournal!$A770,Journal!U:U)</f>
        <v>6265.4200000000028</v>
      </c>
      <c r="P770" s="22">
        <f t="shared" si="78"/>
        <v>0.39819429562149122</v>
      </c>
      <c r="Q770" s="7" t="b">
        <f t="shared" ref="Q770:Q801" si="82">J770=K770</f>
        <v>1</v>
      </c>
      <c r="R770" s="73">
        <f t="shared" si="79"/>
        <v>2.6947017333796012E-2</v>
      </c>
      <c r="S770" s="73"/>
    </row>
    <row r="771" spans="1:19" x14ac:dyDescent="0.25">
      <c r="A771" s="12" t="s">
        <v>5499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>
        <f t="shared" ref="L771:L772" si="83">(920+1200)/5</f>
        <v>424</v>
      </c>
      <c r="M771" s="8">
        <f>SUMIF(Journal!$A:$A,HeadJournal!$A771,Journal!$P:$P)</f>
        <v>16070.07</v>
      </c>
      <c r="N771" s="8">
        <f>SUMIF(Journal!$A:$A,HeadJournal!$A771,Journal!Q:Q)</f>
        <v>15900</v>
      </c>
      <c r="O771" s="18">
        <f>SUMIF(Journal!$A:$A,HeadJournal!$A771,Journal!U:U)</f>
        <v>-170.06999999999971</v>
      </c>
      <c r="P771" s="22">
        <f t="shared" ref="P771:P834" si="84">IF(N771&lt;&gt;0,IFERROR(O771/M771,""),"")</f>
        <v>-1.0583027951962854E-2</v>
      </c>
      <c r="Q771" s="7" t="b">
        <f t="shared" si="82"/>
        <v>1</v>
      </c>
      <c r="R771" s="73">
        <f t="shared" ref="R771:R834" si="85">L771/M771</f>
        <v>2.6384452587947659E-2</v>
      </c>
      <c r="S771" s="73"/>
    </row>
    <row r="772" spans="1:19" x14ac:dyDescent="0.25">
      <c r="A772" s="12" t="s">
        <v>5505</v>
      </c>
      <c r="B772" s="12"/>
      <c r="C772" s="12" t="s">
        <v>1752</v>
      </c>
      <c r="D772" s="12" t="s">
        <v>714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>
        <f t="shared" si="83"/>
        <v>424</v>
      </c>
      <c r="M772" s="8">
        <f>SUMIF(Journal!$A:$A,HeadJournal!$A772,Journal!$P:$P)</f>
        <v>14645.4</v>
      </c>
      <c r="N772" s="8">
        <f>SUMIF(Journal!$A:$A,HeadJournal!$A772,Journal!Q:Q)</f>
        <v>4000</v>
      </c>
      <c r="O772" s="18">
        <f>SUMIF(Journal!$A:$A,HeadJournal!$A772,Journal!U:U)</f>
        <v>-10645.4</v>
      </c>
      <c r="P772" s="22">
        <f t="shared" si="84"/>
        <v>-0.72687669848553127</v>
      </c>
      <c r="Q772" s="7" t="b">
        <f t="shared" si="82"/>
        <v>1</v>
      </c>
      <c r="R772" s="73">
        <f t="shared" si="85"/>
        <v>2.8951069960533683E-2</v>
      </c>
      <c r="S772" s="73"/>
    </row>
    <row r="773" spans="1:19" x14ac:dyDescent="0.25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8">
        <f>SUMIF(Journal!$A:$A,HeadJournal!$A773,Journal!U:U)</f>
        <v>999</v>
      </c>
      <c r="P773" s="22">
        <f t="shared" si="84"/>
        <v>0.99800199800199796</v>
      </c>
      <c r="Q773" s="7" t="b">
        <f t="shared" si="82"/>
        <v>1</v>
      </c>
      <c r="R773" s="73">
        <f t="shared" si="85"/>
        <v>0</v>
      </c>
      <c r="S773" s="73"/>
    </row>
    <row r="774" spans="1:19" x14ac:dyDescent="0.25">
      <c r="A774" s="12" t="s">
        <v>5510</v>
      </c>
      <c r="B774" s="12"/>
      <c r="C774" s="12" t="s">
        <v>1752</v>
      </c>
      <c r="D774" s="12" t="s">
        <v>714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>
        <f>(920+1200)/5</f>
        <v>424</v>
      </c>
      <c r="M774" s="8">
        <f>SUMIF(Journal!$A:$A,HeadJournal!$A774,Journal!$P:$P)</f>
        <v>15735.229999999998</v>
      </c>
      <c r="N774" s="8">
        <f>SUMIF(Journal!$A:$A,HeadJournal!$A774,Journal!Q:Q)</f>
        <v>14600</v>
      </c>
      <c r="O774" s="18">
        <f>SUMIF(Journal!$A:$A,HeadJournal!$A774,Journal!U:U)</f>
        <v>-1135.2299999999987</v>
      </c>
      <c r="P774" s="22">
        <f t="shared" si="84"/>
        <v>-7.214575192100775E-2</v>
      </c>
      <c r="Q774" s="7" t="b">
        <f t="shared" si="82"/>
        <v>1</v>
      </c>
      <c r="R774" s="73">
        <f t="shared" si="85"/>
        <v>2.6945904190787174E-2</v>
      </c>
      <c r="S774" s="73"/>
    </row>
    <row r="775" spans="1:19" x14ac:dyDescent="0.25">
      <c r="A775" s="192" t="s">
        <v>5514</v>
      </c>
      <c r="B775" s="12"/>
      <c r="C775" s="12" t="s">
        <v>1752</v>
      </c>
      <c r="D775" s="12" t="s">
        <v>714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>
        <f>(1100+1500+2207)/6</f>
        <v>801.16666666666663</v>
      </c>
      <c r="M775" s="8">
        <f>SUMIF(Journal!$A:$A,HeadJournal!$A775,Journal!$P:$P)</f>
        <v>14536.516666666668</v>
      </c>
      <c r="N775" s="8">
        <f>SUMIF(Journal!$A:$A,HeadJournal!$A775,Journal!Q:Q)</f>
        <v>15500</v>
      </c>
      <c r="O775" s="18">
        <f>SUMIF(Journal!$A:$A,HeadJournal!$A775,Journal!U:U)</f>
        <v>963.48333333333107</v>
      </c>
      <c r="P775" s="22">
        <f t="shared" si="84"/>
        <v>6.6280206973013775E-2</v>
      </c>
      <c r="Q775" s="7" t="b">
        <f t="shared" si="82"/>
        <v>1</v>
      </c>
      <c r="R775" s="73">
        <f t="shared" si="85"/>
        <v>5.5114074784078253E-2</v>
      </c>
      <c r="S775" s="73"/>
    </row>
    <row r="776" spans="1:19" x14ac:dyDescent="0.25">
      <c r="A776" s="12" t="s">
        <v>5520</v>
      </c>
      <c r="B776" s="12"/>
      <c r="C776" s="12" t="s">
        <v>1737</v>
      </c>
      <c r="D776" s="12" t="s">
        <v>714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>
        <f>(920+1200)/5</f>
        <v>424</v>
      </c>
      <c r="M776" s="8">
        <f>SUMIF(Journal!$A:$A,HeadJournal!$A776,Journal!$P:$P)</f>
        <v>14200.969999999998</v>
      </c>
      <c r="N776" s="8">
        <f>SUMIF(Journal!$A:$A,HeadJournal!$A776,Journal!Q:Q)</f>
        <v>16200</v>
      </c>
      <c r="O776" s="18">
        <f>SUMIF(Journal!$A:$A,HeadJournal!$A776,Journal!U:U)</f>
        <v>1999.0299999999997</v>
      </c>
      <c r="P776" s="22">
        <f t="shared" si="84"/>
        <v>0.14076714477954674</v>
      </c>
      <c r="Q776" s="7" t="b">
        <f t="shared" si="82"/>
        <v>1</v>
      </c>
      <c r="R776" s="73">
        <f t="shared" si="85"/>
        <v>2.9857115394230117E-2</v>
      </c>
      <c r="S776" s="73"/>
    </row>
    <row r="777" spans="1:19" x14ac:dyDescent="0.25">
      <c r="A777" s="192" t="s">
        <v>5531</v>
      </c>
      <c r="B777" s="12"/>
      <c r="C777" s="12" t="s">
        <v>1737</v>
      </c>
      <c r="D777" s="12" t="s">
        <v>714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>
        <f>(1100+1500+2207)/6</f>
        <v>801.16666666666663</v>
      </c>
      <c r="M777" s="8">
        <f>SUMIF(Journal!$A:$A,HeadJournal!$A777,Journal!$P:$P)</f>
        <v>16778.276666666661</v>
      </c>
      <c r="N777" s="8">
        <f>SUMIF(Journal!$A:$A,HeadJournal!$A777,Journal!Q:Q)</f>
        <v>16900</v>
      </c>
      <c r="O777" s="18">
        <f>SUMIF(Journal!$A:$A,HeadJournal!$A777,Journal!U:U)</f>
        <v>121.72333333333768</v>
      </c>
      <c r="P777" s="22">
        <f t="shared" si="84"/>
        <v>7.2548173898672776E-3</v>
      </c>
      <c r="Q777" s="7" t="b">
        <f t="shared" si="82"/>
        <v>1</v>
      </c>
      <c r="R777" s="73">
        <f t="shared" si="85"/>
        <v>4.7750235771135033E-2</v>
      </c>
      <c r="S777" s="73"/>
    </row>
    <row r="778" spans="1:19" x14ac:dyDescent="0.25">
      <c r="A778" s="12" t="s">
        <v>5535</v>
      </c>
      <c r="B778" s="12"/>
      <c r="C778" s="12" t="s">
        <v>1751</v>
      </c>
      <c r="D778" s="12" t="s">
        <v>714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>
        <f>(920+1200)/5</f>
        <v>424</v>
      </c>
      <c r="M778" s="8">
        <f>SUMIF(Journal!$A:$A,HeadJournal!$A778,Journal!$P:$P)</f>
        <v>15338.39</v>
      </c>
      <c r="N778" s="8">
        <f>SUMIF(Journal!$A:$A,HeadJournal!$A778,Journal!Q:Q)</f>
        <v>16200</v>
      </c>
      <c r="O778" s="18">
        <f>SUMIF(Journal!$A:$A,HeadJournal!$A778,Journal!U:U)</f>
        <v>861.61000000000104</v>
      </c>
      <c r="P778" s="22">
        <f t="shared" si="84"/>
        <v>5.617343150095943E-2</v>
      </c>
      <c r="Q778" s="7" t="b">
        <f t="shared" si="82"/>
        <v>1</v>
      </c>
      <c r="R778" s="73">
        <f t="shared" si="85"/>
        <v>2.7643057713358444E-2</v>
      </c>
      <c r="S778" s="73"/>
    </row>
    <row r="779" spans="1:19" x14ac:dyDescent="0.25">
      <c r="A779" s="12" t="s">
        <v>5537</v>
      </c>
      <c r="B779" s="12"/>
      <c r="C779" s="12" t="s">
        <v>1380</v>
      </c>
      <c r="D779" s="12" t="s">
        <v>714</v>
      </c>
      <c r="E779" s="12" t="s">
        <v>1477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>SUMIF(Journal!$A:$A,HeadJournal!$A779,Journal!$P:$P)</f>
        <v>1000</v>
      </c>
      <c r="N779" s="8">
        <f>SUMIF(Journal!$A:$A,HeadJournal!$A779,Journal!Q:Q)</f>
        <v>1700</v>
      </c>
      <c r="O779" s="18">
        <f>SUMIF(Journal!$A:$A,HeadJournal!$A779,Journal!U:U)</f>
        <v>700</v>
      </c>
      <c r="P779" s="22">
        <f t="shared" si="84"/>
        <v>0.7</v>
      </c>
      <c r="Q779" s="7" t="b">
        <f t="shared" si="82"/>
        <v>1</v>
      </c>
      <c r="R779" s="73">
        <f t="shared" si="85"/>
        <v>0</v>
      </c>
      <c r="S779" s="73"/>
    </row>
    <row r="780" spans="1:19" x14ac:dyDescent="0.25">
      <c r="A780" s="12" t="s">
        <v>5538</v>
      </c>
      <c r="B780" s="12"/>
      <c r="C780" s="12" t="s">
        <v>1380</v>
      </c>
      <c r="D780" s="12" t="s">
        <v>714</v>
      </c>
      <c r="E780" s="12" t="s">
        <v>1477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>SUMIF(Journal!$A:$A,HeadJournal!$A780,Journal!$P:$P)</f>
        <v>1107</v>
      </c>
      <c r="N780" s="8">
        <f>SUMIF(Journal!$A:$A,HeadJournal!$A780,Journal!Q:Q)</f>
        <v>1700</v>
      </c>
      <c r="O780" s="18">
        <f>SUMIF(Journal!$A:$A,HeadJournal!$A780,Journal!U:U)</f>
        <v>593</v>
      </c>
      <c r="P780" s="22">
        <f t="shared" si="84"/>
        <v>0.53568202348690153</v>
      </c>
      <c r="Q780" s="7" t="b">
        <f t="shared" si="82"/>
        <v>1</v>
      </c>
      <c r="R780" s="73">
        <f t="shared" si="85"/>
        <v>0</v>
      </c>
      <c r="S780" s="73"/>
    </row>
    <row r="781" spans="1:19" x14ac:dyDescent="0.25">
      <c r="A781" s="12" t="s">
        <v>5539</v>
      </c>
      <c r="B781" s="12"/>
      <c r="C781" s="12" t="s">
        <v>1380</v>
      </c>
      <c r="D781" s="12" t="s">
        <v>714</v>
      </c>
      <c r="E781" s="12" t="s">
        <v>1477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>SUMIF(Journal!$A:$A,HeadJournal!$A781,Journal!$P:$P)</f>
        <v>993</v>
      </c>
      <c r="N781" s="8">
        <f>SUMIF(Journal!$A:$A,HeadJournal!$A781,Journal!Q:Q)</f>
        <v>2000</v>
      </c>
      <c r="O781" s="18">
        <f>SUMIF(Journal!$A:$A,HeadJournal!$A781,Journal!U:U)</f>
        <v>1007</v>
      </c>
      <c r="P781" s="22">
        <f t="shared" si="84"/>
        <v>1.0140986908358509</v>
      </c>
      <c r="Q781" s="7" t="b">
        <f t="shared" si="82"/>
        <v>1</v>
      </c>
      <c r="R781" s="73">
        <f t="shared" si="85"/>
        <v>0</v>
      </c>
      <c r="S781" s="73"/>
    </row>
    <row r="782" spans="1:19" x14ac:dyDescent="0.25">
      <c r="A782" s="12" t="s">
        <v>5540</v>
      </c>
      <c r="B782" s="12"/>
      <c r="C782" s="12" t="s">
        <v>1380</v>
      </c>
      <c r="D782" s="12" t="s">
        <v>714</v>
      </c>
      <c r="E782" s="12" t="s">
        <v>1477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>SUMIF(Journal!$A:$A,HeadJournal!$A782,Journal!$P:$P)</f>
        <v>1038</v>
      </c>
      <c r="N782" s="8">
        <f>SUMIF(Journal!$A:$A,HeadJournal!$A782,Journal!Q:Q)</f>
        <v>2000</v>
      </c>
      <c r="O782" s="18">
        <f>SUMIF(Journal!$A:$A,HeadJournal!$A782,Journal!U:U)</f>
        <v>962</v>
      </c>
      <c r="P782" s="22">
        <f t="shared" si="84"/>
        <v>0.92678227360308285</v>
      </c>
      <c r="Q782" s="7" t="b">
        <f t="shared" si="82"/>
        <v>1</v>
      </c>
      <c r="R782" s="73">
        <f>L782/M782</f>
        <v>0</v>
      </c>
      <c r="S782" s="73"/>
    </row>
    <row r="783" spans="1:19" x14ac:dyDescent="0.25">
      <c r="A783" s="12" t="s">
        <v>5541</v>
      </c>
      <c r="B783" s="12"/>
      <c r="C783" s="12" t="s">
        <v>1380</v>
      </c>
      <c r="D783" s="12" t="s">
        <v>714</v>
      </c>
      <c r="E783" s="12" t="s">
        <v>1477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>SUMIF(Journal!$A:$A,HeadJournal!$A783,Journal!$P:$P)</f>
        <v>1086</v>
      </c>
      <c r="N783" s="8">
        <f>SUMIF(Journal!$A:$A,HeadJournal!$A783,Journal!Q:Q)</f>
        <v>1700</v>
      </c>
      <c r="O783" s="18">
        <f>SUMIF(Journal!$A:$A,HeadJournal!$A783,Journal!U:U)</f>
        <v>614</v>
      </c>
      <c r="P783" s="22">
        <f t="shared" si="84"/>
        <v>0.56537753222836096</v>
      </c>
      <c r="Q783" s="7" t="b">
        <f t="shared" si="82"/>
        <v>1</v>
      </c>
      <c r="R783" s="73">
        <f t="shared" si="85"/>
        <v>0</v>
      </c>
      <c r="S783" s="73"/>
    </row>
    <row r="784" spans="1:19" x14ac:dyDescent="0.25">
      <c r="A784" s="12" t="s">
        <v>5542</v>
      </c>
      <c r="B784" s="12"/>
      <c r="C784" s="12" t="s">
        <v>1380</v>
      </c>
      <c r="D784" s="12" t="s">
        <v>714</v>
      </c>
      <c r="E784" s="12" t="s">
        <v>1477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>SUMIF(Journal!$A:$A,HeadJournal!$A784,Journal!$P:$P)</f>
        <v>1970</v>
      </c>
      <c r="N784" s="8">
        <f>SUMIF(Journal!$A:$A,HeadJournal!$A784,Journal!Q:Q)</f>
        <v>4000</v>
      </c>
      <c r="O784" s="18">
        <f>SUMIF(Journal!$A:$A,HeadJournal!$A784,Journal!U:U)</f>
        <v>2030</v>
      </c>
      <c r="P784" s="22">
        <f t="shared" si="84"/>
        <v>1.0304568527918783</v>
      </c>
      <c r="Q784" s="7" t="b">
        <f t="shared" si="82"/>
        <v>1</v>
      </c>
      <c r="R784" s="73">
        <f t="shared" si="85"/>
        <v>0</v>
      </c>
      <c r="S784" s="73"/>
    </row>
    <row r="785" spans="1:19" x14ac:dyDescent="0.25">
      <c r="A785" s="12" t="s">
        <v>5543</v>
      </c>
      <c r="B785" s="12"/>
      <c r="C785" s="12" t="s">
        <v>1380</v>
      </c>
      <c r="D785" s="12" t="s">
        <v>714</v>
      </c>
      <c r="E785" s="12" t="s">
        <v>1477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>SUMIF(Journal!$A:$A,HeadJournal!$A785,Journal!$P:$P)</f>
        <v>938</v>
      </c>
      <c r="N785" s="8">
        <f>SUMIF(Journal!$A:$A,HeadJournal!$A785,Journal!Q:Q)</f>
        <v>2000</v>
      </c>
      <c r="O785" s="18">
        <f>SUMIF(Journal!$A:$A,HeadJournal!$A785,Journal!U:U)</f>
        <v>1062</v>
      </c>
      <c r="P785" s="22">
        <f t="shared" si="84"/>
        <v>1.1321961620469083</v>
      </c>
      <c r="Q785" s="7" t="b">
        <f t="shared" si="82"/>
        <v>1</v>
      </c>
      <c r="R785" s="73">
        <f t="shared" si="85"/>
        <v>0</v>
      </c>
      <c r="S785" s="73"/>
    </row>
    <row r="786" spans="1:19" x14ac:dyDescent="0.25">
      <c r="A786" s="12" t="s">
        <v>1866</v>
      </c>
      <c r="B786" s="12"/>
      <c r="C786" s="12" t="s">
        <v>1380</v>
      </c>
      <c r="D786" s="12" t="s">
        <v>714</v>
      </c>
      <c r="E786" s="12" t="s">
        <v>1477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>SUMIF(Journal!$A:$A,HeadJournal!$A786,Journal!$P:$P)</f>
        <v>1127</v>
      </c>
      <c r="N786" s="8">
        <f>SUMIF(Journal!$A:$A,HeadJournal!$A786,Journal!Q:Q)</f>
        <v>1700</v>
      </c>
      <c r="O786" s="18">
        <f>SUMIF(Journal!$A:$A,HeadJournal!$A786,Journal!U:U)</f>
        <v>573</v>
      </c>
      <c r="P786" s="22">
        <f t="shared" si="84"/>
        <v>0.50842945874001777</v>
      </c>
      <c r="Q786" s="7" t="b">
        <f t="shared" si="82"/>
        <v>1</v>
      </c>
      <c r="R786" s="73">
        <f t="shared" si="85"/>
        <v>0</v>
      </c>
      <c r="S786" s="73"/>
    </row>
    <row r="787" spans="1:19" x14ac:dyDescent="0.25">
      <c r="A787" s="192" t="s">
        <v>5554</v>
      </c>
      <c r="B787" s="12"/>
      <c r="C787" s="12" t="s">
        <v>1737</v>
      </c>
      <c r="D787" s="12" t="s">
        <v>714</v>
      </c>
      <c r="E787" s="12" t="s">
        <v>1477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>
        <f>(1100+1500+2207)/6</f>
        <v>801.16666666666663</v>
      </c>
      <c r="M787" s="8">
        <f>SUMIF(Journal!$A:$A,HeadJournal!$A787,Journal!$P:$P)</f>
        <v>16858.416666666668</v>
      </c>
      <c r="N787" s="8">
        <f>SUMIF(Journal!$A:$A,HeadJournal!$A787,Journal!Q:Q)</f>
        <v>21900</v>
      </c>
      <c r="O787" s="18">
        <f>SUMIF(Journal!$A:$A,HeadJournal!$A787,Journal!U:U)</f>
        <v>5041.5833333333321</v>
      </c>
      <c r="P787" s="22">
        <f t="shared" si="84"/>
        <v>0.29905437936540097</v>
      </c>
      <c r="Q787" s="7" t="b">
        <f t="shared" si="82"/>
        <v>1</v>
      </c>
      <c r="R787" s="73">
        <f t="shared" si="85"/>
        <v>4.7523245065521171E-2</v>
      </c>
      <c r="S787" s="73"/>
    </row>
    <row r="788" spans="1:19" x14ac:dyDescent="0.25">
      <c r="A788" s="192" t="s">
        <v>5577</v>
      </c>
      <c r="B788" s="12"/>
      <c r="C788" s="12" t="s">
        <v>1735</v>
      </c>
      <c r="D788" s="12" t="s">
        <v>714</v>
      </c>
      <c r="E788" s="12" t="s">
        <v>1477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>
        <f>(1100+1500+2207)/6</f>
        <v>801.16666666666663</v>
      </c>
      <c r="M788" s="8">
        <f>SUMIF(Journal!$A:$A,HeadJournal!$A788,Journal!$P:$P)</f>
        <v>17159.156666666669</v>
      </c>
      <c r="N788" s="8">
        <f>SUMIF(Journal!$A:$A,HeadJournal!$A788,Journal!Q:Q)</f>
        <v>10400</v>
      </c>
      <c r="O788" s="18">
        <f>SUMIF(Journal!$A:$A,HeadJournal!$A788,Journal!U:U)</f>
        <v>-6759.1566666666704</v>
      </c>
      <c r="P788" s="22">
        <f t="shared" si="84"/>
        <v>-0.39390960744574294</v>
      </c>
      <c r="Q788" s="7" t="b">
        <f t="shared" si="82"/>
        <v>1</v>
      </c>
      <c r="R788" s="73">
        <f t="shared" si="85"/>
        <v>4.6690328798210161E-2</v>
      </c>
      <c r="S788" s="73"/>
    </row>
    <row r="789" spans="1:19" x14ac:dyDescent="0.25">
      <c r="A789" s="192" t="s">
        <v>5586</v>
      </c>
      <c r="B789" s="12"/>
      <c r="C789" s="12" t="s">
        <v>1751</v>
      </c>
      <c r="D789" s="12" t="s">
        <v>714</v>
      </c>
      <c r="E789" s="12" t="s">
        <v>1477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>
        <f>(1100+1500+2207)/6</f>
        <v>801.16666666666663</v>
      </c>
      <c r="M789" s="8">
        <f>SUMIF(Journal!$A:$A,HeadJournal!$A789,Journal!$P:$P)</f>
        <v>16082.186666666668</v>
      </c>
      <c r="N789" s="8">
        <f>SUMIF(Journal!$A:$A,HeadJournal!$A789,Journal!Q:Q)</f>
        <v>17500</v>
      </c>
      <c r="O789" s="18">
        <f>SUMIF(Journal!$A:$A,HeadJournal!$A789,Journal!U:U)</f>
        <v>1417.8133333333335</v>
      </c>
      <c r="P789" s="22">
        <f t="shared" si="84"/>
        <v>8.8160482322470243E-2</v>
      </c>
      <c r="Q789" s="7" t="b">
        <f t="shared" si="82"/>
        <v>1</v>
      </c>
      <c r="R789" s="73">
        <f t="shared" si="85"/>
        <v>4.9817023224039178E-2</v>
      </c>
      <c r="S789" s="73"/>
    </row>
    <row r="790" spans="1:19" x14ac:dyDescent="0.25">
      <c r="A790" s="192" t="s">
        <v>5605</v>
      </c>
      <c r="B790" s="12"/>
      <c r="C790" s="12" t="s">
        <v>1751</v>
      </c>
      <c r="D790" s="12" t="s">
        <v>1505</v>
      </c>
      <c r="E790" s="12" t="s">
        <v>1477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/>
      <c r="M790" s="8">
        <f>SUMIF(Journal!$A:$A,HeadJournal!$A790,Journal!$P:$P)</f>
        <v>16411.96</v>
      </c>
      <c r="N790" s="8">
        <f>SUMIF(Journal!$A:$A,HeadJournal!$A790,Journal!Q:Q)</f>
        <v>0</v>
      </c>
      <c r="O790" s="18">
        <f>SUMIF(Journal!$A:$A,HeadJournal!$A790,Journal!U:U)</f>
        <v>-16411.96</v>
      </c>
      <c r="P790" s="22" t="str">
        <f t="shared" si="84"/>
        <v/>
      </c>
      <c r="Q790" s="7" t="b">
        <f t="shared" si="82"/>
        <v>1</v>
      </c>
      <c r="R790" s="73">
        <f t="shared" si="85"/>
        <v>0</v>
      </c>
      <c r="S790" s="73"/>
    </row>
    <row r="791" spans="1:19" x14ac:dyDescent="0.25">
      <c r="A791" s="192" t="s">
        <v>5612</v>
      </c>
      <c r="B791" s="12"/>
      <c r="C791" s="12" t="s">
        <v>1752</v>
      </c>
      <c r="D791" s="12" t="s">
        <v>714</v>
      </c>
      <c r="E791" s="12" t="s">
        <v>1477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>
        <f>(1100+1500+2207)/6</f>
        <v>801.16666666666663</v>
      </c>
      <c r="M791" s="8">
        <f>SUMIF(Journal!$A:$A,HeadJournal!$A791,Journal!$P:$P)</f>
        <v>16038.526666666668</v>
      </c>
      <c r="N791" s="8">
        <f>SUMIF(Journal!$A:$A,HeadJournal!$A791,Journal!Q:Q)</f>
        <v>23500</v>
      </c>
      <c r="O791" s="18">
        <f>SUMIF(Journal!$A:$A,HeadJournal!$A791,Journal!U:U)</f>
        <v>7461.4733333333334</v>
      </c>
      <c r="P791" s="22">
        <f t="shared" si="84"/>
        <v>0.46522186784405378</v>
      </c>
      <c r="Q791" s="7" t="b">
        <f t="shared" si="82"/>
        <v>1</v>
      </c>
      <c r="R791" s="73">
        <f t="shared" si="85"/>
        <v>4.9952634884584152E-2</v>
      </c>
      <c r="S791" s="73"/>
    </row>
    <row r="792" spans="1:19" x14ac:dyDescent="0.25">
      <c r="A792" s="192" t="s">
        <v>5619</v>
      </c>
      <c r="B792" s="12"/>
      <c r="C792" s="12" t="s">
        <v>1735</v>
      </c>
      <c r="D792" s="12" t="s">
        <v>1505</v>
      </c>
      <c r="E792" s="12" t="s">
        <v>1477</v>
      </c>
      <c r="F792" s="12"/>
      <c r="G792" s="13">
        <v>46102</v>
      </c>
      <c r="H792" s="14">
        <f>16685.99/179.24</f>
        <v>93.093003793796029</v>
      </c>
      <c r="I792" s="14">
        <v>-17.920000000000002</v>
      </c>
      <c r="J792" s="8">
        <f>SUMIF(Journal!$A:$A,HeadJournal!$A792,Journal!$K:$K)+SUMIF(Journal!$A:$A,HeadJournal!$A792,Journal!$L:$L)+SUMIF(Journal!$A:$A,HeadJournal!$A792,Journal!$M:$M)</f>
        <v>179.24</v>
      </c>
      <c r="K792" s="14">
        <v>179.24</v>
      </c>
      <c r="L792" s="14"/>
      <c r="M792" s="8">
        <f>SUMIF(Journal!$A:$A,HeadJournal!$A792,Journal!$P:$P)</f>
        <v>16685.990000000002</v>
      </c>
      <c r="N792" s="8">
        <f>SUMIF(Journal!$A:$A,HeadJournal!$A792,Journal!Q:Q)</f>
        <v>0</v>
      </c>
      <c r="O792" s="18">
        <f>SUMIF(Journal!$A:$A,HeadJournal!$A792,Journal!U:U)</f>
        <v>-16685.990000000002</v>
      </c>
      <c r="P792" s="22" t="str">
        <f t="shared" si="84"/>
        <v/>
      </c>
      <c r="Q792" s="7" t="b">
        <f t="shared" si="82"/>
        <v>1</v>
      </c>
      <c r="R792" s="73">
        <f t="shared" si="85"/>
        <v>0</v>
      </c>
      <c r="S792" s="73"/>
    </row>
    <row r="793" spans="1:19" x14ac:dyDescent="0.25">
      <c r="A793" s="12" t="s">
        <v>5620</v>
      </c>
      <c r="B793" s="12"/>
      <c r="C793" s="12" t="s">
        <v>843</v>
      </c>
      <c r="D793" s="12" t="s">
        <v>714</v>
      </c>
      <c r="E793" s="12" t="s">
        <v>1477</v>
      </c>
      <c r="F793" s="12"/>
      <c r="G793" s="13">
        <v>46080</v>
      </c>
      <c r="H793" s="14">
        <v>1</v>
      </c>
      <c r="I793" s="14">
        <v>0</v>
      </c>
      <c r="J793" s="8">
        <f>SUMIF(Journal!$A:$A,HeadJournal!$A793,Journal!$K:$K)+SUMIF(Journal!$A:$A,HeadJournal!$A793,Journal!$L:$L)+SUMIF(Journal!$A:$A,HeadJournal!$A793,Journal!$M:$M)</f>
        <v>143</v>
      </c>
      <c r="K793" s="14">
        <v>143</v>
      </c>
      <c r="L793" s="14">
        <v>0</v>
      </c>
      <c r="M793" s="8">
        <f>SUMIF(Journal!$A:$A,HeadJournal!$A793,Journal!$P:$P)</f>
        <v>143</v>
      </c>
      <c r="N793" s="8">
        <f>SUMIF(Journal!$A:$A,HeadJournal!$A793,Journal!Q:Q)</f>
        <v>600</v>
      </c>
      <c r="O793" s="18">
        <f>SUMIF(Journal!$A:$A,HeadJournal!$A793,Journal!U:U)</f>
        <v>457</v>
      </c>
      <c r="P793" s="22">
        <f t="shared" si="84"/>
        <v>3.1958041958041958</v>
      </c>
      <c r="Q793" s="7" t="b">
        <f t="shared" si="82"/>
        <v>1</v>
      </c>
      <c r="R793" s="73">
        <f t="shared" si="85"/>
        <v>0</v>
      </c>
      <c r="S793" s="73"/>
    </row>
    <row r="794" spans="1:19" x14ac:dyDescent="0.25">
      <c r="A794" s="192" t="s">
        <v>5629</v>
      </c>
      <c r="B794" s="12"/>
      <c r="C794" s="12" t="s">
        <v>1751</v>
      </c>
      <c r="D794" s="12" t="s">
        <v>1505</v>
      </c>
      <c r="E794" s="12" t="s">
        <v>1477</v>
      </c>
      <c r="F794" s="12"/>
      <c r="G794" s="13">
        <v>46112</v>
      </c>
      <c r="H794" s="14">
        <f>17699.47/191.39</f>
        <v>92.478551648466492</v>
      </c>
      <c r="I794" s="14">
        <v>-8.41</v>
      </c>
      <c r="J794" s="8">
        <f>SUMIF(Journal!$A:$A,HeadJournal!$A794,Journal!$K:$K)+SUMIF(Journal!$A:$A,HeadJournal!$A794,Journal!$L:$L)+SUMIF(Journal!$A:$A,HeadJournal!$A794,Journal!$M:$M)</f>
        <v>191.39000000000001</v>
      </c>
      <c r="K794" s="14">
        <v>191.39</v>
      </c>
      <c r="L794" s="14"/>
      <c r="M794" s="8">
        <f>SUMIF(Journal!$A:$A,HeadJournal!$A794,Journal!$P:$P)</f>
        <v>17699.47</v>
      </c>
      <c r="N794" s="8">
        <f>SUMIF(Journal!$A:$A,HeadJournal!$A794,Journal!Q:Q)</f>
        <v>0</v>
      </c>
      <c r="O794" s="18">
        <f>SUMIF(Journal!$A:$A,HeadJournal!$A794,Journal!U:U)</f>
        <v>-17699.47</v>
      </c>
      <c r="P794" s="22" t="str">
        <f t="shared" si="84"/>
        <v/>
      </c>
      <c r="Q794" s="7" t="b">
        <f t="shared" si="82"/>
        <v>1</v>
      </c>
      <c r="R794" s="73">
        <f t="shared" si="85"/>
        <v>0</v>
      </c>
    </row>
    <row r="795" spans="1:19" x14ac:dyDescent="0.25">
      <c r="A795" s="192" t="s">
        <v>5631</v>
      </c>
      <c r="B795" s="12"/>
      <c r="C795" s="12" t="s">
        <v>1737</v>
      </c>
      <c r="D795" s="12" t="s">
        <v>1505</v>
      </c>
      <c r="E795" s="12" t="s">
        <v>1477</v>
      </c>
      <c r="F795" s="12"/>
      <c r="G795" s="13">
        <v>46105</v>
      </c>
      <c r="H795" s="14">
        <f>17305.26/180.91</f>
        <v>95.65673539328948</v>
      </c>
      <c r="I795" s="14">
        <v>-18.649999999999999</v>
      </c>
      <c r="J795" s="8">
        <f>SUMIF(Journal!$A:$A,HeadJournal!$A795,Journal!$K:$K)+SUMIF(Journal!$A:$A,HeadJournal!$A795,Journal!$L:$L)+SUMIF(Journal!$A:$A,HeadJournal!$A795,Journal!$M:$M)</f>
        <v>180.90999999999997</v>
      </c>
      <c r="K795" s="14">
        <v>180.91</v>
      </c>
      <c r="L795" s="14"/>
      <c r="M795" s="8">
        <f>SUMIF(Journal!$A:$A,HeadJournal!$A795,Journal!$P:$P)</f>
        <v>17305.260000000002</v>
      </c>
      <c r="N795" s="8">
        <f>SUMIF(Journal!$A:$A,HeadJournal!$A795,Journal!Q:Q)</f>
        <v>0</v>
      </c>
      <c r="O795" s="18">
        <f>SUMIF(Journal!$A:$A,HeadJournal!$A795,Journal!U:U)</f>
        <v>-17305.260000000002</v>
      </c>
      <c r="P795" s="22" t="str">
        <f t="shared" si="84"/>
        <v/>
      </c>
      <c r="Q795" s="7" t="b">
        <f t="shared" si="82"/>
        <v>1</v>
      </c>
      <c r="R795" s="73">
        <f t="shared" si="85"/>
        <v>0</v>
      </c>
    </row>
    <row r="796" spans="1:19" x14ac:dyDescent="0.25">
      <c r="A796" s="12" t="s">
        <v>1870</v>
      </c>
      <c r="B796" s="12"/>
      <c r="C796" s="12" t="s">
        <v>1380</v>
      </c>
      <c r="D796" s="12" t="s">
        <v>714</v>
      </c>
      <c r="E796" s="12" t="s">
        <v>1477</v>
      </c>
      <c r="F796" s="12"/>
      <c r="G796" s="13">
        <v>46113</v>
      </c>
      <c r="H796" s="14">
        <v>1</v>
      </c>
      <c r="I796" s="14">
        <v>0</v>
      </c>
      <c r="J796" s="8">
        <f>SUMIF(Journal!$A:$A,HeadJournal!$A796,Journal!$K:$K)+SUMIF(Journal!$A:$A,HeadJournal!$A796,Journal!$L:$L)+SUMIF(Journal!$A:$A,HeadJournal!$A796,Journal!$M:$M)</f>
        <v>985</v>
      </c>
      <c r="K796" s="14">
        <v>985</v>
      </c>
      <c r="L796" s="14">
        <v>0</v>
      </c>
      <c r="M796" s="8">
        <f>SUMIF(Journal!$A:$A,HeadJournal!$A796,Journal!$P:$P)</f>
        <v>985</v>
      </c>
      <c r="N796" s="8">
        <f>SUMIF(Journal!$A:$A,HeadJournal!$A796,Journal!Q:Q)</f>
        <v>2000</v>
      </c>
      <c r="O796" s="18">
        <f>SUMIF(Journal!$A:$A,HeadJournal!$A796,Journal!U:U)</f>
        <v>1015</v>
      </c>
      <c r="P796" s="22">
        <f t="shared" si="84"/>
        <v>1.0304568527918783</v>
      </c>
      <c r="Q796" s="7" t="b">
        <f t="shared" si="82"/>
        <v>1</v>
      </c>
      <c r="R796" s="73">
        <f t="shared" si="85"/>
        <v>0</v>
      </c>
    </row>
    <row r="797" spans="1:19" x14ac:dyDescent="0.25">
      <c r="A797" s="12" t="s">
        <v>5632</v>
      </c>
      <c r="B797" s="12"/>
      <c r="C797" s="12" t="s">
        <v>1380</v>
      </c>
      <c r="D797" s="12" t="s">
        <v>714</v>
      </c>
      <c r="E797" s="12" t="s">
        <v>1477</v>
      </c>
      <c r="F797" s="12"/>
      <c r="G797" s="13">
        <v>46117</v>
      </c>
      <c r="H797" s="14">
        <v>1</v>
      </c>
      <c r="I797" s="14">
        <v>0</v>
      </c>
      <c r="J797" s="8">
        <f>SUMIF(Journal!$A:$A,HeadJournal!$A797,Journal!$K:$K)+SUMIF(Journal!$A:$A,HeadJournal!$A797,Journal!$L:$L)+SUMIF(Journal!$A:$A,HeadJournal!$A797,Journal!$M:$M)</f>
        <v>707</v>
      </c>
      <c r="K797" s="14">
        <v>707</v>
      </c>
      <c r="L797" s="14">
        <v>0</v>
      </c>
      <c r="M797" s="8">
        <f>SUMIF(Journal!$A:$A,HeadJournal!$A797,Journal!$P:$P)</f>
        <v>707</v>
      </c>
      <c r="N797" s="8">
        <f>SUMIF(Journal!$A:$A,HeadJournal!$A797,Journal!Q:Q)</f>
        <v>0</v>
      </c>
      <c r="O797" s="18">
        <f>SUMIF(Journal!$A:$A,HeadJournal!$A797,Journal!U:U)</f>
        <v>-707</v>
      </c>
      <c r="P797" s="22" t="str">
        <f t="shared" si="84"/>
        <v/>
      </c>
      <c r="Q797" s="7" t="b">
        <f t="shared" si="82"/>
        <v>1</v>
      </c>
      <c r="R797" s="73">
        <f t="shared" si="85"/>
        <v>0</v>
      </c>
    </row>
    <row r="798" spans="1:19" x14ac:dyDescent="0.25">
      <c r="A798" s="12" t="s">
        <v>5633</v>
      </c>
      <c r="B798" s="12"/>
      <c r="C798" s="12" t="s">
        <v>1380</v>
      </c>
      <c r="D798" s="12" t="s">
        <v>714</v>
      </c>
      <c r="E798" s="12" t="s">
        <v>1477</v>
      </c>
      <c r="F798" s="12"/>
      <c r="G798" s="13">
        <v>46117</v>
      </c>
      <c r="H798" s="14">
        <v>1</v>
      </c>
      <c r="I798" s="14">
        <v>0</v>
      </c>
      <c r="J798" s="8">
        <f>SUMIF(Journal!$A:$A,HeadJournal!$A798,Journal!$K:$K)+SUMIF(Journal!$A:$A,HeadJournal!$A798,Journal!$L:$L)+SUMIF(Journal!$A:$A,HeadJournal!$A798,Journal!$M:$M)</f>
        <v>1482</v>
      </c>
      <c r="K798" s="14">
        <v>1482</v>
      </c>
      <c r="L798" s="14">
        <v>0</v>
      </c>
      <c r="M798" s="8">
        <f>SUMIF(Journal!$A:$A,HeadJournal!$A798,Journal!$P:$P)</f>
        <v>1482</v>
      </c>
      <c r="N798" s="8">
        <f>SUMIF(Journal!$A:$A,HeadJournal!$A798,Journal!Q:Q)</f>
        <v>2200</v>
      </c>
      <c r="O798" s="18">
        <f>SUMIF(Journal!$A:$A,HeadJournal!$A798,Journal!U:U)</f>
        <v>718</v>
      </c>
      <c r="P798" s="22">
        <f t="shared" si="84"/>
        <v>0.48448043184885292</v>
      </c>
      <c r="Q798" s="7" t="b">
        <f t="shared" si="82"/>
        <v>1</v>
      </c>
      <c r="R798" s="73">
        <f t="shared" si="85"/>
        <v>0</v>
      </c>
    </row>
    <row r="799" spans="1:19" x14ac:dyDescent="0.25">
      <c r="A799" s="12" t="s">
        <v>5637</v>
      </c>
      <c r="B799" s="12"/>
      <c r="C799" s="12" t="s">
        <v>1380</v>
      </c>
      <c r="D799" s="12" t="s">
        <v>714</v>
      </c>
      <c r="E799" s="12" t="s">
        <v>1477</v>
      </c>
      <c r="F799" s="12"/>
      <c r="G799" s="13">
        <v>46122</v>
      </c>
      <c r="H799" s="14">
        <v>1</v>
      </c>
      <c r="I799" s="14">
        <v>0</v>
      </c>
      <c r="J799" s="8">
        <f>SUMIF(Journal!$A:$A,HeadJournal!$A799,Journal!$K:$K)+SUMIF(Journal!$A:$A,HeadJournal!$A799,Journal!$L:$L)+SUMIF(Journal!$A:$A,HeadJournal!$A799,Journal!$M:$M)</f>
        <v>2044</v>
      </c>
      <c r="K799" s="14">
        <f>1034+1010</f>
        <v>2044</v>
      </c>
      <c r="L799" s="14">
        <v>0</v>
      </c>
      <c r="M799" s="8">
        <f>SUMIF(Journal!$A:$A,HeadJournal!$A799,Journal!$P:$P)</f>
        <v>2044</v>
      </c>
      <c r="N799" s="8">
        <f>SUMIF(Journal!$A:$A,HeadJournal!$A799,Journal!Q:Q)</f>
        <v>0</v>
      </c>
      <c r="O799" s="18">
        <f>SUMIF(Journal!$A:$A,HeadJournal!$A799,Journal!U:U)</f>
        <v>-2044</v>
      </c>
      <c r="P799" s="22" t="str">
        <f t="shared" si="84"/>
        <v/>
      </c>
      <c r="Q799" s="7" t="b">
        <f t="shared" si="82"/>
        <v>1</v>
      </c>
      <c r="R799" s="73">
        <f t="shared" si="85"/>
        <v>0</v>
      </c>
    </row>
    <row r="800" spans="1:19" x14ac:dyDescent="0.25">
      <c r="A800" s="192" t="s">
        <v>5640</v>
      </c>
      <c r="B800" s="12"/>
      <c r="C800" s="12" t="s">
        <v>1752</v>
      </c>
      <c r="D800" s="12" t="s">
        <v>1505</v>
      </c>
      <c r="E800" s="12" t="s">
        <v>1477</v>
      </c>
      <c r="F800" s="12"/>
      <c r="G800" s="13">
        <v>46121</v>
      </c>
      <c r="H800" s="14">
        <f>18097.19/199.25</f>
        <v>90.826549560853195</v>
      </c>
      <c r="I800" s="14">
        <v>0</v>
      </c>
      <c r="J800" s="8">
        <f>SUMIF(Journal!$A:$A,HeadJournal!$A800,Journal!$K:$K)+SUMIF(Journal!$A:$A,HeadJournal!$A800,Journal!$L:$L)+SUMIF(Journal!$A:$A,HeadJournal!$A800,Journal!$M:$M)</f>
        <v>199.25000000000003</v>
      </c>
      <c r="K800" s="14">
        <v>199.25</v>
      </c>
      <c r="L800" s="14"/>
      <c r="M800" s="8">
        <f>SUMIF(Journal!$A:$A,HeadJournal!$A800,Journal!$P:$P)</f>
        <v>18097.189999999995</v>
      </c>
      <c r="N800" s="8">
        <f>SUMIF(Journal!$A:$A,HeadJournal!$A800,Journal!Q:Q)</f>
        <v>0</v>
      </c>
      <c r="O800" s="18">
        <f>SUMIF(Journal!$A:$A,HeadJournal!$A800,Journal!U:U)</f>
        <v>-18097.189999999995</v>
      </c>
      <c r="P800" s="22" t="str">
        <f t="shared" si="84"/>
        <v/>
      </c>
      <c r="Q800" s="7" t="b">
        <f t="shared" si="82"/>
        <v>1</v>
      </c>
      <c r="R800" s="73">
        <f t="shared" si="85"/>
        <v>0</v>
      </c>
    </row>
    <row r="801" spans="1:18" x14ac:dyDescent="0.25">
      <c r="A801" s="192" t="s">
        <v>5644</v>
      </c>
      <c r="B801" s="12"/>
      <c r="C801" s="12" t="s">
        <v>1735</v>
      </c>
      <c r="D801" s="12" t="s">
        <v>1505</v>
      </c>
      <c r="E801" s="12" t="s">
        <v>1477</v>
      </c>
      <c r="F801" s="12"/>
      <c r="G801" s="13">
        <v>46119</v>
      </c>
      <c r="H801" s="14">
        <f>16068.34/174.79</f>
        <v>91.929400995480293</v>
      </c>
      <c r="I801" s="14">
        <v>-9.4</v>
      </c>
      <c r="J801" s="8">
        <f>SUMIF(Journal!$A:$A,HeadJournal!$A801,Journal!$K:$K)+SUMIF(Journal!$A:$A,HeadJournal!$A801,Journal!$L:$L)+SUMIF(Journal!$A:$A,HeadJournal!$A801,Journal!$M:$M)</f>
        <v>174.79000000000002</v>
      </c>
      <c r="K801" s="14">
        <v>174.79</v>
      </c>
      <c r="L801" s="14"/>
      <c r="M801" s="8">
        <f>SUMIF(Journal!$A:$A,HeadJournal!$A801,Journal!$P:$P)</f>
        <v>16068.339999999998</v>
      </c>
      <c r="N801" s="8">
        <f>SUMIF(Journal!$A:$A,HeadJournal!$A801,Journal!Q:Q)</f>
        <v>0</v>
      </c>
      <c r="O801" s="18">
        <f>SUMIF(Journal!$A:$A,HeadJournal!$A801,Journal!U:U)</f>
        <v>-16068.339999999998</v>
      </c>
      <c r="P801" s="22" t="str">
        <f t="shared" si="84"/>
        <v/>
      </c>
      <c r="Q801" s="7" t="b">
        <f t="shared" si="82"/>
        <v>1</v>
      </c>
      <c r="R801" s="73">
        <f t="shared" si="85"/>
        <v>0</v>
      </c>
    </row>
    <row r="802" spans="1:18" x14ac:dyDescent="0.25">
      <c r="A802" s="192" t="s">
        <v>5650</v>
      </c>
      <c r="B802" s="12"/>
      <c r="C802" s="12" t="s">
        <v>1737</v>
      </c>
      <c r="D802" s="12" t="s">
        <v>1505</v>
      </c>
      <c r="E802" s="12" t="s">
        <v>1477</v>
      </c>
      <c r="F802" s="12"/>
      <c r="G802" s="13">
        <v>46120</v>
      </c>
      <c r="H802" s="14">
        <f>16930.31/185.66</f>
        <v>91.189863190778851</v>
      </c>
      <c r="I802" s="14">
        <v>-7.94</v>
      </c>
      <c r="J802" s="8">
        <f>SUMIF(Journal!$A:$A,HeadJournal!$A802,Journal!$K:$K)+SUMIF(Journal!$A:$A,HeadJournal!$A802,Journal!$L:$L)+SUMIF(Journal!$A:$A,HeadJournal!$A802,Journal!$M:$M)</f>
        <v>185.65999999999997</v>
      </c>
      <c r="K802" s="14">
        <v>185.66</v>
      </c>
      <c r="L802" s="14"/>
      <c r="M802" s="8">
        <f>SUMIF(Journal!$A:$A,HeadJournal!$A802,Journal!$P:$P)</f>
        <v>16930.310000000005</v>
      </c>
      <c r="N802" s="8">
        <f>SUMIF(Journal!$A:$A,HeadJournal!$A802,Journal!Q:Q)</f>
        <v>0</v>
      </c>
      <c r="O802" s="18">
        <f>SUMIF(Journal!$A:$A,HeadJournal!$A802,Journal!U:U)</f>
        <v>-16930.310000000005</v>
      </c>
      <c r="P802" s="22" t="str">
        <f t="shared" si="84"/>
        <v/>
      </c>
      <c r="Q802" s="7" t="b">
        <f t="shared" ref="Q802:Q833" si="86">J802=K802</f>
        <v>1</v>
      </c>
      <c r="R802" s="73">
        <f t="shared" si="85"/>
        <v>0</v>
      </c>
    </row>
    <row r="803" spans="1:18" x14ac:dyDescent="0.25">
      <c r="A803" s="192" t="s">
        <v>5660</v>
      </c>
      <c r="B803" s="12"/>
      <c r="C803" s="12" t="s">
        <v>1751</v>
      </c>
      <c r="D803" s="12" t="s">
        <v>1505</v>
      </c>
      <c r="E803" s="12" t="s">
        <v>1477</v>
      </c>
      <c r="F803" s="12"/>
      <c r="G803" s="13">
        <v>46118</v>
      </c>
      <c r="H803" s="14">
        <f>17125.06/185.51</f>
        <v>92.313406285375464</v>
      </c>
      <c r="I803" s="14">
        <v>-9.69</v>
      </c>
      <c r="J803" s="8">
        <f>SUMIF(Journal!$A:$A,HeadJournal!$A803,Journal!$K:$K)+SUMIF(Journal!$A:$A,HeadJournal!$A803,Journal!$L:$L)+SUMIF(Journal!$A:$A,HeadJournal!$A803,Journal!$M:$M)</f>
        <v>185.51</v>
      </c>
      <c r="K803" s="14">
        <v>185.51</v>
      </c>
      <c r="L803" s="14"/>
      <c r="M803" s="8">
        <f>SUMIF(Journal!$A:$A,HeadJournal!$A803,Journal!$P:$P)</f>
        <v>17125.060000000001</v>
      </c>
      <c r="N803" s="8">
        <f>SUMIF(Journal!$A:$A,HeadJournal!$A803,Journal!Q:Q)</f>
        <v>0</v>
      </c>
      <c r="O803" s="18">
        <f>SUMIF(Journal!$A:$A,HeadJournal!$A803,Journal!U:U)</f>
        <v>-17125.060000000001</v>
      </c>
      <c r="P803" s="22" t="str">
        <f t="shared" si="84"/>
        <v/>
      </c>
      <c r="Q803" s="7" t="b">
        <f t="shared" si="86"/>
        <v>1</v>
      </c>
      <c r="R803" s="73">
        <f t="shared" si="85"/>
        <v>0</v>
      </c>
    </row>
    <row r="804" spans="1:18" x14ac:dyDescent="0.25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84"/>
        <v/>
      </c>
      <c r="Q804" s="7" t="b">
        <f t="shared" si="86"/>
        <v>1</v>
      </c>
      <c r="R804" s="73" t="e">
        <f t="shared" si="85"/>
        <v>#DIV/0!</v>
      </c>
    </row>
    <row r="805" spans="1:18" x14ac:dyDescent="0.25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84"/>
        <v/>
      </c>
      <c r="Q805" s="7" t="b">
        <f t="shared" si="86"/>
        <v>1</v>
      </c>
      <c r="R805" s="73" t="e">
        <f t="shared" si="85"/>
        <v>#DIV/0!</v>
      </c>
    </row>
    <row r="806" spans="1:18" x14ac:dyDescent="0.25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84"/>
        <v/>
      </c>
      <c r="Q806" s="7" t="b">
        <f t="shared" si="86"/>
        <v>1</v>
      </c>
      <c r="R806" s="73" t="e">
        <f t="shared" si="85"/>
        <v>#DIV/0!</v>
      </c>
    </row>
    <row r="807" spans="1:18" x14ac:dyDescent="0.25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84"/>
        <v/>
      </c>
      <c r="Q807" s="7" t="b">
        <f t="shared" si="86"/>
        <v>1</v>
      </c>
      <c r="R807" s="73" t="e">
        <f t="shared" si="85"/>
        <v>#DIV/0!</v>
      </c>
    </row>
    <row r="808" spans="1:18" x14ac:dyDescent="0.25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84"/>
        <v/>
      </c>
      <c r="Q808" s="7" t="b">
        <f t="shared" si="86"/>
        <v>1</v>
      </c>
      <c r="R808" s="73" t="e">
        <f t="shared" si="85"/>
        <v>#DIV/0!</v>
      </c>
    </row>
    <row r="809" spans="1:18" x14ac:dyDescent="0.25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84"/>
        <v/>
      </c>
      <c r="Q809" s="7" t="b">
        <f t="shared" si="86"/>
        <v>1</v>
      </c>
      <c r="R809" s="73" t="e">
        <f t="shared" si="85"/>
        <v>#DIV/0!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si="84"/>
        <v/>
      </c>
      <c r="Q810" s="7" t="b">
        <f t="shared" si="86"/>
        <v>1</v>
      </c>
      <c r="R810" s="73" t="e">
        <f t="shared" si="85"/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84"/>
        <v/>
      </c>
      <c r="Q811" s="7" t="b">
        <f t="shared" si="86"/>
        <v>1</v>
      </c>
      <c r="R811" s="73" t="e">
        <f t="shared" si="85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84"/>
        <v/>
      </c>
      <c r="Q812" s="7" t="b">
        <f t="shared" si="86"/>
        <v>1</v>
      </c>
      <c r="R812" s="73" t="e">
        <f t="shared" si="85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84"/>
        <v/>
      </c>
      <c r="Q813" s="7" t="b">
        <f t="shared" si="86"/>
        <v>1</v>
      </c>
      <c r="R813" s="73" t="e">
        <f t="shared" si="85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84"/>
        <v/>
      </c>
      <c r="Q814" s="7" t="b">
        <f t="shared" si="86"/>
        <v>1</v>
      </c>
      <c r="R814" s="73" t="e">
        <f t="shared" si="85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84"/>
        <v/>
      </c>
      <c r="Q815" s="7" t="b">
        <f t="shared" si="86"/>
        <v>1</v>
      </c>
      <c r="R815" s="73" t="e">
        <f t="shared" si="85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84"/>
        <v/>
      </c>
      <c r="Q816" s="7" t="b">
        <f t="shared" si="86"/>
        <v>1</v>
      </c>
      <c r="R816" s="73" t="e">
        <f t="shared" si="85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84"/>
        <v/>
      </c>
      <c r="Q817" s="7" t="b">
        <f t="shared" si="86"/>
        <v>1</v>
      </c>
      <c r="R817" s="73" t="e">
        <f t="shared" si="85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84"/>
        <v/>
      </c>
      <c r="Q818" s="7" t="b">
        <f t="shared" si="86"/>
        <v>1</v>
      </c>
      <c r="R818" s="73" t="e">
        <f t="shared" si="85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84"/>
        <v/>
      </c>
      <c r="Q819" s="7" t="b">
        <f t="shared" si="86"/>
        <v>1</v>
      </c>
      <c r="R819" s="73" t="e">
        <f t="shared" si="85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84"/>
        <v/>
      </c>
      <c r="Q820" s="7" t="b">
        <f t="shared" si="86"/>
        <v>1</v>
      </c>
      <c r="R820" s="73" t="e">
        <f t="shared" si="85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84"/>
        <v/>
      </c>
      <c r="Q821" s="7" t="b">
        <f t="shared" si="86"/>
        <v>1</v>
      </c>
      <c r="R821" s="73" t="e">
        <f t="shared" si="85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84"/>
        <v/>
      </c>
      <c r="Q822" s="7" t="b">
        <f t="shared" si="86"/>
        <v>1</v>
      </c>
      <c r="R822" s="73" t="e">
        <f t="shared" si="85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84"/>
        <v/>
      </c>
      <c r="Q823" s="7" t="b">
        <f t="shared" si="86"/>
        <v>1</v>
      </c>
      <c r="R823" s="73" t="e">
        <f t="shared" si="85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84"/>
        <v/>
      </c>
      <c r="Q824" s="7" t="b">
        <f t="shared" si="86"/>
        <v>1</v>
      </c>
      <c r="R824" s="73" t="e">
        <f t="shared" si="85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84"/>
        <v/>
      </c>
      <c r="Q825" s="7" t="b">
        <f t="shared" si="86"/>
        <v>1</v>
      </c>
      <c r="R825" s="73" t="e">
        <f t="shared" si="85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84"/>
        <v/>
      </c>
      <c r="Q826" s="7" t="b">
        <f t="shared" si="86"/>
        <v>1</v>
      </c>
      <c r="R826" s="73" t="e">
        <f t="shared" si="85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84"/>
        <v/>
      </c>
      <c r="Q827" s="7" t="b">
        <f t="shared" si="86"/>
        <v>1</v>
      </c>
      <c r="R827" s="73" t="e">
        <f t="shared" si="85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4"/>
        <v/>
      </c>
      <c r="Q828" s="7" t="b">
        <f t="shared" si="86"/>
        <v>1</v>
      </c>
      <c r="R828" s="73" t="e">
        <f t="shared" si="85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4"/>
        <v/>
      </c>
      <c r="Q829" s="7" t="b">
        <f t="shared" si="86"/>
        <v>1</v>
      </c>
      <c r="R829" s="73" t="e">
        <f t="shared" si="85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4"/>
        <v/>
      </c>
      <c r="Q830" s="7" t="b">
        <f t="shared" si="86"/>
        <v>1</v>
      </c>
      <c r="R830" s="73" t="e">
        <f t="shared" si="85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4"/>
        <v/>
      </c>
      <c r="Q831" s="7" t="b">
        <f t="shared" si="86"/>
        <v>1</v>
      </c>
      <c r="R831" s="73" t="e">
        <f t="shared" si="85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4"/>
        <v/>
      </c>
      <c r="Q832" s="7" t="b">
        <f t="shared" si="86"/>
        <v>1</v>
      </c>
      <c r="R832" s="73" t="e">
        <f t="shared" si="85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4"/>
        <v/>
      </c>
      <c r="Q833" s="7" t="b">
        <f t="shared" si="86"/>
        <v>1</v>
      </c>
      <c r="R833" s="73" t="e">
        <f t="shared" si="85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4"/>
        <v/>
      </c>
      <c r="Q834" s="7" t="b">
        <f t="shared" ref="Q834:Q865" si="87">J834=K834</f>
        <v>1</v>
      </c>
      <c r="R834" s="73" t="e">
        <f t="shared" si="85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88">IF(N835&lt;&gt;0,IFERROR(O835/M835,""),"")</f>
        <v/>
      </c>
      <c r="Q835" s="7" t="b">
        <f t="shared" si="87"/>
        <v>1</v>
      </c>
      <c r="R835" s="73" t="e">
        <f t="shared" ref="R835:R889" si="89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88"/>
        <v/>
      </c>
      <c r="Q836" s="7" t="b">
        <f t="shared" si="87"/>
        <v>1</v>
      </c>
      <c r="R836" s="73" t="e">
        <f t="shared" si="89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88"/>
        <v/>
      </c>
      <c r="Q837" s="7" t="b">
        <f t="shared" si="87"/>
        <v>1</v>
      </c>
      <c r="R837" s="73" t="e">
        <f t="shared" si="89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88"/>
        <v/>
      </c>
      <c r="Q838" s="7" t="b">
        <f t="shared" si="87"/>
        <v>1</v>
      </c>
      <c r="R838" s="73" t="e">
        <f t="shared" si="89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88"/>
        <v/>
      </c>
      <c r="Q839" s="7" t="b">
        <f t="shared" si="87"/>
        <v>1</v>
      </c>
      <c r="R839" s="73" t="e">
        <f t="shared" si="89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88"/>
        <v/>
      </c>
      <c r="Q840" s="7" t="b">
        <f t="shared" si="87"/>
        <v>1</v>
      </c>
      <c r="R840" s="73" t="e">
        <f t="shared" si="89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88"/>
        <v/>
      </c>
      <c r="Q841" s="7" t="b">
        <f t="shared" si="87"/>
        <v>1</v>
      </c>
      <c r="R841" s="73" t="e">
        <f t="shared" si="89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88"/>
        <v/>
      </c>
      <c r="Q842" s="7" t="b">
        <f t="shared" si="87"/>
        <v>1</v>
      </c>
      <c r="R842" s="73" t="e">
        <f t="shared" si="89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88"/>
        <v/>
      </c>
      <c r="Q843" s="7" t="b">
        <f t="shared" si="87"/>
        <v>1</v>
      </c>
      <c r="R843" s="73" t="e">
        <f t="shared" si="89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88"/>
        <v/>
      </c>
      <c r="Q844" s="7" t="b">
        <f t="shared" si="87"/>
        <v>1</v>
      </c>
      <c r="R844" s="73" t="e">
        <f t="shared" si="89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88"/>
        <v/>
      </c>
      <c r="Q845" s="7" t="b">
        <f t="shared" si="87"/>
        <v>1</v>
      </c>
      <c r="R845" s="73" t="e">
        <f t="shared" si="89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88"/>
        <v/>
      </c>
      <c r="Q846" s="7" t="b">
        <f t="shared" si="87"/>
        <v>1</v>
      </c>
      <c r="R846" s="73" t="e">
        <f t="shared" si="89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88"/>
        <v/>
      </c>
      <c r="Q847" s="7" t="b">
        <f t="shared" si="87"/>
        <v>1</v>
      </c>
      <c r="R847" s="73" t="e">
        <f t="shared" si="89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88"/>
        <v/>
      </c>
      <c r="Q848" s="7" t="b">
        <f t="shared" si="87"/>
        <v>1</v>
      </c>
      <c r="R848" s="73" t="e">
        <f t="shared" si="89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88"/>
        <v/>
      </c>
      <c r="Q849" s="7" t="b">
        <f t="shared" si="87"/>
        <v>1</v>
      </c>
      <c r="R849" s="73" t="e">
        <f t="shared" si="89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88"/>
        <v/>
      </c>
      <c r="Q850" s="7" t="b">
        <f t="shared" si="87"/>
        <v>1</v>
      </c>
      <c r="R850" s="73" t="e">
        <f t="shared" si="89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88"/>
        <v/>
      </c>
      <c r="Q851" s="7" t="b">
        <f t="shared" si="87"/>
        <v>1</v>
      </c>
      <c r="R851" s="73" t="e">
        <f t="shared" si="89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88"/>
        <v/>
      </c>
      <c r="Q852" s="7" t="b">
        <f t="shared" si="87"/>
        <v>1</v>
      </c>
      <c r="R852" s="73" t="e">
        <f t="shared" si="89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88"/>
        <v/>
      </c>
      <c r="Q853" s="7" t="b">
        <f t="shared" si="87"/>
        <v>1</v>
      </c>
      <c r="R853" s="73" t="e">
        <f t="shared" si="89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88"/>
        <v/>
      </c>
      <c r="Q854" s="7" t="b">
        <f t="shared" si="87"/>
        <v>1</v>
      </c>
      <c r="R854" s="73" t="e">
        <f t="shared" si="89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88"/>
        <v/>
      </c>
      <c r="Q855" s="7" t="b">
        <f t="shared" si="87"/>
        <v>1</v>
      </c>
      <c r="R855" s="73" t="e">
        <f t="shared" si="89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88"/>
        <v/>
      </c>
      <c r="Q856" s="7" t="b">
        <f t="shared" si="87"/>
        <v>1</v>
      </c>
      <c r="R856" s="73" t="e">
        <f t="shared" si="89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88"/>
        <v/>
      </c>
      <c r="Q857" s="7" t="b">
        <f t="shared" si="87"/>
        <v>1</v>
      </c>
      <c r="R857" s="73" t="e">
        <f t="shared" si="89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88"/>
        <v/>
      </c>
      <c r="Q858" s="7" t="b">
        <f t="shared" si="87"/>
        <v>1</v>
      </c>
      <c r="R858" s="73" t="e">
        <f t="shared" si="89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88"/>
        <v/>
      </c>
      <c r="Q859" s="7" t="b">
        <f t="shared" si="87"/>
        <v>1</v>
      </c>
      <c r="R859" s="73" t="e">
        <f t="shared" si="89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88"/>
        <v/>
      </c>
      <c r="Q860" s="7" t="b">
        <f t="shared" si="87"/>
        <v>1</v>
      </c>
      <c r="R860" s="73" t="e">
        <f t="shared" si="89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88"/>
        <v/>
      </c>
      <c r="Q861" s="7" t="b">
        <f t="shared" si="87"/>
        <v>1</v>
      </c>
      <c r="R861" s="73" t="e">
        <f t="shared" si="89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88"/>
        <v/>
      </c>
      <c r="Q862" s="7" t="b">
        <f t="shared" si="87"/>
        <v>1</v>
      </c>
      <c r="R862" s="73" t="e">
        <f t="shared" si="89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88"/>
        <v/>
      </c>
      <c r="Q863" s="7" t="b">
        <f t="shared" si="87"/>
        <v>1</v>
      </c>
      <c r="R863" s="73" t="e">
        <f t="shared" si="89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88"/>
        <v/>
      </c>
      <c r="Q864" s="7" t="b">
        <f t="shared" si="87"/>
        <v>1</v>
      </c>
      <c r="R864" s="73" t="e">
        <f t="shared" si="89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88"/>
        <v/>
      </c>
      <c r="Q865" s="7" t="b">
        <f t="shared" si="87"/>
        <v>1</v>
      </c>
      <c r="R865" s="73" t="e">
        <f t="shared" si="89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88"/>
        <v/>
      </c>
      <c r="Q866" s="7" t="b">
        <f t="shared" ref="Q866:Q889" si="90">J866=K866</f>
        <v>1</v>
      </c>
      <c r="R866" s="73" t="e">
        <f t="shared" si="89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88"/>
        <v/>
      </c>
      <c r="Q867" s="7" t="b">
        <f t="shared" si="90"/>
        <v>1</v>
      </c>
      <c r="R867" s="73" t="e">
        <f t="shared" si="89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88"/>
        <v/>
      </c>
      <c r="Q868" s="7" t="b">
        <f t="shared" si="90"/>
        <v>1</v>
      </c>
      <c r="R868" s="73" t="e">
        <f t="shared" si="89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88"/>
        <v/>
      </c>
      <c r="Q869" s="7" t="b">
        <f t="shared" si="90"/>
        <v>1</v>
      </c>
      <c r="R869" s="73" t="e">
        <f t="shared" si="89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88"/>
        <v/>
      </c>
      <c r="Q870" s="7" t="b">
        <f t="shared" si="90"/>
        <v>1</v>
      </c>
      <c r="R870" s="73" t="e">
        <f t="shared" si="89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88"/>
        <v/>
      </c>
      <c r="Q871" s="7" t="b">
        <f t="shared" si="90"/>
        <v>1</v>
      </c>
      <c r="R871" s="73" t="e">
        <f t="shared" si="89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88"/>
        <v/>
      </c>
      <c r="Q872" s="7" t="b">
        <f t="shared" si="90"/>
        <v>1</v>
      </c>
      <c r="R872" s="73" t="e">
        <f t="shared" si="89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88"/>
        <v/>
      </c>
      <c r="Q873" s="7" t="b">
        <f t="shared" si="90"/>
        <v>1</v>
      </c>
      <c r="R873" s="73" t="e">
        <f t="shared" si="89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88"/>
        <v/>
      </c>
      <c r="Q874" s="7" t="b">
        <f t="shared" si="90"/>
        <v>1</v>
      </c>
      <c r="R874" s="73" t="e">
        <f t="shared" si="89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88"/>
        <v/>
      </c>
      <c r="Q875" s="7" t="b">
        <f t="shared" si="90"/>
        <v>1</v>
      </c>
      <c r="R875" s="73" t="e">
        <f t="shared" si="89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88"/>
        <v/>
      </c>
      <c r="Q876" s="7" t="b">
        <f t="shared" si="90"/>
        <v>1</v>
      </c>
      <c r="R876" s="73" t="e">
        <f t="shared" si="89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88"/>
        <v/>
      </c>
      <c r="Q877" s="7" t="b">
        <f t="shared" si="90"/>
        <v>1</v>
      </c>
      <c r="R877" s="73" t="e">
        <f t="shared" si="89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88"/>
        <v/>
      </c>
      <c r="Q878" s="7" t="b">
        <f t="shared" si="90"/>
        <v>1</v>
      </c>
      <c r="R878" s="73" t="e">
        <f t="shared" si="89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88"/>
        <v/>
      </c>
      <c r="Q879" s="7" t="b">
        <f t="shared" si="90"/>
        <v>1</v>
      </c>
      <c r="R879" s="73" t="e">
        <f t="shared" si="89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88"/>
        <v/>
      </c>
      <c r="Q880" s="7" t="b">
        <f t="shared" si="90"/>
        <v>1</v>
      </c>
      <c r="R880" s="73" t="e">
        <f t="shared" si="89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88"/>
        <v/>
      </c>
      <c r="Q881" s="7" t="b">
        <f t="shared" si="90"/>
        <v>1</v>
      </c>
      <c r="R881" s="73" t="e">
        <f t="shared" si="89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88"/>
        <v/>
      </c>
      <c r="Q882" s="7" t="b">
        <f t="shared" si="90"/>
        <v>1</v>
      </c>
      <c r="R882" s="73" t="e">
        <f t="shared" si="89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88"/>
        <v/>
      </c>
      <c r="Q883" s="7" t="b">
        <f t="shared" si="90"/>
        <v>1</v>
      </c>
      <c r="R883" s="73" t="e">
        <f t="shared" si="89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88"/>
        <v/>
      </c>
      <c r="Q884" s="7" t="b">
        <f t="shared" si="90"/>
        <v>1</v>
      </c>
      <c r="R884" s="73" t="e">
        <f t="shared" si="89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88"/>
        <v/>
      </c>
      <c r="Q885" s="7" t="b">
        <f t="shared" si="90"/>
        <v>1</v>
      </c>
      <c r="R885" s="73" t="e">
        <f t="shared" si="89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88"/>
        <v/>
      </c>
      <c r="Q886" s="7" t="b">
        <f t="shared" si="90"/>
        <v>1</v>
      </c>
      <c r="R886" s="73" t="e">
        <f t="shared" si="89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88"/>
        <v/>
      </c>
      <c r="Q887" s="7" t="b">
        <f t="shared" si="90"/>
        <v>1</v>
      </c>
      <c r="R887" s="73" t="e">
        <f t="shared" si="89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88"/>
        <v/>
      </c>
      <c r="Q888" s="7" t="b">
        <f t="shared" si="90"/>
        <v>1</v>
      </c>
      <c r="R888" s="73" t="e">
        <f t="shared" si="89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88"/>
        <v/>
      </c>
      <c r="Q889" s="7" t="b">
        <f t="shared" si="90"/>
        <v>1</v>
      </c>
      <c r="R889" s="73" t="e">
        <f t="shared" si="89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17" priority="8">
      <formula>AND(A1&lt;&gt;"",COUNTIF(A:A,A1)&gt;1)</formula>
    </cfRule>
  </conditionalFormatting>
  <conditionalFormatting sqref="B756">
    <cfRule type="expression" dxfId="16" priority="12">
      <formula>AND(B756&lt;&gt;"",COUNTIF(B:B,B756)&gt;1)</formula>
    </cfRule>
  </conditionalFormatting>
  <conditionalFormatting sqref="D1:D798 D804:D1048576">
    <cfRule type="expression" dxfId="15" priority="7">
      <formula>D1="Доставлен"</formula>
    </cfRule>
  </conditionalFormatting>
  <conditionalFormatting sqref="J1:J1048576">
    <cfRule type="expression" dxfId="14" priority="91">
      <formula>AND(J1=0,K1&lt;&gt;"")</formula>
    </cfRule>
  </conditionalFormatting>
  <conditionalFormatting sqref="L1:L1048576">
    <cfRule type="expression" dxfId="13" priority="6">
      <formula>AND(K1&gt;0,L1="")</formula>
    </cfRule>
  </conditionalFormatting>
  <conditionalFormatting sqref="D799">
    <cfRule type="expression" dxfId="12" priority="5">
      <formula>D799="Доставлен"</formula>
    </cfRule>
  </conditionalFormatting>
  <conditionalFormatting sqref="D800">
    <cfRule type="expression" dxfId="11" priority="4">
      <formula>D800="Доставлен"</formula>
    </cfRule>
  </conditionalFormatting>
  <conditionalFormatting sqref="D801">
    <cfRule type="expression" dxfId="10" priority="3">
      <formula>D801="Доставлен"</formula>
    </cfRule>
  </conditionalFormatting>
  <conditionalFormatting sqref="D802">
    <cfRule type="expression" dxfId="9" priority="2">
      <formula>D802="Доставлен"</formula>
    </cfRule>
  </conditionalFormatting>
  <conditionalFormatting sqref="D803">
    <cfRule type="expression" dxfId="8" priority="1">
      <formula>D803="Доставлен"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  <hyperlink ref="A791" r:id="rId414" xr:uid="{78D7CE6B-24BE-4059-8536-B4D48331304A}"/>
    <hyperlink ref="A775" r:id="rId415" xr:uid="{9719D7A6-4BDA-42D7-B070-B2738464B30F}"/>
    <hyperlink ref="A792" r:id="rId416" xr:uid="{3BBD26D7-F355-4A75-B261-8F3B7A7BAC82}"/>
    <hyperlink ref="A788" r:id="rId417" xr:uid="{9ACA8571-2FAE-496C-ACE9-2D4DA4A88D63}"/>
    <hyperlink ref="A787" r:id="rId418" xr:uid="{FE094A73-D1A0-4101-83E7-15CBA6539661}"/>
    <hyperlink ref="A777" r:id="rId419" xr:uid="{1EE7C6B3-3B21-4461-B1D3-6968FAE8E389}"/>
    <hyperlink ref="A790" r:id="rId420" xr:uid="{4C4B10E3-B59B-4D3E-8BE6-3193F235FE68}"/>
    <hyperlink ref="A789" r:id="rId421" xr:uid="{AD291E2B-67A8-46A5-8D05-24C13CF06033}"/>
    <hyperlink ref="A794" r:id="rId422" xr:uid="{E0580820-0F6F-4E75-AA30-147292E9FF8E}"/>
    <hyperlink ref="A795" r:id="rId423" xr:uid="{23E5AD66-5B48-42FE-8A8B-2042B13BC7DF}"/>
    <hyperlink ref="A800" r:id="rId424" xr:uid="{EDD7A8F6-6095-484F-880F-5FD18C660707}"/>
    <hyperlink ref="A801" r:id="rId425" xr:uid="{E2067B15-FBD2-4DC9-AE27-4DEA496B7184}"/>
    <hyperlink ref="A802" r:id="rId426" xr:uid="{7D9E7D2A-8401-434D-91C9-771243974D38}"/>
    <hyperlink ref="A803" r:id="rId427" xr:uid="{82EAFB8B-8751-4F59-82AE-765127437408}"/>
  </hyperlinks>
  <pageMargins left="0.7" right="0.7" top="0.75" bottom="0.75" header="0.3" footer="0.3"/>
  <pageSetup paperSize="9" orientation="portrait" r:id="rId428"/>
  <legacyDrawing r:id="rId429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2026-04-10T10:49:54Z</dcterms:modified>
  <cp:category/>
  <cp:contentStatus/>
</cp:coreProperties>
</file>