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5687" documentId="13_ncr:1_{93AF438F-2898-4435-9374-FC07D347DF3C}" xr6:coauthVersionLast="47" xr6:coauthVersionMax="47" xr10:uidLastSave="{3AC11B86-B404-4012-A7A4-695B72BA8921}"/>
  <bookViews>
    <workbookView xWindow="6345" yWindow="195" windowWidth="22620" windowHeight="15270" tabRatio="614" firstSheet="5" activeTab="10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Лист1" sheetId="53" r:id="rId6"/>
    <sheet name="Лист2" sheetId="55" r:id="rId7"/>
    <sheet name="Лист3" sheetId="56" r:id="rId8"/>
    <sheet name="СводнаяДоходы" sheetId="48" r:id="rId9"/>
    <sheet name="Journal" sheetId="6" r:id="rId10"/>
    <sheet name="HeadJournal" sheetId="14" r:id="rId11"/>
    <sheet name="Forever" sheetId="41" state="hidden" r:id="rId12"/>
  </sheets>
  <externalReferences>
    <externalReference r:id="rId13"/>
  </externalReferences>
  <definedNames>
    <definedName name="_xlnm._FilterDatabase" localSheetId="10" hidden="1">HeadJournal!$A$2:$R$889</definedName>
    <definedName name="_xlnm._FilterDatabase" localSheetId="9" hidden="1">Journal!$A$2:$AI$5655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46" i="14" l="1"/>
  <c r="H745" i="14"/>
  <c r="H744" i="14"/>
  <c r="L737" i="14"/>
  <c r="L736" i="14"/>
  <c r="L734" i="14"/>
  <c r="L733" i="14"/>
  <c r="L731" i="14"/>
  <c r="H743" i="14"/>
  <c r="K739" i="14"/>
  <c r="H739" i="14"/>
  <c r="H738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2" i="6"/>
  <c r="C52" i="48"/>
  <c r="M3889" i="6"/>
  <c r="M3890" i="6"/>
  <c r="M3891" i="6"/>
  <c r="M3892" i="6"/>
  <c r="M3893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J547" i="14"/>
  <c r="N3889" i="6" s="1"/>
  <c r="L547" i="14"/>
  <c r="J622" i="14"/>
  <c r="N4451" i="6" s="1"/>
  <c r="L622" i="14"/>
  <c r="J635" i="14"/>
  <c r="N4568" i="6" s="1"/>
  <c r="L635" i="14"/>
  <c r="H635" i="14"/>
  <c r="O4568" i="6"/>
  <c r="J644" i="14"/>
  <c r="N4639" i="6" s="1"/>
  <c r="L644" i="14"/>
  <c r="H644" i="14"/>
  <c r="O4639" i="6"/>
  <c r="J3" i="14"/>
  <c r="N3" i="6" s="1"/>
  <c r="L3" i="14"/>
  <c r="O3" i="6"/>
  <c r="O4" i="6"/>
  <c r="O5" i="6"/>
  <c r="O6" i="6"/>
  <c r="O7" i="6"/>
  <c r="O8" i="6"/>
  <c r="O9" i="6"/>
  <c r="O10" i="6"/>
  <c r="J4" i="14"/>
  <c r="N14" i="6" s="1"/>
  <c r="L4" i="14"/>
  <c r="O11" i="6"/>
  <c r="O12" i="6"/>
  <c r="O13" i="6"/>
  <c r="O14" i="6"/>
  <c r="O15" i="6"/>
  <c r="O16" i="6"/>
  <c r="O17" i="6"/>
  <c r="O18" i="6"/>
  <c r="J5" i="14"/>
  <c r="N19" i="6" s="1"/>
  <c r="L5" i="14"/>
  <c r="O19" i="6"/>
  <c r="O20" i="6"/>
  <c r="O21" i="6"/>
  <c r="O22" i="6"/>
  <c r="O23" i="6"/>
  <c r="O24" i="6"/>
  <c r="O25" i="6"/>
  <c r="O26" i="6"/>
  <c r="O27" i="6"/>
  <c r="O28" i="6"/>
  <c r="J6" i="14"/>
  <c r="N29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0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93" i="6" s="1"/>
  <c r="O84" i="6"/>
  <c r="O85" i="6"/>
  <c r="O86" i="6"/>
  <c r="O87" i="6"/>
  <c r="O88" i="6"/>
  <c r="O89" i="6"/>
  <c r="O90" i="6"/>
  <c r="O91" i="6"/>
  <c r="O92" i="6"/>
  <c r="O93" i="6"/>
  <c r="J13" i="14"/>
  <c r="O94" i="6"/>
  <c r="O95" i="6"/>
  <c r="O96" i="6"/>
  <c r="O97" i="6"/>
  <c r="O98" i="6"/>
  <c r="O99" i="6"/>
  <c r="O100" i="6"/>
  <c r="O101" i="6"/>
  <c r="O102" i="6"/>
  <c r="O103" i="6"/>
  <c r="O104" i="6"/>
  <c r="N105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9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N145" i="6" s="1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N164" i="6" s="1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4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N184" i="6" s="1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N202" i="6" s="1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N234" i="6" s="1"/>
  <c r="L23" i="14"/>
  <c r="O234" i="6"/>
  <c r="K24" i="14"/>
  <c r="J24" i="14"/>
  <c r="N236" i="6" s="1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57" i="6" s="1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N290" i="6" s="1"/>
  <c r="L26" i="14"/>
  <c r="O290" i="6"/>
  <c r="J27" i="14"/>
  <c r="N292" i="6" s="1"/>
  <c r="L27" i="14"/>
  <c r="O291" i="6"/>
  <c r="O292" i="6"/>
  <c r="O293" i="6"/>
  <c r="O294" i="6"/>
  <c r="O295" i="6"/>
  <c r="O296" i="6"/>
  <c r="O297" i="6"/>
  <c r="O298" i="6"/>
  <c r="J29" i="14"/>
  <c r="N301" i="6" s="1"/>
  <c r="L29" i="14"/>
  <c r="O299" i="6"/>
  <c r="O300" i="6"/>
  <c r="O301" i="6"/>
  <c r="O302" i="6"/>
  <c r="O303" i="6"/>
  <c r="O304" i="6"/>
  <c r="O305" i="6"/>
  <c r="O306" i="6"/>
  <c r="O307" i="6"/>
  <c r="J28" i="14"/>
  <c r="N311" i="6" s="1"/>
  <c r="L28" i="14"/>
  <c r="O308" i="6"/>
  <c r="O309" i="6"/>
  <c r="O310" i="6"/>
  <c r="O311" i="6"/>
  <c r="O312" i="6"/>
  <c r="J30" i="14"/>
  <c r="N314" i="6" s="1"/>
  <c r="L30" i="14"/>
  <c r="O313" i="6"/>
  <c r="O314" i="6"/>
  <c r="O315" i="6"/>
  <c r="O316" i="6"/>
  <c r="O317" i="6"/>
  <c r="O318" i="6"/>
  <c r="O319" i="6"/>
  <c r="O320" i="6"/>
  <c r="J31" i="14"/>
  <c r="N333" i="6" s="1"/>
  <c r="L31" i="14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J32" i="14"/>
  <c r="N337" i="6" s="1"/>
  <c r="O337" i="6"/>
  <c r="O338" i="6"/>
  <c r="O339" i="6"/>
  <c r="O340" i="6"/>
  <c r="O341" i="6"/>
  <c r="O342" i="6"/>
  <c r="O343" i="6"/>
  <c r="J33" i="14"/>
  <c r="N346" i="6" s="1"/>
  <c r="L33" i="14"/>
  <c r="O344" i="6"/>
  <c r="O345" i="6"/>
  <c r="O346" i="6"/>
  <c r="O347" i="6"/>
  <c r="O348" i="6"/>
  <c r="O349" i="6"/>
  <c r="O350" i="6"/>
  <c r="O351" i="6"/>
  <c r="J34" i="14"/>
  <c r="N354" i="6" s="1"/>
  <c r="L34" i="14"/>
  <c r="O352" i="6"/>
  <c r="O353" i="6"/>
  <c r="O354" i="6"/>
  <c r="O355" i="6"/>
  <c r="O356" i="6"/>
  <c r="O357" i="6"/>
  <c r="O358" i="6"/>
  <c r="O359" i="6"/>
  <c r="K35" i="14"/>
  <c r="J35" i="14"/>
  <c r="N361" i="6" s="1"/>
  <c r="O360" i="6"/>
  <c r="O361" i="6"/>
  <c r="O362" i="6"/>
  <c r="O363" i="6"/>
  <c r="O364" i="6"/>
  <c r="O365" i="6"/>
  <c r="O366" i="6"/>
  <c r="O367" i="6"/>
  <c r="O368" i="6"/>
  <c r="K36" i="14"/>
  <c r="J36" i="14"/>
  <c r="N372" i="6" s="1"/>
  <c r="L36" i="14"/>
  <c r="O369" i="6"/>
  <c r="J37" i="14"/>
  <c r="N370" i="6" s="1"/>
  <c r="L37" i="14"/>
  <c r="O370" i="6"/>
  <c r="O371" i="6"/>
  <c r="O372" i="6"/>
  <c r="J38" i="14"/>
  <c r="N374" i="6" s="1"/>
  <c r="L38" i="14"/>
  <c r="O373" i="6"/>
  <c r="O374" i="6"/>
  <c r="O375" i="6"/>
  <c r="O376" i="6"/>
  <c r="O377" i="6"/>
  <c r="O378" i="6"/>
  <c r="J39" i="14"/>
  <c r="N381" i="6" s="1"/>
  <c r="L39" i="14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K40" i="14"/>
  <c r="J40" i="14"/>
  <c r="N394" i="6" s="1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2" i="6" s="1"/>
  <c r="L41" i="14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J42" i="14"/>
  <c r="N437" i="6" s="1"/>
  <c r="L42" i="14"/>
  <c r="O437" i="6"/>
  <c r="O438" i="6"/>
  <c r="O439" i="6"/>
  <c r="O440" i="6"/>
  <c r="O441" i="6"/>
  <c r="O442" i="6"/>
  <c r="O443" i="6"/>
  <c r="O444" i="6"/>
  <c r="O445" i="6"/>
  <c r="O446" i="6"/>
  <c r="O447" i="6"/>
  <c r="J43" i="14"/>
  <c r="N448" i="6" s="1"/>
  <c r="O448" i="6"/>
  <c r="J44" i="14"/>
  <c r="N456" i="6" s="1"/>
  <c r="L44" i="14"/>
  <c r="O449" i="6"/>
  <c r="O450" i="6"/>
  <c r="O451" i="6"/>
  <c r="O452" i="6"/>
  <c r="O453" i="6"/>
  <c r="O454" i="6"/>
  <c r="O455" i="6"/>
  <c r="O456" i="6"/>
  <c r="O457" i="6"/>
  <c r="O458" i="6"/>
  <c r="O459" i="6"/>
  <c r="O460" i="6"/>
  <c r="J45" i="14"/>
  <c r="N461" i="6" s="1"/>
  <c r="L45" i="14"/>
  <c r="O461" i="6"/>
  <c r="O462" i="6"/>
  <c r="J46" i="14"/>
  <c r="N463" i="6" s="1"/>
  <c r="L46" i="14"/>
  <c r="O463" i="6"/>
  <c r="O464" i="6"/>
  <c r="J47" i="14"/>
  <c r="N465" i="6" s="1"/>
  <c r="L47" i="14"/>
  <c r="O465" i="6"/>
  <c r="O466" i="6"/>
  <c r="K48" i="14"/>
  <c r="J48" i="14"/>
  <c r="N467" i="6" s="1"/>
  <c r="L48" i="14"/>
  <c r="O467" i="6"/>
  <c r="O468" i="6"/>
  <c r="O469" i="6"/>
  <c r="O470" i="6"/>
  <c r="J49" i="14"/>
  <c r="N472" i="6" s="1"/>
  <c r="L49" i="14"/>
  <c r="O471" i="6"/>
  <c r="O472" i="6"/>
  <c r="J50" i="14"/>
  <c r="N473" i="6" s="1"/>
  <c r="L50" i="14"/>
  <c r="O473" i="6"/>
  <c r="O474" i="6"/>
  <c r="J51" i="14"/>
  <c r="N475" i="6" s="1"/>
  <c r="L51" i="14"/>
  <c r="O475" i="6"/>
  <c r="O476" i="6"/>
  <c r="J52" i="14"/>
  <c r="N480" i="6" s="1"/>
  <c r="L52" i="14"/>
  <c r="O477" i="6"/>
  <c r="O478" i="6"/>
  <c r="O479" i="6"/>
  <c r="O480" i="6"/>
  <c r="O481" i="6"/>
  <c r="O482" i="6"/>
  <c r="O483" i="6"/>
  <c r="J53" i="14"/>
  <c r="N484" i="6" s="1"/>
  <c r="L53" i="14"/>
  <c r="O484" i="6"/>
  <c r="O485" i="6"/>
  <c r="O486" i="6"/>
  <c r="O487" i="6"/>
  <c r="O488" i="6"/>
  <c r="O489" i="6"/>
  <c r="O490" i="6"/>
  <c r="O491" i="6"/>
  <c r="J54" i="14"/>
  <c r="N495" i="6" s="1"/>
  <c r="L54" i="14"/>
  <c r="O492" i="6"/>
  <c r="O493" i="6"/>
  <c r="O494" i="6"/>
  <c r="O495" i="6"/>
  <c r="O496" i="6"/>
  <c r="O497" i="6"/>
  <c r="O498" i="6"/>
  <c r="O499" i="6"/>
  <c r="K55" i="14"/>
  <c r="J55" i="14"/>
  <c r="N500" i="6" s="1"/>
  <c r="L55" i="14"/>
  <c r="O500" i="6"/>
  <c r="O501" i="6"/>
  <c r="J56" i="14"/>
  <c r="N503" i="6" s="1"/>
  <c r="L56" i="14"/>
  <c r="O502" i="6"/>
  <c r="O503" i="6"/>
  <c r="J57" i="14"/>
  <c r="N504" i="6" s="1"/>
  <c r="L57" i="14"/>
  <c r="O504" i="6"/>
  <c r="K58" i="14"/>
  <c r="J58" i="14"/>
  <c r="N506" i="6" s="1"/>
  <c r="O505" i="6"/>
  <c r="O506" i="6"/>
  <c r="K59" i="14"/>
  <c r="J59" i="14"/>
  <c r="N507" i="6" s="1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O513" i="6"/>
  <c r="J63" i="14"/>
  <c r="N514" i="6" s="1"/>
  <c r="L63" i="14"/>
  <c r="O514" i="6"/>
  <c r="O515" i="6"/>
  <c r="J64" i="14"/>
  <c r="N516" i="6" s="1"/>
  <c r="L64" i="14"/>
  <c r="O516" i="6"/>
  <c r="K65" i="14"/>
  <c r="J65" i="14"/>
  <c r="L65" i="14"/>
  <c r="O517" i="6"/>
  <c r="O518" i="6"/>
  <c r="O519" i="6"/>
  <c r="J66" i="14"/>
  <c r="N522" i="6" s="1"/>
  <c r="O520" i="6"/>
  <c r="O521" i="6"/>
  <c r="O522" i="6"/>
  <c r="J67" i="14"/>
  <c r="N523" i="6" s="1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J68" i="14"/>
  <c r="N541" i="6" s="1"/>
  <c r="L68" i="14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J69" i="14"/>
  <c r="L69" i="14"/>
  <c r="O556" i="6"/>
  <c r="O557" i="6"/>
  <c r="O558" i="6"/>
  <c r="O559" i="6"/>
  <c r="N560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J70" i="14"/>
  <c r="N577" i="6" s="1"/>
  <c r="L70" i="14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J71" i="14"/>
  <c r="N605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O627" i="6"/>
  <c r="O628" i="6"/>
  <c r="O629" i="6"/>
  <c r="O630" i="6"/>
  <c r="O631" i="6"/>
  <c r="O632" i="6"/>
  <c r="O633" i="6"/>
  <c r="O634" i="6"/>
  <c r="O635" i="6"/>
  <c r="O636" i="6"/>
  <c r="O637" i="6"/>
  <c r="O638" i="6"/>
  <c r="J73" i="14"/>
  <c r="N639" i="6" s="1"/>
  <c r="O639" i="6"/>
  <c r="J74" i="14"/>
  <c r="N641" i="6" s="1"/>
  <c r="O640" i="6"/>
  <c r="O641" i="6"/>
  <c r="O642" i="6"/>
  <c r="J75" i="14"/>
  <c r="N643" i="6" s="1"/>
  <c r="L75" i="14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J76" i="14"/>
  <c r="N660" i="6" s="1"/>
  <c r="L76" i="14"/>
  <c r="O660" i="6"/>
  <c r="O661" i="6"/>
  <c r="O662" i="6"/>
  <c r="O663" i="6"/>
  <c r="O664" i="6"/>
  <c r="O665" i="6"/>
  <c r="O666" i="6"/>
  <c r="O667" i="6"/>
  <c r="O668" i="6"/>
  <c r="O669" i="6"/>
  <c r="O670" i="6"/>
  <c r="O671" i="6"/>
  <c r="J77" i="14"/>
  <c r="N672" i="6" s="1"/>
  <c r="L77" i="14"/>
  <c r="O672" i="6"/>
  <c r="J78" i="14"/>
  <c r="N673" i="6" s="1"/>
  <c r="L78" i="14"/>
  <c r="O673" i="6"/>
  <c r="O674" i="6"/>
  <c r="O675" i="6"/>
  <c r="O676" i="6"/>
  <c r="O677" i="6"/>
  <c r="J79" i="14"/>
  <c r="N678" i="6" s="1"/>
  <c r="L79" i="14"/>
  <c r="O678" i="6"/>
  <c r="J80" i="14"/>
  <c r="N679" i="6" s="1"/>
  <c r="L80" i="14"/>
  <c r="O679" i="6"/>
  <c r="O680" i="6"/>
  <c r="K81" i="14"/>
  <c r="J81" i="14"/>
  <c r="N682" i="6" s="1"/>
  <c r="L81" i="14"/>
  <c r="O681" i="6"/>
  <c r="O682" i="6"/>
  <c r="K82" i="14"/>
  <c r="J82" i="14"/>
  <c r="N683" i="6" s="1"/>
  <c r="L82" i="14"/>
  <c r="O683" i="6"/>
  <c r="J83" i="14"/>
  <c r="N684" i="6" s="1"/>
  <c r="L83" i="14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J84" i="14"/>
  <c r="N70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N773" i="6" s="1"/>
  <c r="L85" i="14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J86" i="14"/>
  <c r="N786" i="6" s="1"/>
  <c r="L86" i="14"/>
  <c r="O786" i="6"/>
  <c r="J87" i="14"/>
  <c r="N787" i="6" s="1"/>
  <c r="L87" i="14"/>
  <c r="O787" i="6"/>
  <c r="J88" i="14"/>
  <c r="N789" i="6" s="1"/>
  <c r="L88" i="14"/>
  <c r="O788" i="6"/>
  <c r="O789" i="6"/>
  <c r="J89" i="14"/>
  <c r="N790" i="6" s="1"/>
  <c r="L89" i="14"/>
  <c r="O790" i="6"/>
  <c r="J90" i="14"/>
  <c r="N791" i="6" s="1"/>
  <c r="L90" i="14"/>
  <c r="O791" i="6"/>
  <c r="O792" i="6"/>
  <c r="J91" i="14"/>
  <c r="N793" i="6" s="1"/>
  <c r="L91" i="14"/>
  <c r="O793" i="6"/>
  <c r="O794" i="6"/>
  <c r="J92" i="14"/>
  <c r="N798" i="6" s="1"/>
  <c r="L92" i="14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2" i="6" s="1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6" i="6" s="1"/>
  <c r="L95" i="14"/>
  <c r="O834" i="6"/>
  <c r="O835" i="6"/>
  <c r="O836" i="6"/>
  <c r="O837" i="6"/>
  <c r="O838" i="6"/>
  <c r="O839" i="6"/>
  <c r="J96" i="14"/>
  <c r="N841" i="6" s="1"/>
  <c r="L96" i="14"/>
  <c r="O840" i="6"/>
  <c r="O841" i="6"/>
  <c r="J97" i="14"/>
  <c r="N844" i="6" s="1"/>
  <c r="L97" i="14"/>
  <c r="O842" i="6"/>
  <c r="O843" i="6"/>
  <c r="O844" i="6"/>
  <c r="O845" i="6"/>
  <c r="J98" i="14"/>
  <c r="N846" i="6" s="1"/>
  <c r="L98" i="14"/>
  <c r="O846" i="6"/>
  <c r="O847" i="6"/>
  <c r="J99" i="14"/>
  <c r="N849" i="6" s="1"/>
  <c r="O848" i="6"/>
  <c r="O849" i="6"/>
  <c r="O850" i="6"/>
  <c r="O851" i="6"/>
  <c r="O852" i="6"/>
  <c r="J100" i="14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2" i="6"/>
  <c r="O873" i="6"/>
  <c r="O874" i="6"/>
  <c r="O875" i="6"/>
  <c r="O876" i="6"/>
  <c r="O877" i="6"/>
  <c r="O878" i="6"/>
  <c r="O879" i="6"/>
  <c r="O880" i="6"/>
  <c r="O881" i="6"/>
  <c r="J102" i="14"/>
  <c r="N884" i="6" s="1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 s="1"/>
  <c r="L103" i="14"/>
  <c r="O904" i="6"/>
  <c r="K104" i="14"/>
  <c r="J104" i="14"/>
  <c r="N943" i="6" s="1"/>
  <c r="L104" i="14"/>
  <c r="O905" i="6"/>
  <c r="K105" i="14"/>
  <c r="J105" i="14"/>
  <c r="N907" i="6" s="1"/>
  <c r="L105" i="14"/>
  <c r="O906" i="6"/>
  <c r="O907" i="6"/>
  <c r="J106" i="14"/>
  <c r="L106" i="14"/>
  <c r="O908" i="6"/>
  <c r="O909" i="6"/>
  <c r="J107" i="14"/>
  <c r="N910" i="6" s="1"/>
  <c r="L107" i="14"/>
  <c r="O910" i="6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19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L112" i="14"/>
  <c r="O932" i="6"/>
  <c r="O933" i="6"/>
  <c r="J113" i="14"/>
  <c r="N934" i="6" s="1"/>
  <c r="L113" i="14"/>
  <c r="O934" i="6"/>
  <c r="O935" i="6"/>
  <c r="J114" i="14"/>
  <c r="L114" i="14"/>
  <c r="O936" i="6"/>
  <c r="O937" i="6"/>
  <c r="O938" i="6"/>
  <c r="J115" i="14"/>
  <c r="L115" i="14"/>
  <c r="O939" i="6"/>
  <c r="O940" i="6"/>
  <c r="J116" i="14"/>
  <c r="L116" i="14"/>
  <c r="O941" i="6"/>
  <c r="O942" i="6"/>
  <c r="O943" i="6"/>
  <c r="O944" i="6"/>
  <c r="J118" i="14"/>
  <c r="N947" i="6" s="1"/>
  <c r="L118" i="14"/>
  <c r="O945" i="6"/>
  <c r="O946" i="6"/>
  <c r="O947" i="6"/>
  <c r="O948" i="6"/>
  <c r="O949" i="6"/>
  <c r="O950" i="6"/>
  <c r="O951" i="6"/>
  <c r="O952" i="6"/>
  <c r="O953" i="6"/>
  <c r="O954" i="6"/>
  <c r="J119" i="14"/>
  <c r="N961" i="6" s="1"/>
  <c r="O955" i="6"/>
  <c r="O956" i="6"/>
  <c r="O957" i="6"/>
  <c r="O958" i="6"/>
  <c r="O959" i="6"/>
  <c r="O960" i="6"/>
  <c r="O961" i="6"/>
  <c r="O962" i="6"/>
  <c r="O963" i="6"/>
  <c r="O964" i="6"/>
  <c r="J120" i="14"/>
  <c r="H120" i="14" s="1"/>
  <c r="L120" i="14"/>
  <c r="J121" i="14"/>
  <c r="N979" i="6" s="1"/>
  <c r="L121" i="14"/>
  <c r="O979" i="6"/>
  <c r="K122" i="14"/>
  <c r="J122" i="14"/>
  <c r="N982" i="6" s="1"/>
  <c r="L122" i="14"/>
  <c r="O980" i="6"/>
  <c r="O981" i="6"/>
  <c r="O982" i="6"/>
  <c r="K123" i="14"/>
  <c r="J123" i="14"/>
  <c r="L123" i="14"/>
  <c r="O983" i="6"/>
  <c r="O984" i="6"/>
  <c r="J125" i="14"/>
  <c r="L125" i="14"/>
  <c r="O985" i="6"/>
  <c r="J124" i="14"/>
  <c r="N986" i="6" s="1"/>
  <c r="L124" i="14"/>
  <c r="O986" i="6"/>
  <c r="O987" i="6"/>
  <c r="O988" i="6"/>
  <c r="J126" i="14"/>
  <c r="L126" i="14"/>
  <c r="O989" i="6"/>
  <c r="O990" i="6"/>
  <c r="O991" i="6"/>
  <c r="O992" i="6"/>
  <c r="J127" i="14"/>
  <c r="N995" i="6" s="1"/>
  <c r="L127" i="14"/>
  <c r="O993" i="6"/>
  <c r="O994" i="6"/>
  <c r="O995" i="6"/>
  <c r="O996" i="6"/>
  <c r="O997" i="6"/>
  <c r="O998" i="6"/>
  <c r="O999" i="6"/>
  <c r="O1000" i="6"/>
  <c r="O1001" i="6"/>
  <c r="O1002" i="6"/>
  <c r="O1003" i="6"/>
  <c r="J128" i="14"/>
  <c r="N1006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J129" i="14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5" i="6" s="1"/>
  <c r="L117" i="14"/>
  <c r="J130" i="14"/>
  <c r="N1057" i="6" s="1"/>
  <c r="O1056" i="6"/>
  <c r="O1057" i="6"/>
  <c r="O1058" i="6"/>
  <c r="K131" i="14"/>
  <c r="J131" i="14"/>
  <c r="N1066" i="6" s="1"/>
  <c r="O1059" i="6"/>
  <c r="O1060" i="6"/>
  <c r="O1061" i="6"/>
  <c r="O1062" i="6"/>
  <c r="O1063" i="6"/>
  <c r="O1064" i="6"/>
  <c r="O1065" i="6"/>
  <c r="O1066" i="6"/>
  <c r="O1067" i="6"/>
  <c r="O1068" i="6"/>
  <c r="J132" i="14"/>
  <c r="N1078" i="6" s="1"/>
  <c r="L132" i="14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J133" i="14"/>
  <c r="N1083" i="6" s="1"/>
  <c r="L133" i="14"/>
  <c r="O1083" i="6"/>
  <c r="J134" i="14"/>
  <c r="N1084" i="6" s="1"/>
  <c r="L134" i="14"/>
  <c r="O1084" i="6"/>
  <c r="O1085" i="6"/>
  <c r="J135" i="14"/>
  <c r="N1086" i="6" s="1"/>
  <c r="L135" i="14"/>
  <c r="O1086" i="6"/>
  <c r="O1087" i="6"/>
  <c r="J136" i="14"/>
  <c r="N1088" i="6" s="1"/>
  <c r="L136" i="14"/>
  <c r="O1088" i="6"/>
  <c r="O1089" i="6"/>
  <c r="O1090" i="6"/>
  <c r="O1091" i="6"/>
  <c r="O1092" i="6"/>
  <c r="J137" i="14"/>
  <c r="N1094" i="6" s="1"/>
  <c r="L137" i="14"/>
  <c r="O1093" i="6"/>
  <c r="O1094" i="6"/>
  <c r="O1095" i="6"/>
  <c r="J138" i="14"/>
  <c r="N1096" i="6" s="1"/>
  <c r="L138" i="14"/>
  <c r="O1096" i="6"/>
  <c r="J139" i="14"/>
  <c r="N1097" i="6" s="1"/>
  <c r="L139" i="14"/>
  <c r="O1097" i="6"/>
  <c r="O1098" i="6"/>
  <c r="J140" i="14"/>
  <c r="N1101" i="6" s="1"/>
  <c r="L140" i="14"/>
  <c r="H140" i="14"/>
  <c r="O1099" i="6"/>
  <c r="O1100" i="6"/>
  <c r="O1101" i="6"/>
  <c r="O1102" i="6"/>
  <c r="O1103" i="6"/>
  <c r="O1104" i="6"/>
  <c r="O1105" i="6"/>
  <c r="O1106" i="6"/>
  <c r="O1107" i="6"/>
  <c r="O1108" i="6"/>
  <c r="O1109" i="6"/>
  <c r="O1110" i="6"/>
  <c r="J141" i="14"/>
  <c r="N1112" i="6" s="1"/>
  <c r="O1111" i="6"/>
  <c r="O1112" i="6"/>
  <c r="O1113" i="6"/>
  <c r="O1114" i="6"/>
  <c r="J142" i="14"/>
  <c r="N1120" i="6" s="1"/>
  <c r="L142" i="14"/>
  <c r="J143" i="14"/>
  <c r="N1129" i="6" s="1"/>
  <c r="L143" i="14"/>
  <c r="J144" i="14"/>
  <c r="N1145" i="6" s="1"/>
  <c r="L144" i="14"/>
  <c r="O1145" i="6"/>
  <c r="O1146" i="6"/>
  <c r="J145" i="14"/>
  <c r="N1147" i="6" s="1"/>
  <c r="L145" i="14"/>
  <c r="O1147" i="6"/>
  <c r="J146" i="14"/>
  <c r="N1148" i="6" s="1"/>
  <c r="L146" i="14"/>
  <c r="O1148" i="6"/>
  <c r="O1149" i="6"/>
  <c r="J147" i="14"/>
  <c r="N1150" i="6" s="1"/>
  <c r="L147" i="14"/>
  <c r="O1150" i="6"/>
  <c r="O1151" i="6"/>
  <c r="K148" i="14"/>
  <c r="J148" i="14"/>
  <c r="N1152" i="6" s="1"/>
  <c r="L148" i="14"/>
  <c r="O1152" i="6"/>
  <c r="O1153" i="6"/>
  <c r="K149" i="14"/>
  <c r="J149" i="14"/>
  <c r="N1154" i="6" s="1"/>
  <c r="L149" i="14"/>
  <c r="O1154" i="6"/>
  <c r="O1155" i="6"/>
  <c r="J150" i="14"/>
  <c r="N1156" i="6" s="1"/>
  <c r="L150" i="14"/>
  <c r="O1156" i="6"/>
  <c r="O1157" i="6"/>
  <c r="J151" i="14"/>
  <c r="N1160" i="6" s="1"/>
  <c r="L151" i="14"/>
  <c r="J152" i="14"/>
  <c r="N1172" i="6" s="1"/>
  <c r="L152" i="14"/>
  <c r="O1172" i="6"/>
  <c r="O1173" i="6"/>
  <c r="O1174" i="6"/>
  <c r="J153" i="14"/>
  <c r="N1177" i="6" s="1"/>
  <c r="O1175" i="6"/>
  <c r="O1176" i="6"/>
  <c r="O1177" i="6"/>
  <c r="O1178" i="6"/>
  <c r="O1179" i="6"/>
  <c r="J154" i="14"/>
  <c r="N1181" i="6" s="1"/>
  <c r="L154" i="14"/>
  <c r="O1180" i="6"/>
  <c r="O1181" i="6"/>
  <c r="J155" i="14"/>
  <c r="N1185" i="6" s="1"/>
  <c r="L155" i="14"/>
  <c r="O1182" i="6"/>
  <c r="O1183" i="6"/>
  <c r="O1184" i="6"/>
  <c r="O1185" i="6"/>
  <c r="O1186" i="6"/>
  <c r="O1187" i="6"/>
  <c r="O1188" i="6"/>
  <c r="O1189" i="6"/>
  <c r="J156" i="14"/>
  <c r="N1192" i="6" s="1"/>
  <c r="L156" i="14"/>
  <c r="O1190" i="6"/>
  <c r="O1191" i="6"/>
  <c r="O1192" i="6"/>
  <c r="O1193" i="6"/>
  <c r="K157" i="14"/>
  <c r="J157" i="14"/>
  <c r="N1194" i="6" s="1"/>
  <c r="L157" i="14"/>
  <c r="O1194" i="6"/>
  <c r="O1195" i="6"/>
  <c r="K158" i="14"/>
  <c r="J158" i="14"/>
  <c r="N1198" i="6" s="1"/>
  <c r="L158" i="14"/>
  <c r="O1196" i="6"/>
  <c r="O1197" i="6"/>
  <c r="O1198" i="6"/>
  <c r="O1199" i="6"/>
  <c r="O1200" i="6"/>
  <c r="J159" i="14"/>
  <c r="N1204" i="6" s="1"/>
  <c r="L159" i="14"/>
  <c r="H159" i="14"/>
  <c r="O1201" i="6"/>
  <c r="O1202" i="6"/>
  <c r="O1203" i="6"/>
  <c r="O1204" i="6"/>
  <c r="O1205" i="6"/>
  <c r="O1206" i="6"/>
  <c r="O1207" i="6"/>
  <c r="O1208" i="6"/>
  <c r="O1209" i="6"/>
  <c r="O1210" i="6"/>
  <c r="O1211" i="6"/>
  <c r="O1212" i="6"/>
  <c r="O1213" i="6"/>
  <c r="O1214" i="6"/>
  <c r="O1215" i="6"/>
  <c r="J160" i="14"/>
  <c r="N1216" i="6" s="1"/>
  <c r="L160" i="14"/>
  <c r="O1216" i="6"/>
  <c r="O1217" i="6"/>
  <c r="J161" i="14"/>
  <c r="N1219" i="6" s="1"/>
  <c r="O1218" i="6"/>
  <c r="O1219" i="6"/>
  <c r="O1220" i="6"/>
  <c r="O1221" i="6"/>
  <c r="K162" i="14"/>
  <c r="J162" i="14"/>
  <c r="N1222" i="6" s="1"/>
  <c r="L162" i="14"/>
  <c r="O1222" i="6"/>
  <c r="O1223" i="6"/>
  <c r="O1224" i="6"/>
  <c r="O1225" i="6"/>
  <c r="J163" i="14"/>
  <c r="N1226" i="6" s="1"/>
  <c r="L163" i="14"/>
  <c r="O1226" i="6"/>
  <c r="O1227" i="6"/>
  <c r="J164" i="14"/>
  <c r="N1228" i="6" s="1"/>
  <c r="L164" i="14"/>
  <c r="O1228" i="6"/>
  <c r="O1229" i="6"/>
  <c r="O1230" i="6"/>
  <c r="O1231" i="6"/>
  <c r="J165" i="14"/>
  <c r="N1232" i="6" s="1"/>
  <c r="L165" i="14"/>
  <c r="O1232" i="6"/>
  <c r="O1233" i="6"/>
  <c r="O1234" i="6"/>
  <c r="O1235" i="6"/>
  <c r="K166" i="14"/>
  <c r="J166" i="14"/>
  <c r="N1237" i="6" s="1"/>
  <c r="O1236" i="6"/>
  <c r="O1237" i="6"/>
  <c r="O1238" i="6"/>
  <c r="K167" i="14"/>
  <c r="J167" i="14"/>
  <c r="N1239" i="6" s="1"/>
  <c r="O1239" i="6"/>
  <c r="J168" i="14"/>
  <c r="N1242" i="6" s="1"/>
  <c r="L168" i="14"/>
  <c r="J169" i="14"/>
  <c r="N1262" i="6" s="1"/>
  <c r="L169" i="14"/>
  <c r="J170" i="14"/>
  <c r="L170" i="14"/>
  <c r="J171" i="14"/>
  <c r="N1288" i="6" s="1"/>
  <c r="L171" i="14"/>
  <c r="J172" i="14"/>
  <c r="N1306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6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L176" i="14"/>
  <c r="H176" i="14"/>
  <c r="O1320" i="6"/>
  <c r="O1321" i="6"/>
  <c r="O1322" i="6"/>
  <c r="O1323" i="6"/>
  <c r="O1324" i="6"/>
  <c r="O1325" i="6"/>
  <c r="O1326" i="6"/>
  <c r="O1327" i="6"/>
  <c r="J177" i="14"/>
  <c r="L177" i="14"/>
  <c r="O1328" i="6"/>
  <c r="O1329" i="6"/>
  <c r="O1330" i="6"/>
  <c r="O1331" i="6"/>
  <c r="O1332" i="6"/>
  <c r="O1333" i="6"/>
  <c r="O1334" i="6"/>
  <c r="J178" i="14"/>
  <c r="N1335" i="6" s="1"/>
  <c r="L178" i="14"/>
  <c r="O1335" i="6"/>
  <c r="O1336" i="6"/>
  <c r="J179" i="14"/>
  <c r="N1337" i="6" s="1"/>
  <c r="L179" i="14"/>
  <c r="O1337" i="6"/>
  <c r="O1338" i="6"/>
  <c r="J180" i="14"/>
  <c r="N1340" i="6" s="1"/>
  <c r="L180" i="14"/>
  <c r="O1339" i="6"/>
  <c r="O1340" i="6"/>
  <c r="J181" i="14"/>
  <c r="L181" i="14"/>
  <c r="O1341" i="6"/>
  <c r="O1342" i="6"/>
  <c r="O1343" i="6"/>
  <c r="J182" i="14"/>
  <c r="N1344" i="6" s="1"/>
  <c r="L182" i="14"/>
  <c r="O1344" i="6"/>
  <c r="J183" i="14"/>
  <c r="N1346" i="6" s="1"/>
  <c r="L183" i="14"/>
  <c r="O1345" i="6"/>
  <c r="O1346" i="6"/>
  <c r="J184" i="14"/>
  <c r="N1348" i="6" s="1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3" i="6" s="1"/>
  <c r="L185" i="14"/>
  <c r="J186" i="14"/>
  <c r="N1383" i="6" s="1"/>
  <c r="L186" i="14"/>
  <c r="J187" i="14"/>
  <c r="N1403" i="6" s="1"/>
  <c r="L187" i="14"/>
  <c r="O1403" i="6"/>
  <c r="O1404" i="6"/>
  <c r="O1405" i="6"/>
  <c r="J188" i="14"/>
  <c r="N1407" i="6" s="1"/>
  <c r="O1406" i="6"/>
  <c r="O1407" i="6"/>
  <c r="K189" i="14"/>
  <c r="J189" i="14"/>
  <c r="N1409" i="6" s="1"/>
  <c r="O1408" i="6"/>
  <c r="O1409" i="6"/>
  <c r="J190" i="14"/>
  <c r="N1410" i="6" s="1"/>
  <c r="O1410" i="6"/>
  <c r="J191" i="14"/>
  <c r="L191" i="14"/>
  <c r="O1411" i="6"/>
  <c r="O1412" i="6"/>
  <c r="J192" i="14"/>
  <c r="N1413" i="6" s="1"/>
  <c r="L192" i="14"/>
  <c r="O1413" i="6"/>
  <c r="O1414" i="6"/>
  <c r="O1415" i="6"/>
  <c r="O1416" i="6"/>
  <c r="J193" i="14"/>
  <c r="L193" i="14"/>
  <c r="O1417" i="6"/>
  <c r="O1418" i="6"/>
  <c r="J194" i="14"/>
  <c r="N1419" i="6" s="1"/>
  <c r="L194" i="14"/>
  <c r="O1419" i="6"/>
  <c r="J195" i="14"/>
  <c r="N1420" i="6" s="1"/>
  <c r="L195" i="14"/>
  <c r="O1420" i="6"/>
  <c r="O1421" i="6"/>
  <c r="O1422" i="6"/>
  <c r="O1423" i="6"/>
  <c r="J196" i="14"/>
  <c r="N1424" i="6" s="1"/>
  <c r="L196" i="14"/>
  <c r="O1424" i="6"/>
  <c r="O1425" i="6"/>
  <c r="O1426" i="6"/>
  <c r="J197" i="14"/>
  <c r="N1429" i="6" s="1"/>
  <c r="L197" i="14"/>
  <c r="H197" i="14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J198" i="14"/>
  <c r="N1450" i="6" s="1"/>
  <c r="L198" i="14"/>
  <c r="H198" i="14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J199" i="14"/>
  <c r="L199" i="14"/>
  <c r="H199" i="14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J200" i="14"/>
  <c r="N1500" i="6" s="1"/>
  <c r="O1499" i="6"/>
  <c r="O1500" i="6"/>
  <c r="J201" i="14"/>
  <c r="N1501" i="6" s="1"/>
  <c r="L201" i="14"/>
  <c r="O1501" i="6"/>
  <c r="O1502" i="6"/>
  <c r="O1503" i="6"/>
  <c r="O1504" i="6"/>
  <c r="O1505" i="6"/>
  <c r="J202" i="14"/>
  <c r="N1506" i="6" s="1"/>
  <c r="L202" i="14"/>
  <c r="O1506" i="6"/>
  <c r="O1507" i="6"/>
  <c r="O1508" i="6"/>
  <c r="O1509" i="6"/>
  <c r="J203" i="14"/>
  <c r="N1510" i="6" s="1"/>
  <c r="L203" i="14"/>
  <c r="O1510" i="6"/>
  <c r="O1511" i="6"/>
  <c r="J207" i="14"/>
  <c r="L207" i="14"/>
  <c r="J206" i="14"/>
  <c r="N1529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52" i="6" s="1"/>
  <c r="L205" i="14"/>
  <c r="J204" i="14"/>
  <c r="H204" i="14" s="1"/>
  <c r="L204" i="14"/>
  <c r="J208" i="14"/>
  <c r="N1584" i="6" s="1"/>
  <c r="L208" i="14"/>
  <c r="O1584" i="6"/>
  <c r="O1585" i="6"/>
  <c r="O1586" i="6"/>
  <c r="J209" i="14"/>
  <c r="N1587" i="6" s="1"/>
  <c r="L209" i="14"/>
  <c r="O1587" i="6"/>
  <c r="O1588" i="6"/>
  <c r="J210" i="14"/>
  <c r="N1589" i="6" s="1"/>
  <c r="L210" i="14"/>
  <c r="O1589" i="6"/>
  <c r="O1590" i="6"/>
  <c r="J211" i="14"/>
  <c r="N1592" i="6" s="1"/>
  <c r="L211" i="14"/>
  <c r="O1591" i="6"/>
  <c r="O1592" i="6"/>
  <c r="O1593" i="6"/>
  <c r="N1594" i="6"/>
  <c r="O1594" i="6"/>
  <c r="J213" i="14"/>
  <c r="N1595" i="6" s="1"/>
  <c r="O1595" i="6"/>
  <c r="O1596" i="6"/>
  <c r="K214" i="14"/>
  <c r="J214" i="14"/>
  <c r="N1597" i="6" s="1"/>
  <c r="L214" i="14"/>
  <c r="O1597" i="6"/>
  <c r="O1598" i="6"/>
  <c r="K215" i="14"/>
  <c r="J215" i="14"/>
  <c r="L215" i="14"/>
  <c r="O1599" i="6"/>
  <c r="O1600" i="6"/>
  <c r="J216" i="14"/>
  <c r="N1602" i="6" s="1"/>
  <c r="O1601" i="6"/>
  <c r="O1602" i="6"/>
  <c r="O1603" i="6"/>
  <c r="O1604" i="6"/>
  <c r="O1605" i="6"/>
  <c r="K217" i="14"/>
  <c r="J217" i="14"/>
  <c r="N1606" i="6" s="1"/>
  <c r="L217" i="14"/>
  <c r="O1606" i="6"/>
  <c r="O1607" i="6"/>
  <c r="J218" i="14"/>
  <c r="N1608" i="6" s="1"/>
  <c r="L218" i="14"/>
  <c r="J219" i="14"/>
  <c r="N1629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J220" i="14"/>
  <c r="N1641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L222" i="14"/>
  <c r="O1649" i="6"/>
  <c r="O1650" i="6"/>
  <c r="J223" i="14"/>
  <c r="N1651" i="6" s="1"/>
  <c r="L223" i="14"/>
  <c r="O1651" i="6"/>
  <c r="J224" i="14"/>
  <c r="L224" i="14"/>
  <c r="O1652" i="6"/>
  <c r="O1653" i="6"/>
  <c r="O1654" i="6"/>
  <c r="J225" i="14"/>
  <c r="N1658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72" i="6" s="1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85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N1699" i="6" s="1"/>
  <c r="H228" i="14"/>
  <c r="O1699" i="6"/>
  <c r="O1700" i="6"/>
  <c r="O1701" i="6"/>
  <c r="O1702" i="6"/>
  <c r="O1703" i="6"/>
  <c r="O1704" i="6"/>
  <c r="O1705" i="6"/>
  <c r="O1706" i="6"/>
  <c r="O1707" i="6"/>
  <c r="O1708" i="6"/>
  <c r="O1709" i="6"/>
  <c r="O1710" i="6"/>
  <c r="O1711" i="6"/>
  <c r="O1712" i="6"/>
  <c r="O1713" i="6"/>
  <c r="J229" i="14"/>
  <c r="N1714" i="6" s="1"/>
  <c r="L229" i="14"/>
  <c r="O1714" i="6"/>
  <c r="O1715" i="6"/>
  <c r="J230" i="14"/>
  <c r="N1716" i="6" s="1"/>
  <c r="L230" i="14"/>
  <c r="O1716" i="6"/>
  <c r="J231" i="14"/>
  <c r="N1718" i="6" s="1"/>
  <c r="O1717" i="6"/>
  <c r="O1718" i="6"/>
  <c r="O1719" i="6"/>
  <c r="J232" i="14"/>
  <c r="N1720" i="6" s="1"/>
  <c r="L232" i="14"/>
  <c r="O1720" i="6"/>
  <c r="J233" i="14"/>
  <c r="N1723" i="6" s="1"/>
  <c r="L233" i="14"/>
  <c r="H233" i="14"/>
  <c r="O1721" i="6"/>
  <c r="O1722" i="6"/>
  <c r="O1723" i="6"/>
  <c r="O1724" i="6"/>
  <c r="O1725" i="6"/>
  <c r="O1726" i="6"/>
  <c r="O1727" i="6"/>
  <c r="O1728" i="6"/>
  <c r="O1729" i="6"/>
  <c r="O1730" i="6"/>
  <c r="J234" i="14"/>
  <c r="L234" i="14"/>
  <c r="O1731" i="6"/>
  <c r="O1732" i="6"/>
  <c r="O1733" i="6"/>
  <c r="O1734" i="6"/>
  <c r="O1735" i="6"/>
  <c r="O1736" i="6"/>
  <c r="O1737" i="6"/>
  <c r="O1738" i="6"/>
  <c r="O1739" i="6"/>
  <c r="O1740" i="6"/>
  <c r="J235" i="14"/>
  <c r="N1742" i="6" s="1"/>
  <c r="O1741" i="6"/>
  <c r="O1742" i="6"/>
  <c r="J236" i="14"/>
  <c r="N1744" i="6" s="1"/>
  <c r="L236" i="14"/>
  <c r="J237" i="14"/>
  <c r="N1753" i="6" s="1"/>
  <c r="L237" i="14"/>
  <c r="J238" i="14"/>
  <c r="N1774" i="6" s="1"/>
  <c r="L238" i="14"/>
  <c r="J239" i="14"/>
  <c r="N1782" i="6" s="1"/>
  <c r="L239" i="14"/>
  <c r="O1779" i="6"/>
  <c r="O1780" i="6"/>
  <c r="O1781" i="6"/>
  <c r="O1782" i="6"/>
  <c r="O1783" i="6"/>
  <c r="O1784" i="6"/>
  <c r="K240" i="14"/>
  <c r="J240" i="14"/>
  <c r="N1786" i="6" s="1"/>
  <c r="L240" i="14"/>
  <c r="O1785" i="6"/>
  <c r="O1786" i="6"/>
  <c r="J241" i="14"/>
  <c r="N1792" i="6" s="1"/>
  <c r="L241" i="14"/>
  <c r="J242" i="14"/>
  <c r="N1803" i="6" s="1"/>
  <c r="L242" i="14"/>
  <c r="O1803" i="6"/>
  <c r="J243" i="14"/>
  <c r="N1804" i="6" s="1"/>
  <c r="L243" i="14"/>
  <c r="O1804" i="6"/>
  <c r="K244" i="14"/>
  <c r="J244" i="14"/>
  <c r="N1806" i="6" s="1"/>
  <c r="L244" i="14"/>
  <c r="O1805" i="6"/>
  <c r="O1806" i="6"/>
  <c r="J245" i="14"/>
  <c r="N1807" i="6" s="1"/>
  <c r="L245" i="14"/>
  <c r="O1807" i="6"/>
  <c r="J246" i="14"/>
  <c r="N1808" i="6" s="1"/>
  <c r="L246" i="14"/>
  <c r="O1808" i="6"/>
  <c r="O1809" i="6"/>
  <c r="O1810" i="6"/>
  <c r="O1811" i="6"/>
  <c r="J247" i="14"/>
  <c r="N1812" i="6" s="1"/>
  <c r="L247" i="14"/>
  <c r="O1812" i="6"/>
  <c r="O1813" i="6"/>
  <c r="J248" i="14"/>
  <c r="N1814" i="6" s="1"/>
  <c r="L248" i="14"/>
  <c r="O1814" i="6"/>
  <c r="J249" i="14"/>
  <c r="N1817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J252" i="14"/>
  <c r="N1823" i="6" s="1"/>
  <c r="L252" i="14"/>
  <c r="O1820" i="6"/>
  <c r="O1821" i="6"/>
  <c r="O1822" i="6"/>
  <c r="O1823" i="6"/>
  <c r="O1824" i="6"/>
  <c r="O1825" i="6"/>
  <c r="K253" i="14"/>
  <c r="J253" i="14"/>
  <c r="N1828" i="6" s="1"/>
  <c r="L253" i="14"/>
  <c r="H253" i="14"/>
  <c r="O1826" i="6"/>
  <c r="O1827" i="6"/>
  <c r="O1828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J254" i="14"/>
  <c r="N1842" i="6" s="1"/>
  <c r="L254" i="14"/>
  <c r="H254" i="14"/>
  <c r="O1842" i="6"/>
  <c r="O1843" i="6"/>
  <c r="O1844" i="6"/>
  <c r="O1845" i="6"/>
  <c r="O1846" i="6"/>
  <c r="O1847" i="6"/>
  <c r="O1848" i="6"/>
  <c r="O1849" i="6"/>
  <c r="O1850" i="6"/>
  <c r="O1851" i="6"/>
  <c r="O1852" i="6"/>
  <c r="O1853" i="6"/>
  <c r="O1854" i="6"/>
  <c r="J255" i="14"/>
  <c r="N1855" i="6" s="1"/>
  <c r="L255" i="14"/>
  <c r="H255" i="14"/>
  <c r="O1855" i="6"/>
  <c r="O1856" i="6"/>
  <c r="O1857" i="6"/>
  <c r="O1858" i="6"/>
  <c r="O1859" i="6"/>
  <c r="O1860" i="6"/>
  <c r="O1861" i="6"/>
  <c r="O1862" i="6"/>
  <c r="O1863" i="6"/>
  <c r="J256" i="14"/>
  <c r="N1866" i="6" s="1"/>
  <c r="L256" i="14"/>
  <c r="O1864" i="6"/>
  <c r="O1865" i="6"/>
  <c r="O1866" i="6"/>
  <c r="J257" i="14"/>
  <c r="N1867" i="6" s="1"/>
  <c r="L257" i="14"/>
  <c r="O1867" i="6"/>
  <c r="K258" i="14"/>
  <c r="J258" i="14"/>
  <c r="N1869" i="6" s="1"/>
  <c r="L258" i="14"/>
  <c r="O1868" i="6"/>
  <c r="O1869" i="6"/>
  <c r="O1870" i="6"/>
  <c r="O1871" i="6"/>
  <c r="K259" i="14"/>
  <c r="J259" i="14"/>
  <c r="N1872" i="6" s="1"/>
  <c r="L259" i="14"/>
  <c r="O1872" i="6"/>
  <c r="O1873" i="6"/>
  <c r="K260" i="14"/>
  <c r="J260" i="14"/>
  <c r="N1875" i="6" s="1"/>
  <c r="L260" i="14"/>
  <c r="O1874" i="6"/>
  <c r="O1875" i="6"/>
  <c r="J261" i="14"/>
  <c r="N1876" i="6" s="1"/>
  <c r="L261" i="14"/>
  <c r="O1876" i="6"/>
  <c r="O1877" i="6"/>
  <c r="J262" i="14"/>
  <c r="N1878" i="6" s="1"/>
  <c r="L262" i="14"/>
  <c r="O1878" i="6"/>
  <c r="O1879" i="6"/>
  <c r="O1880" i="6"/>
  <c r="O1881" i="6"/>
  <c r="J263" i="14"/>
  <c r="N1882" i="6" s="1"/>
  <c r="L263" i="14"/>
  <c r="O1882" i="6"/>
  <c r="O1883" i="6"/>
  <c r="O1884" i="6"/>
  <c r="J264" i="14"/>
  <c r="N1887" i="6" s="1"/>
  <c r="L264" i="14"/>
  <c r="O1885" i="6"/>
  <c r="O1886" i="6"/>
  <c r="O1887" i="6"/>
  <c r="O1888" i="6"/>
  <c r="J265" i="14"/>
  <c r="N1889" i="6" s="1"/>
  <c r="L265" i="14"/>
  <c r="O1889" i="6"/>
  <c r="O1890" i="6"/>
  <c r="J266" i="14"/>
  <c r="N1891" i="6" s="1"/>
  <c r="L266" i="14"/>
  <c r="O1891" i="6"/>
  <c r="O1892" i="6"/>
  <c r="J267" i="14"/>
  <c r="N1893" i="6" s="1"/>
  <c r="L267" i="14"/>
  <c r="O1893" i="6"/>
  <c r="O1894" i="6"/>
  <c r="J268" i="14"/>
  <c r="N1895" i="6" s="1"/>
  <c r="L268" i="14"/>
  <c r="O1895" i="6"/>
  <c r="O1896" i="6"/>
  <c r="J269" i="14"/>
  <c r="N1897" i="6" s="1"/>
  <c r="L269" i="14"/>
  <c r="O1897" i="6"/>
  <c r="O1898" i="6"/>
  <c r="O1899" i="6"/>
  <c r="O1900" i="6"/>
  <c r="J270" i="14"/>
  <c r="N1901" i="6" s="1"/>
  <c r="L270" i="14"/>
  <c r="O1901" i="6"/>
  <c r="O1902" i="6"/>
  <c r="J271" i="14"/>
  <c r="N1904" i="6" s="1"/>
  <c r="L271" i="14"/>
  <c r="O1903" i="6"/>
  <c r="O1904" i="6"/>
  <c r="J272" i="14"/>
  <c r="N1907" i="6" s="1"/>
  <c r="L272" i="14"/>
  <c r="O1905" i="6"/>
  <c r="O1906" i="6"/>
  <c r="O1907" i="6"/>
  <c r="O1908" i="6"/>
  <c r="O1909" i="6"/>
  <c r="O1910" i="6"/>
  <c r="O1911" i="6"/>
  <c r="O1912" i="6"/>
  <c r="O1913" i="6"/>
  <c r="O1914" i="6"/>
  <c r="J273" i="14"/>
  <c r="N1915" i="6" s="1"/>
  <c r="L273" i="14"/>
  <c r="O1915" i="6"/>
  <c r="J274" i="14"/>
  <c r="N1916" i="6" s="1"/>
  <c r="L274" i="14"/>
  <c r="O1916" i="6"/>
  <c r="O1917" i="6"/>
  <c r="J275" i="14"/>
  <c r="N1918" i="6" s="1"/>
  <c r="L275" i="14"/>
  <c r="O1918" i="6"/>
  <c r="J276" i="14"/>
  <c r="N1919" i="6" s="1"/>
  <c r="L276" i="14"/>
  <c r="H276" i="14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J277" i="14"/>
  <c r="H277" i="14" s="1"/>
  <c r="L277" i="14"/>
  <c r="J278" i="14"/>
  <c r="N1950" i="6" s="1"/>
  <c r="L278" i="14"/>
  <c r="H278" i="14"/>
  <c r="O1947" i="6"/>
  <c r="O1948" i="6"/>
  <c r="O1949" i="6"/>
  <c r="O1950" i="6"/>
  <c r="O1951" i="6"/>
  <c r="O1952" i="6"/>
  <c r="O1953" i="6"/>
  <c r="O1954" i="6"/>
  <c r="O1955" i="6"/>
  <c r="J279" i="14"/>
  <c r="N1959" i="6" s="1"/>
  <c r="L279" i="14"/>
  <c r="H279" i="14"/>
  <c r="O1956" i="6"/>
  <c r="O1957" i="6"/>
  <c r="O1958" i="6"/>
  <c r="O1959" i="6"/>
  <c r="O1960" i="6"/>
  <c r="O1961" i="6"/>
  <c r="O1962" i="6"/>
  <c r="O1963" i="6"/>
  <c r="O1964" i="6"/>
  <c r="O1965" i="6"/>
  <c r="O1966" i="6"/>
  <c r="O1967" i="6"/>
  <c r="O1968" i="6"/>
  <c r="O1969" i="6"/>
  <c r="J280" i="14"/>
  <c r="N1970" i="6" s="1"/>
  <c r="L280" i="14"/>
  <c r="H280" i="14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J281" i="14"/>
  <c r="N1982" i="6" s="1"/>
  <c r="O1982" i="6"/>
  <c r="O1983" i="6"/>
  <c r="J282" i="14"/>
  <c r="N1984" i="6" s="1"/>
  <c r="L282" i="14"/>
  <c r="H282" i="14"/>
  <c r="O1984" i="6"/>
  <c r="O1985" i="6"/>
  <c r="O1986" i="6"/>
  <c r="O1987" i="6"/>
  <c r="O1988" i="6"/>
  <c r="O1989" i="6"/>
  <c r="O1990" i="6"/>
  <c r="O1991" i="6"/>
  <c r="O1992" i="6"/>
  <c r="J283" i="14"/>
  <c r="N1993" i="6" s="1"/>
  <c r="L283" i="14"/>
  <c r="H283" i="14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2005" i="6"/>
  <c r="O2006" i="6"/>
  <c r="O2007" i="6"/>
  <c r="O2008" i="6"/>
  <c r="O2009" i="6"/>
  <c r="O2010" i="6"/>
  <c r="O2011" i="6"/>
  <c r="J284" i="14"/>
  <c r="N2023" i="6" s="1"/>
  <c r="L284" i="14"/>
  <c r="H284" i="14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J285" i="14"/>
  <c r="L285" i="14"/>
  <c r="O2027" i="6"/>
  <c r="O2028" i="6"/>
  <c r="O2029" i="6"/>
  <c r="J286" i="14"/>
  <c r="L286" i="14"/>
  <c r="O2030" i="6"/>
  <c r="O2031" i="6"/>
  <c r="O2032" i="6"/>
  <c r="J287" i="14"/>
  <c r="N2034" i="6" s="1"/>
  <c r="L287" i="14"/>
  <c r="O2033" i="6"/>
  <c r="O2034" i="6"/>
  <c r="O2035" i="6"/>
  <c r="J288" i="14"/>
  <c r="N2036" i="6" s="1"/>
  <c r="O2036" i="6"/>
  <c r="O2037" i="6"/>
  <c r="J289" i="14"/>
  <c r="N2039" i="6" s="1"/>
  <c r="L289" i="14"/>
  <c r="O2038" i="6"/>
  <c r="O2039" i="6"/>
  <c r="J290" i="14"/>
  <c r="N2042" i="6" s="1"/>
  <c r="O2040" i="6"/>
  <c r="O2041" i="6"/>
  <c r="O2042" i="6"/>
  <c r="O2043" i="6"/>
  <c r="J291" i="14"/>
  <c r="N2044" i="6" s="1"/>
  <c r="L291" i="14"/>
  <c r="O2044" i="6"/>
  <c r="O2045" i="6"/>
  <c r="O2046" i="6"/>
  <c r="O2047" i="6"/>
  <c r="J292" i="14"/>
  <c r="N2048" i="6" s="1"/>
  <c r="L292" i="14"/>
  <c r="O2048" i="6"/>
  <c r="O2049" i="6"/>
  <c r="O2050" i="6"/>
  <c r="O2051" i="6"/>
  <c r="O2052" i="6"/>
  <c r="O2053" i="6"/>
  <c r="O2054" i="6"/>
  <c r="O2055" i="6"/>
  <c r="O2056" i="6"/>
  <c r="O2057" i="6"/>
  <c r="O2058" i="6"/>
  <c r="J293" i="14"/>
  <c r="N2060" i="6" s="1"/>
  <c r="L293" i="14"/>
  <c r="J294" i="14"/>
  <c r="N2077" i="6" s="1"/>
  <c r="L294" i="14"/>
  <c r="O2075" i="6"/>
  <c r="O2076" i="6"/>
  <c r="O2077" i="6"/>
  <c r="J295" i="14"/>
  <c r="N2078" i="6" s="1"/>
  <c r="L295" i="14"/>
  <c r="O2078" i="6"/>
  <c r="O2079" i="6"/>
  <c r="J296" i="14"/>
  <c r="N2082" i="6" s="1"/>
  <c r="L296" i="14"/>
  <c r="O2080" i="6"/>
  <c r="O2081" i="6"/>
  <c r="O2082" i="6"/>
  <c r="J297" i="14"/>
  <c r="N2083" i="6" s="1"/>
  <c r="L297" i="14"/>
  <c r="O2083" i="6"/>
  <c r="J298" i="14"/>
  <c r="N2086" i="6" s="1"/>
  <c r="L298" i="14"/>
  <c r="O2084" i="6"/>
  <c r="O2085" i="6"/>
  <c r="O2086" i="6"/>
  <c r="J299" i="14"/>
  <c r="L299" i="14"/>
  <c r="O2087" i="6"/>
  <c r="O2088" i="6"/>
  <c r="J300" i="14"/>
  <c r="N2089" i="6" s="1"/>
  <c r="L300" i="14"/>
  <c r="O2089" i="6"/>
  <c r="J301" i="14"/>
  <c r="N2098" i="6" s="1"/>
  <c r="L301" i="14"/>
  <c r="H301" i="14"/>
  <c r="O2090" i="6"/>
  <c r="O2091" i="6"/>
  <c r="O2092" i="6"/>
  <c r="O2093" i="6"/>
  <c r="O2094" i="6"/>
  <c r="O2095" i="6"/>
  <c r="O2096" i="6"/>
  <c r="O2097" i="6"/>
  <c r="O2098" i="6"/>
  <c r="O2099" i="6"/>
  <c r="O2100" i="6"/>
  <c r="O2101" i="6"/>
  <c r="O2102" i="6"/>
  <c r="O2103" i="6"/>
  <c r="O2104" i="6"/>
  <c r="O2105" i="6"/>
  <c r="J302" i="14"/>
  <c r="N2117" i="6" s="1"/>
  <c r="L302" i="14"/>
  <c r="H302" i="14"/>
  <c r="O2106" i="6"/>
  <c r="O2107" i="6"/>
  <c r="O2108" i="6"/>
  <c r="O2109" i="6"/>
  <c r="O2110" i="6"/>
  <c r="O2111" i="6"/>
  <c r="O2112" i="6"/>
  <c r="O2113" i="6"/>
  <c r="O2114" i="6"/>
  <c r="O2115" i="6"/>
  <c r="O2116" i="6"/>
  <c r="O2117" i="6"/>
  <c r="O2118" i="6"/>
  <c r="J303" i="14"/>
  <c r="N2120" i="6" s="1"/>
  <c r="L303" i="14"/>
  <c r="H303" i="14"/>
  <c r="O2119" i="6"/>
  <c r="O2120" i="6"/>
  <c r="J304" i="14"/>
  <c r="N2124" i="6" s="1"/>
  <c r="L304" i="14"/>
  <c r="H304" i="14"/>
  <c r="O2121" i="6"/>
  <c r="O2122" i="6"/>
  <c r="O2123" i="6"/>
  <c r="O2124" i="6"/>
  <c r="O2125" i="6"/>
  <c r="O2126" i="6"/>
  <c r="O2127" i="6"/>
  <c r="O2128" i="6"/>
  <c r="O2129" i="6"/>
  <c r="O2130" i="6"/>
  <c r="O2131" i="6"/>
  <c r="O2132" i="6"/>
  <c r="J305" i="14"/>
  <c r="N2137" i="6" s="1"/>
  <c r="L305" i="14"/>
  <c r="H305" i="14"/>
  <c r="O2133" i="6"/>
  <c r="O2134" i="6"/>
  <c r="O2135" i="6"/>
  <c r="O2136" i="6"/>
  <c r="O2137" i="6"/>
  <c r="O2138" i="6"/>
  <c r="O2139" i="6"/>
  <c r="O2140" i="6"/>
  <c r="O2141" i="6"/>
  <c r="O2142" i="6"/>
  <c r="O2143" i="6"/>
  <c r="J306" i="14"/>
  <c r="N2144" i="6" s="1"/>
  <c r="L306" i="14"/>
  <c r="O2144" i="6"/>
  <c r="J307" i="14"/>
  <c r="L307" i="14"/>
  <c r="O2145" i="6"/>
  <c r="O2146" i="6"/>
  <c r="O2147" i="6"/>
  <c r="O2148" i="6"/>
  <c r="O2149" i="6"/>
  <c r="J308" i="14"/>
  <c r="N2150" i="6" s="1"/>
  <c r="L308" i="14"/>
  <c r="O2150" i="6"/>
  <c r="O2151" i="6"/>
  <c r="K309" i="14"/>
  <c r="J309" i="14"/>
  <c r="N2155" i="6" s="1"/>
  <c r="L309" i="14"/>
  <c r="O2152" i="6"/>
  <c r="O2153" i="6"/>
  <c r="O2154" i="6"/>
  <c r="O2155" i="6"/>
  <c r="J310" i="14"/>
  <c r="N2156" i="6" s="1"/>
  <c r="L310" i="14"/>
  <c r="O2156" i="6"/>
  <c r="J311" i="14"/>
  <c r="N2157" i="6" s="1"/>
  <c r="O2157" i="6"/>
  <c r="J312" i="14"/>
  <c r="N2158" i="6" s="1"/>
  <c r="L312" i="14"/>
  <c r="O2158" i="6"/>
  <c r="O2159" i="6"/>
  <c r="J313" i="14"/>
  <c r="N2161" i="6" s="1"/>
  <c r="L313" i="14"/>
  <c r="O2160" i="6"/>
  <c r="O2161" i="6"/>
  <c r="J314" i="14"/>
  <c r="N2162" i="6" s="1"/>
  <c r="L314" i="14"/>
  <c r="O2162" i="6"/>
  <c r="O2163" i="6"/>
  <c r="O2164" i="6"/>
  <c r="J315" i="14"/>
  <c r="N2165" i="6" s="1"/>
  <c r="L315" i="14"/>
  <c r="H315" i="14"/>
  <c r="O2165" i="6"/>
  <c r="O2166" i="6"/>
  <c r="O2167" i="6"/>
  <c r="O2168" i="6"/>
  <c r="O2169" i="6"/>
  <c r="O2170" i="6"/>
  <c r="O2171" i="6"/>
  <c r="J316" i="14"/>
  <c r="N2173" i="6" s="1"/>
  <c r="L316" i="14"/>
  <c r="H316" i="14"/>
  <c r="O2172" i="6"/>
  <c r="O2173" i="6"/>
  <c r="O2174" i="6"/>
  <c r="O2175" i="6"/>
  <c r="O2176" i="6"/>
  <c r="O2177" i="6"/>
  <c r="O2178" i="6"/>
  <c r="J317" i="14"/>
  <c r="N2184" i="6" s="1"/>
  <c r="L317" i="14"/>
  <c r="O2179" i="6"/>
  <c r="O2180" i="6"/>
  <c r="O2181" i="6"/>
  <c r="O2182" i="6"/>
  <c r="O2183" i="6"/>
  <c r="O2184" i="6"/>
  <c r="O2185" i="6"/>
  <c r="O2186" i="6"/>
  <c r="O2187" i="6"/>
  <c r="O2188" i="6"/>
  <c r="J318" i="14"/>
  <c r="N2191" i="6" s="1"/>
  <c r="L318" i="14"/>
  <c r="H318" i="14"/>
  <c r="O2189" i="6"/>
  <c r="O2190" i="6"/>
  <c r="O2191" i="6"/>
  <c r="O2192" i="6"/>
  <c r="O2193" i="6"/>
  <c r="J319" i="14"/>
  <c r="N2200" i="6" s="1"/>
  <c r="L319" i="14"/>
  <c r="H319" i="14"/>
  <c r="O2194" i="6"/>
  <c r="O2195" i="6"/>
  <c r="O2196" i="6"/>
  <c r="O2197" i="6"/>
  <c r="O2198" i="6"/>
  <c r="O2199" i="6"/>
  <c r="O2200" i="6"/>
  <c r="O2201" i="6"/>
  <c r="O2202" i="6"/>
  <c r="O2203" i="6"/>
  <c r="O2204" i="6"/>
  <c r="O2205" i="6"/>
  <c r="O2206" i="6"/>
  <c r="O2207" i="6"/>
  <c r="J320" i="14"/>
  <c r="N2220" i="6" s="1"/>
  <c r="L320" i="14"/>
  <c r="O2208" i="6"/>
  <c r="O2209" i="6"/>
  <c r="O2210" i="6"/>
  <c r="O2211" i="6"/>
  <c r="O2212" i="6"/>
  <c r="O2213" i="6"/>
  <c r="O2214" i="6"/>
  <c r="O2215" i="6"/>
  <c r="O2216" i="6"/>
  <c r="O2217" i="6"/>
  <c r="O2218" i="6"/>
  <c r="O2219" i="6"/>
  <c r="O2220" i="6"/>
  <c r="O2221" i="6"/>
  <c r="O2222" i="6"/>
  <c r="O2223" i="6"/>
  <c r="O2224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9" i="6" s="1"/>
  <c r="O2237" i="6"/>
  <c r="O2238" i="6"/>
  <c r="O2239" i="6"/>
  <c r="J332" i="14"/>
  <c r="N2240" i="6" s="1"/>
  <c r="L332" i="14"/>
  <c r="O2240" i="6"/>
  <c r="J333" i="14"/>
  <c r="N2241" i="6" s="1"/>
  <c r="L333" i="14"/>
  <c r="O2241" i="6"/>
  <c r="O2242" i="6"/>
  <c r="J334" i="14"/>
  <c r="N2243" i="6" s="1"/>
  <c r="L334" i="14"/>
  <c r="O2243" i="6"/>
  <c r="O2244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O2247" i="6"/>
  <c r="O2248" i="6"/>
  <c r="J338" i="14"/>
  <c r="N2249" i="6" s="1"/>
  <c r="L338" i="14"/>
  <c r="O2249" i="6"/>
  <c r="O2250" i="6"/>
  <c r="J339" i="14"/>
  <c r="N2251" i="6" s="1"/>
  <c r="L339" i="14"/>
  <c r="O2251" i="6"/>
  <c r="J340" i="14"/>
  <c r="N2252" i="6" s="1"/>
  <c r="L340" i="14"/>
  <c r="O2252" i="6"/>
  <c r="J341" i="14"/>
  <c r="N2253" i="6" s="1"/>
  <c r="L341" i="14"/>
  <c r="H341" i="14"/>
  <c r="O2253" i="6"/>
  <c r="O2254" i="6"/>
  <c r="O2255" i="6"/>
  <c r="O2256" i="6"/>
  <c r="O2257" i="6"/>
  <c r="O2258" i="6"/>
  <c r="O2259" i="6"/>
  <c r="O2260" i="6"/>
  <c r="O2261" i="6"/>
  <c r="O2262" i="6"/>
  <c r="O2263" i="6"/>
  <c r="O2264" i="6"/>
  <c r="O2265" i="6"/>
  <c r="O2266" i="6"/>
  <c r="O2267" i="6"/>
  <c r="O2268" i="6"/>
  <c r="J342" i="14"/>
  <c r="N2273" i="6" s="1"/>
  <c r="L342" i="14"/>
  <c r="H342" i="14"/>
  <c r="O2269" i="6"/>
  <c r="O2270" i="6"/>
  <c r="O2271" i="6"/>
  <c r="O2272" i="6"/>
  <c r="O2273" i="6"/>
  <c r="O2274" i="6"/>
  <c r="O2275" i="6"/>
  <c r="O2276" i="6"/>
  <c r="O2277" i="6"/>
  <c r="O2278" i="6"/>
  <c r="O2279" i="6"/>
  <c r="J343" i="14"/>
  <c r="N2282" i="6" s="1"/>
  <c r="L343" i="14"/>
  <c r="O2280" i="6"/>
  <c r="O2281" i="6"/>
  <c r="O2282" i="6"/>
  <c r="O2283" i="6"/>
  <c r="O2284" i="6"/>
  <c r="O2285" i="6"/>
  <c r="K344" i="14"/>
  <c r="J344" i="14"/>
  <c r="N2286" i="6" s="1"/>
  <c r="L344" i="14"/>
  <c r="O2286" i="6"/>
  <c r="O2287" i="6"/>
  <c r="O2288" i="6"/>
  <c r="O2289" i="6"/>
  <c r="J345" i="14"/>
  <c r="N2290" i="6" s="1"/>
  <c r="L345" i="14"/>
  <c r="O2290" i="6"/>
  <c r="J346" i="14"/>
  <c r="N2291" i="6" s="1"/>
  <c r="L346" i="14"/>
  <c r="H346" i="14"/>
  <c r="O2291" i="6"/>
  <c r="O2292" i="6"/>
  <c r="O2293" i="6"/>
  <c r="O2294" i="6"/>
  <c r="O2295" i="6"/>
  <c r="O2296" i="6"/>
  <c r="O2297" i="6"/>
  <c r="O2298" i="6"/>
  <c r="O2299" i="6"/>
  <c r="O2300" i="6"/>
  <c r="O2301" i="6"/>
  <c r="O2302" i="6"/>
  <c r="O2303" i="6"/>
  <c r="O2304" i="6"/>
  <c r="O2305" i="6"/>
  <c r="O2306" i="6"/>
  <c r="J347" i="14"/>
  <c r="L347" i="14"/>
  <c r="H347" i="14"/>
  <c r="O2307" i="6"/>
  <c r="O2308" i="6"/>
  <c r="O2309" i="6"/>
  <c r="O2310" i="6"/>
  <c r="O2311" i="6"/>
  <c r="O2312" i="6"/>
  <c r="O2313" i="6"/>
  <c r="O2314" i="6"/>
  <c r="O2315" i="6"/>
  <c r="O2316" i="6"/>
  <c r="O2317" i="6"/>
  <c r="O2318" i="6"/>
  <c r="O2319" i="6"/>
  <c r="O2320" i="6"/>
  <c r="O2321" i="6"/>
  <c r="O2322" i="6"/>
  <c r="O2323" i="6"/>
  <c r="O2324" i="6"/>
  <c r="O2325" i="6"/>
  <c r="J348" i="14"/>
  <c r="N2326" i="6" s="1"/>
  <c r="L348" i="14"/>
  <c r="O2326" i="6"/>
  <c r="O2327" i="6"/>
  <c r="O2328" i="6"/>
  <c r="O2329" i="6"/>
  <c r="O2330" i="6"/>
  <c r="O2331" i="6"/>
  <c r="J349" i="14"/>
  <c r="N2332" i="6" s="1"/>
  <c r="L349" i="14"/>
  <c r="O2332" i="6"/>
  <c r="O2333" i="6"/>
  <c r="K350" i="14"/>
  <c r="J350" i="14"/>
  <c r="N2334" i="6" s="1"/>
  <c r="L350" i="14"/>
  <c r="O2334" i="6"/>
  <c r="O2335" i="6"/>
  <c r="K351" i="14"/>
  <c r="J351" i="14"/>
  <c r="N2336" i="6" s="1"/>
  <c r="L351" i="14"/>
  <c r="O2336" i="6"/>
  <c r="O2337" i="6"/>
  <c r="K352" i="14"/>
  <c r="J352" i="14"/>
  <c r="N2339" i="6" s="1"/>
  <c r="L352" i="14"/>
  <c r="O2338" i="6"/>
  <c r="O2339" i="6"/>
  <c r="O2340" i="6"/>
  <c r="J353" i="14"/>
  <c r="N2341" i="6" s="1"/>
  <c r="L353" i="14"/>
  <c r="H353" i="14"/>
  <c r="O2341" i="6"/>
  <c r="O2342" i="6"/>
  <c r="O2343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 s="1"/>
  <c r="O2362" i="6"/>
  <c r="J355" i="14"/>
  <c r="N2364" i="6" s="1"/>
  <c r="O2363" i="6"/>
  <c r="O2364" i="6"/>
  <c r="J356" i="14"/>
  <c r="N2365" i="6" s="1"/>
  <c r="L356" i="14"/>
  <c r="O2365" i="6"/>
  <c r="O2366" i="6"/>
  <c r="J357" i="14"/>
  <c r="N2367" i="6" s="1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O2378" i="6"/>
  <c r="O2379" i="6"/>
  <c r="O2380" i="6"/>
  <c r="O2381" i="6"/>
  <c r="O2382" i="6"/>
  <c r="O2383" i="6"/>
  <c r="O2384" i="6"/>
  <c r="O2385" i="6"/>
  <c r="O2386" i="6"/>
  <c r="O2387" i="6"/>
  <c r="O2388" i="6"/>
  <c r="O2389" i="6"/>
  <c r="O2390" i="6"/>
  <c r="J358" i="14"/>
  <c r="N2391" i="6" s="1"/>
  <c r="L358" i="14"/>
  <c r="H358" i="14"/>
  <c r="O2391" i="6"/>
  <c r="O2392" i="6"/>
  <c r="O2393" i="6"/>
  <c r="O2394" i="6"/>
  <c r="O2395" i="6"/>
  <c r="O2396" i="6"/>
  <c r="O2397" i="6"/>
  <c r="O2398" i="6"/>
  <c r="O2399" i="6"/>
  <c r="O2400" i="6"/>
  <c r="O2401" i="6"/>
  <c r="O2402" i="6"/>
  <c r="J359" i="14"/>
  <c r="N2405" i="6" s="1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N2424" i="6" s="1"/>
  <c r="L360" i="14"/>
  <c r="O2422" i="6"/>
  <c r="O2423" i="6"/>
  <c r="O2424" i="6"/>
  <c r="O2425" i="6"/>
  <c r="O2426" i="6"/>
  <c r="O2427" i="6"/>
  <c r="J361" i="14"/>
  <c r="N2430" i="6" s="1"/>
  <c r="O2428" i="6"/>
  <c r="O2429" i="6"/>
  <c r="O2430" i="6"/>
  <c r="J362" i="14"/>
  <c r="N2431" i="6" s="1"/>
  <c r="L362" i="14"/>
  <c r="O2431" i="6"/>
  <c r="O2432" i="6"/>
  <c r="O2433" i="6"/>
  <c r="O2434" i="6"/>
  <c r="J363" i="14"/>
  <c r="N2436" i="6" s="1"/>
  <c r="L363" i="14"/>
  <c r="O2435" i="6"/>
  <c r="O2436" i="6"/>
  <c r="J364" i="14"/>
  <c r="N2437" i="6" s="1"/>
  <c r="L364" i="14"/>
  <c r="O2437" i="6"/>
  <c r="O2438" i="6"/>
  <c r="J365" i="14"/>
  <c r="N2439" i="6" s="1"/>
  <c r="O2439" i="6"/>
  <c r="J366" i="14"/>
  <c r="O2440" i="6"/>
  <c r="O2441" i="6"/>
  <c r="O2442" i="6"/>
  <c r="O2443" i="6"/>
  <c r="J367" i="14"/>
  <c r="N2445" i="6" s="1"/>
  <c r="O2444" i="6"/>
  <c r="O2445" i="6"/>
  <c r="K368" i="14"/>
  <c r="J368" i="14"/>
  <c r="N2447" i="6" s="1"/>
  <c r="O2446" i="6"/>
  <c r="O2447" i="6"/>
  <c r="K369" i="14"/>
  <c r="J369" i="14"/>
  <c r="O2448" i="6"/>
  <c r="O2449" i="6"/>
  <c r="J370" i="14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N2469" i="6" s="1"/>
  <c r="L371" i="14"/>
  <c r="H371" i="14"/>
  <c r="O2467" i="6"/>
  <c r="O2468" i="6"/>
  <c r="O2469" i="6"/>
  <c r="O2470" i="6"/>
  <c r="O2471" i="6"/>
  <c r="O2472" i="6"/>
  <c r="O2473" i="6"/>
  <c r="O2474" i="6"/>
  <c r="O2475" i="6"/>
  <c r="O2476" i="6"/>
  <c r="O2477" i="6"/>
  <c r="O2478" i="6"/>
  <c r="O2479" i="6"/>
  <c r="J372" i="14"/>
  <c r="L372" i="14"/>
  <c r="H372" i="14"/>
  <c r="O2480" i="6"/>
  <c r="O2481" i="6"/>
  <c r="O2482" i="6"/>
  <c r="O2483" i="6"/>
  <c r="O2484" i="6"/>
  <c r="O2485" i="6"/>
  <c r="O2486" i="6"/>
  <c r="O2487" i="6"/>
  <c r="O2488" i="6"/>
  <c r="O2489" i="6"/>
  <c r="O2490" i="6"/>
  <c r="O2491" i="6"/>
  <c r="O2492" i="6"/>
  <c r="O2493" i="6"/>
  <c r="O2494" i="6"/>
  <c r="J373" i="14"/>
  <c r="N2503" i="6" s="1"/>
  <c r="L373" i="14"/>
  <c r="H373" i="14"/>
  <c r="O2495" i="6"/>
  <c r="O2496" i="6"/>
  <c r="O2497" i="6"/>
  <c r="O2498" i="6"/>
  <c r="O2499" i="6"/>
  <c r="O2500" i="6"/>
  <c r="O2501" i="6"/>
  <c r="O2502" i="6"/>
  <c r="O2503" i="6"/>
  <c r="O2504" i="6"/>
  <c r="O2505" i="6"/>
  <c r="O2506" i="6"/>
  <c r="O2507" i="6"/>
  <c r="J374" i="14"/>
  <c r="N2517" i="6" s="1"/>
  <c r="L374" i="14"/>
  <c r="H374" i="14"/>
  <c r="O2508" i="6"/>
  <c r="O2509" i="6"/>
  <c r="O2510" i="6"/>
  <c r="O2511" i="6"/>
  <c r="O2512" i="6"/>
  <c r="O2513" i="6"/>
  <c r="O2514" i="6"/>
  <c r="O2515" i="6"/>
  <c r="O2516" i="6"/>
  <c r="O2517" i="6"/>
  <c r="J375" i="14"/>
  <c r="N2529" i="6" s="1"/>
  <c r="L375" i="14"/>
  <c r="J376" i="14"/>
  <c r="N2533" i="6" s="1"/>
  <c r="L376" i="14"/>
  <c r="O2533" i="6"/>
  <c r="O2534" i="6"/>
  <c r="J377" i="14"/>
  <c r="N2535" i="6" s="1"/>
  <c r="L377" i="14"/>
  <c r="O2535" i="6"/>
  <c r="J378" i="14"/>
  <c r="N2537" i="6" s="1"/>
  <c r="L378" i="14"/>
  <c r="J379" i="14"/>
  <c r="N2558" i="6" s="1"/>
  <c r="L379" i="14"/>
  <c r="J380" i="14"/>
  <c r="N2572" i="6" s="1"/>
  <c r="L380" i="14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N2601" i="6" s="1"/>
  <c r="L386" i="14"/>
  <c r="J387" i="14"/>
  <c r="N2625" i="6" s="1"/>
  <c r="L387" i="14"/>
  <c r="J388" i="14"/>
  <c r="H388" i="14" s="1"/>
  <c r="L388" i="14"/>
  <c r="J389" i="14"/>
  <c r="N2670" i="6" s="1"/>
  <c r="L389" i="14"/>
  <c r="J390" i="14"/>
  <c r="N2672" i="6" s="1"/>
  <c r="O2672" i="6"/>
  <c r="O2673" i="6"/>
  <c r="O2674" i="6"/>
  <c r="O2675" i="6"/>
  <c r="O2676" i="6"/>
  <c r="O2677" i="6"/>
  <c r="K391" i="14"/>
  <c r="J391" i="14"/>
  <c r="N2678" i="6" s="1"/>
  <c r="L391" i="14"/>
  <c r="O2678" i="6"/>
  <c r="O2679" i="6"/>
  <c r="O2680" i="6"/>
  <c r="O2681" i="6"/>
  <c r="O2682" i="6"/>
  <c r="O2683" i="6"/>
  <c r="O2684" i="6"/>
  <c r="J392" i="14"/>
  <c r="N2689" i="6" s="1"/>
  <c r="L392" i="14"/>
  <c r="J393" i="14"/>
  <c r="H393" i="14" s="1"/>
  <c r="L393" i="14"/>
  <c r="J394" i="14"/>
  <c r="N2720" i="6" s="1"/>
  <c r="L394" i="14"/>
  <c r="H394" i="14"/>
  <c r="O2715" i="6"/>
  <c r="O2716" i="6"/>
  <c r="O2717" i="6"/>
  <c r="O2718" i="6"/>
  <c r="O2719" i="6"/>
  <c r="O2720" i="6"/>
  <c r="O2721" i="6"/>
  <c r="O2722" i="6"/>
  <c r="O2723" i="6"/>
  <c r="O2724" i="6"/>
  <c r="O2725" i="6"/>
  <c r="O2726" i="6"/>
  <c r="O2727" i="6"/>
  <c r="O2728" i="6"/>
  <c r="O2729" i="6"/>
  <c r="O2730" i="6"/>
  <c r="O2731" i="6"/>
  <c r="O2732" i="6"/>
  <c r="J395" i="14"/>
  <c r="N2736" i="6" s="1"/>
  <c r="L395" i="14"/>
  <c r="H395" i="14"/>
  <c r="O2733" i="6"/>
  <c r="O2734" i="6"/>
  <c r="O2735" i="6"/>
  <c r="O2736" i="6"/>
  <c r="O2737" i="6"/>
  <c r="O2738" i="6"/>
  <c r="O2739" i="6"/>
  <c r="O2740" i="6"/>
  <c r="O2741" i="6"/>
  <c r="O2742" i="6"/>
  <c r="O2743" i="6"/>
  <c r="O2744" i="6"/>
  <c r="J396" i="14"/>
  <c r="N2745" i="6" s="1"/>
  <c r="L396" i="14"/>
  <c r="J397" i="14"/>
  <c r="N2772" i="6" s="1"/>
  <c r="L397" i="14"/>
  <c r="H397" i="14"/>
  <c r="O2770" i="6"/>
  <c r="O2771" i="6"/>
  <c r="O2772" i="6"/>
  <c r="O2773" i="6"/>
  <c r="O2774" i="6"/>
  <c r="O2775" i="6"/>
  <c r="O2776" i="6"/>
  <c r="O2777" i="6"/>
  <c r="O2778" i="6"/>
  <c r="O2779" i="6"/>
  <c r="O2780" i="6"/>
  <c r="O2781" i="6"/>
  <c r="J398" i="14"/>
  <c r="N2782" i="6" s="1"/>
  <c r="L398" i="14"/>
  <c r="O2782" i="6"/>
  <c r="J399" i="14"/>
  <c r="N2783" i="6" s="1"/>
  <c r="K400" i="14"/>
  <c r="K403" i="14"/>
  <c r="L399" i="14"/>
  <c r="O2783" i="6"/>
  <c r="J400" i="14"/>
  <c r="N2786" i="6" s="1"/>
  <c r="L400" i="14"/>
  <c r="O2784" i="6"/>
  <c r="O2785" i="6"/>
  <c r="O2786" i="6"/>
  <c r="O2787" i="6"/>
  <c r="O2788" i="6"/>
  <c r="O2789" i="6"/>
  <c r="O2790" i="6"/>
  <c r="O2791" i="6"/>
  <c r="O2792" i="6"/>
  <c r="O2793" i="6"/>
  <c r="O2794" i="6"/>
  <c r="O2795" i="6"/>
  <c r="O2796" i="6"/>
  <c r="J401" i="14"/>
  <c r="N2798" i="6" s="1"/>
  <c r="L401" i="14"/>
  <c r="O2797" i="6"/>
  <c r="O2798" i="6"/>
  <c r="O2799" i="6"/>
  <c r="J402" i="14"/>
  <c r="N2800" i="6" s="1"/>
  <c r="L402" i="14"/>
  <c r="O2800" i="6"/>
  <c r="O2801" i="6"/>
  <c r="J403" i="14"/>
  <c r="N2802" i="6" s="1"/>
  <c r="L403" i="14"/>
  <c r="O2802" i="6"/>
  <c r="O2803" i="6"/>
  <c r="O2804" i="6"/>
  <c r="O2805" i="6"/>
  <c r="O2806" i="6"/>
  <c r="O2807" i="6"/>
  <c r="J404" i="14"/>
  <c r="N2809" i="6" s="1"/>
  <c r="O2808" i="6"/>
  <c r="O2809" i="6"/>
  <c r="K405" i="14"/>
  <c r="J405" i="14"/>
  <c r="N2811" i="6" s="1"/>
  <c r="O2810" i="6"/>
  <c r="O2811" i="6"/>
  <c r="O2812" i="6"/>
  <c r="O2813" i="6"/>
  <c r="O2814" i="6"/>
  <c r="J406" i="14"/>
  <c r="N2815" i="6" s="1"/>
  <c r="L406" i="14"/>
  <c r="O2815" i="6"/>
  <c r="O2816" i="6"/>
  <c r="J407" i="14"/>
  <c r="N2817" i="6" s="1"/>
  <c r="L407" i="14"/>
  <c r="O2817" i="6"/>
  <c r="O2818" i="6"/>
  <c r="J408" i="14"/>
  <c r="N2819" i="6" s="1"/>
  <c r="L408" i="14"/>
  <c r="O2819" i="6"/>
  <c r="O2820" i="6"/>
  <c r="O2821" i="6"/>
  <c r="K409" i="14"/>
  <c r="J409" i="14"/>
  <c r="N2824" i="6" s="1"/>
  <c r="L409" i="14"/>
  <c r="O2822" i="6"/>
  <c r="O2823" i="6"/>
  <c r="O2824" i="6"/>
  <c r="O2825" i="6"/>
  <c r="O2826" i="6"/>
  <c r="O2827" i="6"/>
  <c r="O2828" i="6"/>
  <c r="K410" i="14"/>
  <c r="J410" i="14"/>
  <c r="L410" i="14"/>
  <c r="O2829" i="6"/>
  <c r="O2830" i="6"/>
  <c r="O2831" i="6"/>
  <c r="O2832" i="6"/>
  <c r="O2833" i="6"/>
  <c r="O2834" i="6"/>
  <c r="K411" i="14"/>
  <c r="J411" i="14"/>
  <c r="N2835" i="6" s="1"/>
  <c r="L411" i="14"/>
  <c r="O2835" i="6"/>
  <c r="O2836" i="6"/>
  <c r="O2837" i="6"/>
  <c r="O2838" i="6"/>
  <c r="O2839" i="6"/>
  <c r="O2840" i="6"/>
  <c r="O2841" i="6"/>
  <c r="J412" i="14"/>
  <c r="N2843" i="6" s="1"/>
  <c r="L412" i="14"/>
  <c r="O2842" i="6"/>
  <c r="O2843" i="6"/>
  <c r="O2844" i="6"/>
  <c r="O2845" i="6"/>
  <c r="O2846" i="6"/>
  <c r="O2847" i="6"/>
  <c r="O2848" i="6"/>
  <c r="O2849" i="6"/>
  <c r="O2850" i="6"/>
  <c r="O2851" i="6"/>
  <c r="O2852" i="6"/>
  <c r="O2853" i="6"/>
  <c r="O2854" i="6"/>
  <c r="J413" i="14"/>
  <c r="N2860" i="6" s="1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6" i="6" s="1"/>
  <c r="L414" i="14"/>
  <c r="H414" i="14"/>
  <c r="O2873" i="6"/>
  <c r="O2874" i="6"/>
  <c r="O2875" i="6"/>
  <c r="O2876" i="6"/>
  <c r="O2877" i="6"/>
  <c r="O2878" i="6"/>
  <c r="O2879" i="6"/>
  <c r="O2880" i="6"/>
  <c r="O2881" i="6"/>
  <c r="O2882" i="6"/>
  <c r="O2883" i="6"/>
  <c r="O2884" i="6"/>
  <c r="O2885" i="6"/>
  <c r="O2886" i="6"/>
  <c r="O2887" i="6"/>
  <c r="O2888" i="6"/>
  <c r="J415" i="14"/>
  <c r="N2889" i="6" s="1"/>
  <c r="L415" i="14"/>
  <c r="H415" i="14"/>
  <c r="O2889" i="6"/>
  <c r="O2890" i="6"/>
  <c r="O2891" i="6"/>
  <c r="O2892" i="6"/>
  <c r="O2893" i="6"/>
  <c r="O2894" i="6"/>
  <c r="O2895" i="6"/>
  <c r="O2896" i="6"/>
  <c r="O2897" i="6"/>
  <c r="O2898" i="6"/>
  <c r="O2899" i="6"/>
  <c r="O2900" i="6"/>
  <c r="O2901" i="6"/>
  <c r="O2902" i="6"/>
  <c r="O2903" i="6"/>
  <c r="O2904" i="6"/>
  <c r="O2905" i="6"/>
  <c r="O2906" i="6"/>
  <c r="J416" i="14"/>
  <c r="N2909" i="6" s="1"/>
  <c r="L416" i="14"/>
  <c r="H416" i="14"/>
  <c r="O2907" i="6"/>
  <c r="O2908" i="6"/>
  <c r="O2909" i="6"/>
  <c r="O2910" i="6"/>
  <c r="O2911" i="6"/>
  <c r="O2912" i="6"/>
  <c r="O2913" i="6"/>
  <c r="O2914" i="6"/>
  <c r="O2915" i="6"/>
  <c r="O2916" i="6"/>
  <c r="O2917" i="6"/>
  <c r="O2918" i="6"/>
  <c r="O2919" i="6"/>
  <c r="O2920" i="6"/>
  <c r="O2921" i="6"/>
  <c r="O2922" i="6"/>
  <c r="O2923" i="6"/>
  <c r="J417" i="14"/>
  <c r="N2935" i="6" s="1"/>
  <c r="L417" i="14"/>
  <c r="H417" i="14"/>
  <c r="O2924" i="6"/>
  <c r="O2925" i="6"/>
  <c r="O2926" i="6"/>
  <c r="O2927" i="6"/>
  <c r="O2928" i="6"/>
  <c r="O2929" i="6"/>
  <c r="O2930" i="6"/>
  <c r="O2931" i="6"/>
  <c r="O2932" i="6"/>
  <c r="O2933" i="6"/>
  <c r="O2934" i="6"/>
  <c r="O2935" i="6"/>
  <c r="O2936" i="6"/>
  <c r="O2937" i="6"/>
  <c r="O2938" i="6"/>
  <c r="O2939" i="6"/>
  <c r="O2940" i="6"/>
  <c r="O2941" i="6"/>
  <c r="O2942" i="6"/>
  <c r="O2943" i="6"/>
  <c r="O2944" i="6"/>
  <c r="O2945" i="6"/>
  <c r="O2946" i="6"/>
  <c r="O2947" i="6"/>
  <c r="O2948" i="6"/>
  <c r="O2949" i="6"/>
  <c r="J418" i="14"/>
  <c r="L418" i="14"/>
  <c r="H418" i="14"/>
  <c r="O2950" i="6"/>
  <c r="O2951" i="6"/>
  <c r="O2952" i="6"/>
  <c r="O2953" i="6"/>
  <c r="O2954" i="6"/>
  <c r="O2955" i="6"/>
  <c r="O2956" i="6"/>
  <c r="O2957" i="6"/>
  <c r="O2958" i="6"/>
  <c r="O2959" i="6"/>
  <c r="O2960" i="6"/>
  <c r="O2961" i="6"/>
  <c r="O2962" i="6"/>
  <c r="O2963" i="6"/>
  <c r="O2964" i="6"/>
  <c r="O2965" i="6"/>
  <c r="O2966" i="6"/>
  <c r="J419" i="14"/>
  <c r="N2969" i="6" s="1"/>
  <c r="L419" i="14"/>
  <c r="O2967" i="6"/>
  <c r="O2968" i="6"/>
  <c r="O2969" i="6"/>
  <c r="O2970" i="6"/>
  <c r="O2971" i="6"/>
  <c r="O2972" i="6"/>
  <c r="O2973" i="6"/>
  <c r="O2974" i="6"/>
  <c r="J420" i="14"/>
  <c r="L420" i="14"/>
  <c r="O2975" i="6"/>
  <c r="O2976" i="6"/>
  <c r="O2977" i="6"/>
  <c r="O2978" i="6"/>
  <c r="O2979" i="6"/>
  <c r="O2980" i="6"/>
  <c r="O2981" i="6"/>
  <c r="O2982" i="6"/>
  <c r="O2983" i="6"/>
  <c r="O2984" i="6"/>
  <c r="O2985" i="6"/>
  <c r="J421" i="14"/>
  <c r="N2986" i="6" s="1"/>
  <c r="O2986" i="6"/>
  <c r="J422" i="14"/>
  <c r="N2987" i="6" s="1"/>
  <c r="O2987" i="6"/>
  <c r="J423" i="14"/>
  <c r="O2988" i="6"/>
  <c r="O2989" i="6"/>
  <c r="J424" i="14"/>
  <c r="N2990" i="6" s="1"/>
  <c r="O2990" i="6"/>
  <c r="O2991" i="6"/>
  <c r="O2992" i="6"/>
  <c r="O2993" i="6"/>
  <c r="O2994" i="6"/>
  <c r="K426" i="14"/>
  <c r="J426" i="14"/>
  <c r="N2999" i="6" s="1"/>
  <c r="L426" i="14"/>
  <c r="O2995" i="6"/>
  <c r="O2996" i="6"/>
  <c r="O2997" i="6"/>
  <c r="O2998" i="6"/>
  <c r="O2999" i="6"/>
  <c r="O3000" i="6"/>
  <c r="O3001" i="6"/>
  <c r="O3002" i="6"/>
  <c r="O3003" i="6"/>
  <c r="O3004" i="6"/>
  <c r="O3005" i="6"/>
  <c r="O3006" i="6"/>
  <c r="O3007" i="6"/>
  <c r="K425" i="14"/>
  <c r="J425" i="14"/>
  <c r="N3009" i="6" s="1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17" i="6"/>
  <c r="O3018" i="6"/>
  <c r="O3019" i="6"/>
  <c r="O3020" i="6"/>
  <c r="N3021" i="6"/>
  <c r="O3021" i="6"/>
  <c r="O3022" i="6"/>
  <c r="J428" i="14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34" i="6" s="1"/>
  <c r="L429" i="14"/>
  <c r="H429" i="14"/>
  <c r="O3034" i="6"/>
  <c r="O3035" i="6"/>
  <c r="O3036" i="6"/>
  <c r="O3037" i="6"/>
  <c r="O3038" i="6"/>
  <c r="O3039" i="6"/>
  <c r="O3040" i="6"/>
  <c r="O3041" i="6"/>
  <c r="O3042" i="6"/>
  <c r="O3043" i="6"/>
  <c r="O3044" i="6"/>
  <c r="O3045" i="6"/>
  <c r="O3046" i="6"/>
  <c r="O3047" i="6"/>
  <c r="J430" i="14"/>
  <c r="N3058" i="6" s="1"/>
  <c r="L430" i="14"/>
  <c r="H430" i="14"/>
  <c r="O3048" i="6"/>
  <c r="O3049" i="6"/>
  <c r="O3050" i="6"/>
  <c r="O3051" i="6"/>
  <c r="O3052" i="6"/>
  <c r="O3053" i="6"/>
  <c r="O3054" i="6"/>
  <c r="O3055" i="6"/>
  <c r="O3056" i="6"/>
  <c r="O3057" i="6"/>
  <c r="O3058" i="6"/>
  <c r="O3059" i="6"/>
  <c r="O3060" i="6"/>
  <c r="O3061" i="6"/>
  <c r="J431" i="14"/>
  <c r="N3063" i="6" s="1"/>
  <c r="O3062" i="6"/>
  <c r="O3063" i="6"/>
  <c r="O3064" i="6"/>
  <c r="J432" i="14"/>
  <c r="N3065" i="6" s="1"/>
  <c r="O3065" i="6"/>
  <c r="K433" i="14"/>
  <c r="J433" i="14"/>
  <c r="N3066" i="6" s="1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N3072" i="6" s="1"/>
  <c r="O3072" i="6"/>
  <c r="O3073" i="6"/>
  <c r="O3074" i="6"/>
  <c r="J437" i="14"/>
  <c r="L437" i="14"/>
  <c r="H437" i="14"/>
  <c r="O3075" i="6"/>
  <c r="O3076" i="6"/>
  <c r="O3077" i="6"/>
  <c r="O3078" i="6"/>
  <c r="O3079" i="6"/>
  <c r="O3080" i="6"/>
  <c r="O3081" i="6"/>
  <c r="O3082" i="6"/>
  <c r="O3083" i="6"/>
  <c r="O3084" i="6"/>
  <c r="O3085" i="6"/>
  <c r="O3086" i="6"/>
  <c r="O3087" i="6"/>
  <c r="O3088" i="6"/>
  <c r="J438" i="14"/>
  <c r="N3102" i="6" s="1"/>
  <c r="L438" i="14"/>
  <c r="H438" i="14"/>
  <c r="O3089" i="6"/>
  <c r="O3090" i="6"/>
  <c r="O3091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J439" i="14"/>
  <c r="N3112" i="6" s="1"/>
  <c r="L439" i="14"/>
  <c r="H439" i="14"/>
  <c r="O3106" i="6"/>
  <c r="O3107" i="6"/>
  <c r="O3108" i="6"/>
  <c r="O3109" i="6"/>
  <c r="O3110" i="6"/>
  <c r="O3111" i="6"/>
  <c r="O3112" i="6"/>
  <c r="O3113" i="6"/>
  <c r="O3114" i="6"/>
  <c r="O3115" i="6"/>
  <c r="O3116" i="6"/>
  <c r="O3117" i="6"/>
  <c r="O3118" i="6"/>
  <c r="O3119" i="6"/>
  <c r="O3120" i="6"/>
  <c r="O3121" i="6"/>
  <c r="O3122" i="6"/>
  <c r="J440" i="14"/>
  <c r="L440" i="14"/>
  <c r="H440" i="14"/>
  <c r="O3123" i="6"/>
  <c r="O3124" i="6"/>
  <c r="O3125" i="6"/>
  <c r="N3126" i="6"/>
  <c r="O3126" i="6"/>
  <c r="O3127" i="6"/>
  <c r="O3128" i="6"/>
  <c r="O3129" i="6"/>
  <c r="O3130" i="6"/>
  <c r="O3131" i="6"/>
  <c r="J441" i="14"/>
  <c r="N3135" i="6" s="1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50" i="6" s="1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 s="1"/>
  <c r="O3161" i="6"/>
  <c r="J445" i="14"/>
  <c r="N3163" i="6" s="1"/>
  <c r="O3162" i="6"/>
  <c r="O3163" i="6"/>
  <c r="J446" i="14"/>
  <c r="N3164" i="6" s="1"/>
  <c r="O3164" i="6"/>
  <c r="O3165" i="6"/>
  <c r="J447" i="14"/>
  <c r="N3166" i="6" s="1"/>
  <c r="O3166" i="6"/>
  <c r="J448" i="14"/>
  <c r="O3167" i="6"/>
  <c r="O3168" i="6"/>
  <c r="J449" i="14"/>
  <c r="O3169" i="6"/>
  <c r="O3170" i="6"/>
  <c r="J450" i="14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3" i="6"/>
  <c r="O3184" i="6"/>
  <c r="O3185" i="6"/>
  <c r="O3186" i="6"/>
  <c r="O3187" i="6"/>
  <c r="O3188" i="6"/>
  <c r="J453" i="14"/>
  <c r="N3190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6" i="6" s="1"/>
  <c r="L454" i="14"/>
  <c r="O3206" i="6"/>
  <c r="O3207" i="6"/>
  <c r="O3208" i="6"/>
  <c r="O3209" i="6"/>
  <c r="O3210" i="6"/>
  <c r="O3211" i="6"/>
  <c r="J455" i="14"/>
  <c r="N3214" i="6" s="1"/>
  <c r="L455" i="14"/>
  <c r="H455" i="14"/>
  <c r="O3212" i="6"/>
  <c r="O3213" i="6"/>
  <c r="O3214" i="6"/>
  <c r="O3215" i="6"/>
  <c r="O3216" i="6"/>
  <c r="O3217" i="6"/>
  <c r="O3218" i="6"/>
  <c r="O3219" i="6"/>
  <c r="O3220" i="6"/>
  <c r="J456" i="14"/>
  <c r="L456" i="14"/>
  <c r="H456" i="14"/>
  <c r="O3221" i="6"/>
  <c r="O3222" i="6"/>
  <c r="O3223" i="6"/>
  <c r="O3224" i="6"/>
  <c r="O3225" i="6"/>
  <c r="O3226" i="6"/>
  <c r="O3227" i="6"/>
  <c r="O3228" i="6"/>
  <c r="O3229" i="6"/>
  <c r="O3230" i="6"/>
  <c r="O3231" i="6"/>
  <c r="J457" i="14"/>
  <c r="N3235" i="6" s="1"/>
  <c r="L457" i="14"/>
  <c r="H457" i="14"/>
  <c r="O3232" i="6"/>
  <c r="O3233" i="6"/>
  <c r="O3234" i="6"/>
  <c r="O3235" i="6"/>
  <c r="O3236" i="6"/>
  <c r="O3237" i="6"/>
  <c r="O3238" i="6"/>
  <c r="O3239" i="6"/>
  <c r="O3240" i="6"/>
  <c r="J458" i="14"/>
  <c r="N3250" i="6" s="1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5" i="6" s="1"/>
  <c r="L459" i="14"/>
  <c r="H459" i="14"/>
  <c r="O3255" i="6"/>
  <c r="O3256" i="6"/>
  <c r="O3257" i="6"/>
  <c r="O3258" i="6"/>
  <c r="O3259" i="6"/>
  <c r="O3260" i="6"/>
  <c r="O3261" i="6"/>
  <c r="O3262" i="6"/>
  <c r="O3263" i="6"/>
  <c r="O3264" i="6"/>
  <c r="J460" i="14"/>
  <c r="N3265" i="6" s="1"/>
  <c r="L460" i="14"/>
  <c r="J461" i="14"/>
  <c r="L461" i="14"/>
  <c r="J462" i="14"/>
  <c r="N3289" i="6" s="1"/>
  <c r="O3287" i="6"/>
  <c r="O3288" i="6"/>
  <c r="O3289" i="6"/>
  <c r="O3290" i="6"/>
  <c r="J463" i="14"/>
  <c r="N3302" i="6" s="1"/>
  <c r="L463" i="14"/>
  <c r="J464" i="14"/>
  <c r="N3304" i="6" s="1"/>
  <c r="L464" i="14"/>
  <c r="J465" i="14"/>
  <c r="N3317" i="6" s="1"/>
  <c r="L465" i="14"/>
  <c r="K466" i="14"/>
  <c r="J466" i="14"/>
  <c r="N3340" i="6" s="1"/>
  <c r="L466" i="14"/>
  <c r="O3336" i="6"/>
  <c r="O3337" i="6"/>
  <c r="O3338" i="6"/>
  <c r="O3339" i="6"/>
  <c r="O3340" i="6"/>
  <c r="O3341" i="6"/>
  <c r="O3342" i="6"/>
  <c r="L467" i="14"/>
  <c r="K467" i="14"/>
  <c r="J467" i="14"/>
  <c r="O3343" i="6"/>
  <c r="O3344" i="6"/>
  <c r="O3345" i="6"/>
  <c r="O3346" i="6"/>
  <c r="O3347" i="6"/>
  <c r="O3348" i="6"/>
  <c r="O3349" i="6"/>
  <c r="J468" i="14"/>
  <c r="N3352" i="6" s="1"/>
  <c r="O3350" i="6"/>
  <c r="O3351" i="6"/>
  <c r="O3352" i="6"/>
  <c r="O3353" i="6"/>
  <c r="O3354" i="6"/>
  <c r="K469" i="14"/>
  <c r="J469" i="14"/>
  <c r="N3356" i="6" s="1"/>
  <c r="O3355" i="6"/>
  <c r="O3356" i="6"/>
  <c r="O3357" i="6"/>
  <c r="J470" i="14"/>
  <c r="N3358" i="6" s="1"/>
  <c r="O3358" i="6"/>
  <c r="K471" i="14"/>
  <c r="J471" i="14"/>
  <c r="N3360" i="6" s="1"/>
  <c r="O3359" i="6"/>
  <c r="O3360" i="6"/>
  <c r="J472" i="14"/>
  <c r="N3361" i="6" s="1"/>
  <c r="L472" i="14"/>
  <c r="J473" i="14"/>
  <c r="H473" i="14" s="1"/>
  <c r="O3384" i="6" s="1"/>
  <c r="L473" i="14"/>
  <c r="J474" i="14"/>
  <c r="N3398" i="6" s="1"/>
  <c r="L474" i="14"/>
  <c r="O3391" i="6"/>
  <c r="O3392" i="6"/>
  <c r="O3393" i="6"/>
  <c r="O3394" i="6"/>
  <c r="O3395" i="6"/>
  <c r="O3396" i="6"/>
  <c r="O3397" i="6"/>
  <c r="O3398" i="6"/>
  <c r="O3399" i="6"/>
  <c r="J475" i="14"/>
  <c r="N3410" i="6" s="1"/>
  <c r="L475" i="14"/>
  <c r="K476" i="14"/>
  <c r="J476" i="14"/>
  <c r="O3412" i="6"/>
  <c r="O3413" i="6"/>
  <c r="O3414" i="6"/>
  <c r="J477" i="14"/>
  <c r="L477" i="14"/>
  <c r="J478" i="14"/>
  <c r="N3426" i="6" s="1"/>
  <c r="L478" i="14"/>
  <c r="J479" i="14"/>
  <c r="L479" i="14"/>
  <c r="J480" i="14"/>
  <c r="N3464" i="6" s="1"/>
  <c r="L480" i="14"/>
  <c r="J481" i="14"/>
  <c r="N3469" i="6" s="1"/>
  <c r="L481" i="14"/>
  <c r="J482" i="14"/>
  <c r="H482" i="14" s="1"/>
  <c r="L482" i="14"/>
  <c r="J483" i="14"/>
  <c r="N3510" i="6" s="1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N3516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1" i="6" s="1"/>
  <c r="O3521" i="6"/>
  <c r="O3522" i="6"/>
  <c r="J489" i="14"/>
  <c r="N3524" i="6" s="1"/>
  <c r="O3523" i="6"/>
  <c r="O3524" i="6"/>
  <c r="J490" i="14"/>
  <c r="N3525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H495" i="14" s="1"/>
  <c r="L495" i="14"/>
  <c r="J496" i="14"/>
  <c r="L496" i="14"/>
  <c r="J497" i="14"/>
  <c r="N3563" i="6" s="1"/>
  <c r="L497" i="14"/>
  <c r="J498" i="14"/>
  <c r="N3575" i="6" s="1"/>
  <c r="O3574" i="6"/>
  <c r="O3575" i="6"/>
  <c r="J499" i="14"/>
  <c r="N3577" i="6" s="1"/>
  <c r="O3576" i="6"/>
  <c r="O3577" i="6"/>
  <c r="O3578" i="6"/>
  <c r="O3579" i="6"/>
  <c r="J501" i="14"/>
  <c r="N3580" i="6" s="1"/>
  <c r="L501" i="14"/>
  <c r="J500" i="14"/>
  <c r="N3594" i="6" s="1"/>
  <c r="L500" i="14"/>
  <c r="J503" i="14"/>
  <c r="N3604" i="6" s="1"/>
  <c r="O3603" i="6"/>
  <c r="O3604" i="6"/>
  <c r="J504" i="14"/>
  <c r="N3605" i="6" s="1"/>
  <c r="O3605" i="6"/>
  <c r="K505" i="14"/>
  <c r="J505" i="14"/>
  <c r="N3607" i="6" s="1"/>
  <c r="O3606" i="6"/>
  <c r="O3607" i="6"/>
  <c r="K506" i="14"/>
  <c r="J506" i="14"/>
  <c r="N3609" i="6" s="1"/>
  <c r="O3608" i="6"/>
  <c r="O3609" i="6"/>
  <c r="K507" i="14"/>
  <c r="J507" i="14"/>
  <c r="N3611" i="6" s="1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H502" i="14" s="1"/>
  <c r="L502" i="14"/>
  <c r="J511" i="14"/>
  <c r="N3629" i="6" s="1"/>
  <c r="L511" i="14"/>
  <c r="J512" i="14"/>
  <c r="N3647" i="6" s="1"/>
  <c r="L512" i="14"/>
  <c r="J513" i="14"/>
  <c r="N3657" i="6" s="1"/>
  <c r="L513" i="14"/>
  <c r="J514" i="14"/>
  <c r="N3669" i="6" s="1"/>
  <c r="O3669" i="6"/>
  <c r="J515" i="14"/>
  <c r="N3670" i="6" s="1"/>
  <c r="O3670" i="6"/>
  <c r="O3671" i="6"/>
  <c r="O3672" i="6"/>
  <c r="O3673" i="6"/>
  <c r="O3674" i="6"/>
  <c r="J516" i="14"/>
  <c r="N3676" i="6" s="1"/>
  <c r="O3675" i="6"/>
  <c r="O3676" i="6"/>
  <c r="O3677" i="6"/>
  <c r="J517" i="14"/>
  <c r="N3678" i="6" s="1"/>
  <c r="O3678" i="6"/>
  <c r="J518" i="14"/>
  <c r="N3679" i="6" s="1"/>
  <c r="O3679" i="6"/>
  <c r="J519" i="14"/>
  <c r="N3682" i="6" s="1"/>
  <c r="L519" i="14"/>
  <c r="J520" i="14"/>
  <c r="N3693" i="6" s="1"/>
  <c r="L520" i="14"/>
  <c r="J521" i="14"/>
  <c r="H521" i="14" s="1"/>
  <c r="L521" i="14"/>
  <c r="J522" i="14"/>
  <c r="N3717" i="6" s="1"/>
  <c r="L522" i="14"/>
  <c r="J523" i="14"/>
  <c r="N3729" i="6" s="1"/>
  <c r="O3728" i="6"/>
  <c r="O3729" i="6"/>
  <c r="O3730" i="6"/>
  <c r="O3731" i="6"/>
  <c r="O3732" i="6"/>
  <c r="K524" i="14"/>
  <c r="J524" i="14"/>
  <c r="N3733" i="6" s="1"/>
  <c r="O3733" i="6"/>
  <c r="O3734" i="6"/>
  <c r="O3735" i="6"/>
  <c r="O3736" i="6"/>
  <c r="J525" i="14"/>
  <c r="N3737" i="6" s="1"/>
  <c r="L525" i="14"/>
  <c r="J526" i="14"/>
  <c r="N3748" i="6" s="1"/>
  <c r="L526" i="14"/>
  <c r="J527" i="14"/>
  <c r="N3759" i="6" s="1"/>
  <c r="L527" i="14"/>
  <c r="J528" i="14"/>
  <c r="N3774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K534" i="14"/>
  <c r="J534" i="14"/>
  <c r="N3798" i="6" s="1"/>
  <c r="O3792" i="6"/>
  <c r="O3793" i="6"/>
  <c r="O3794" i="6"/>
  <c r="O3795" i="6"/>
  <c r="O3796" i="6"/>
  <c r="O3797" i="6"/>
  <c r="O3798" i="6"/>
  <c r="K535" i="14"/>
  <c r="J535" i="14"/>
  <c r="N3799" i="6" s="1"/>
  <c r="O3799" i="6"/>
  <c r="O3800" i="6"/>
  <c r="J537" i="14"/>
  <c r="N3801" i="6" s="1"/>
  <c r="O3801" i="6"/>
  <c r="J536" i="14"/>
  <c r="N3802" i="6" s="1"/>
  <c r="O3802" i="6"/>
  <c r="J538" i="14"/>
  <c r="N3805" i="6" s="1"/>
  <c r="L538" i="14"/>
  <c r="J539" i="14"/>
  <c r="N3817" i="6" s="1"/>
  <c r="L539" i="14"/>
  <c r="J540" i="14"/>
  <c r="N3829" i="6" s="1"/>
  <c r="L540" i="14"/>
  <c r="J541" i="14"/>
  <c r="N3837" i="6" s="1"/>
  <c r="L541" i="14"/>
  <c r="J542" i="14"/>
  <c r="N3849" i="6" s="1"/>
  <c r="L542" i="14"/>
  <c r="J543" i="14"/>
  <c r="N3854" i="6" s="1"/>
  <c r="L543" i="14"/>
  <c r="H543" i="14"/>
  <c r="O3854" i="6"/>
  <c r="O3855" i="6"/>
  <c r="O3856" i="6"/>
  <c r="O3857" i="6"/>
  <c r="J544" i="14"/>
  <c r="N3864" i="6" s="1"/>
  <c r="L544" i="14"/>
  <c r="J545" i="14"/>
  <c r="N3871" i="6" s="1"/>
  <c r="L545" i="14"/>
  <c r="J546" i="14"/>
  <c r="N3882" i="6" s="1"/>
  <c r="L546" i="14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J548" i="14"/>
  <c r="N3903" i="6" s="1"/>
  <c r="L548" i="14"/>
  <c r="J549" i="14"/>
  <c r="N3918" i="6" s="1"/>
  <c r="L549" i="14"/>
  <c r="J550" i="14"/>
  <c r="N3930" i="6" s="1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O3943" i="6"/>
  <c r="O3944" i="6"/>
  <c r="J552" i="14"/>
  <c r="N3945" i="6" s="1"/>
  <c r="O3945" i="6"/>
  <c r="K553" i="14"/>
  <c r="J553" i="14"/>
  <c r="N3946" i="6" s="1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N3954" i="6" s="1"/>
  <c r="O3954" i="6"/>
  <c r="O3955" i="6"/>
  <c r="O3956" i="6"/>
  <c r="O3957" i="6"/>
  <c r="O3958" i="6"/>
  <c r="O3959" i="6"/>
  <c r="O3960" i="6"/>
  <c r="O3961" i="6"/>
  <c r="J555" i="14"/>
  <c r="N3962" i="6" s="1"/>
  <c r="O3962" i="6"/>
  <c r="J556" i="14"/>
  <c r="N3963" i="6" s="1"/>
  <c r="O3963" i="6"/>
  <c r="O3964" i="6"/>
  <c r="K557" i="14"/>
  <c r="J557" i="14"/>
  <c r="N3965" i="6" s="1"/>
  <c r="O3965" i="6"/>
  <c r="O3966" i="6"/>
  <c r="K558" i="14"/>
  <c r="J558" i="14"/>
  <c r="N3967" i="6" s="1"/>
  <c r="O3967" i="6"/>
  <c r="O3968" i="6"/>
  <c r="J559" i="14"/>
  <c r="N3971" i="6" s="1"/>
  <c r="L559" i="14"/>
  <c r="J560" i="14"/>
  <c r="N3982" i="6" s="1"/>
  <c r="L560" i="14"/>
  <c r="J561" i="14"/>
  <c r="N3991" i="6" s="1"/>
  <c r="L561" i="14"/>
  <c r="J562" i="14"/>
  <c r="N4001" i="6" s="1"/>
  <c r="L562" i="14"/>
  <c r="J563" i="14"/>
  <c r="N4011" i="6" s="1"/>
  <c r="L563" i="14"/>
  <c r="H563" i="14"/>
  <c r="O4011" i="6"/>
  <c r="O4012" i="6"/>
  <c r="O4013" i="6"/>
  <c r="O4014" i="6"/>
  <c r="O4015" i="6"/>
  <c r="O4016" i="6"/>
  <c r="O4017" i="6"/>
  <c r="O4018" i="6"/>
  <c r="J564" i="14"/>
  <c r="N4022" i="6" s="1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N4033" i="6" s="1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N4042" i="6" s="1"/>
  <c r="O4039" i="6"/>
  <c r="O4040" i="6"/>
  <c r="O4041" i="6"/>
  <c r="O4042" i="6"/>
  <c r="O4043" i="6"/>
  <c r="O4044" i="6"/>
  <c r="O4045" i="6"/>
  <c r="J567" i="14"/>
  <c r="N4047" i="6" s="1"/>
  <c r="O4046" i="6"/>
  <c r="O4047" i="6"/>
  <c r="J568" i="14"/>
  <c r="N4050" i="6" s="1"/>
  <c r="O4048" i="6"/>
  <c r="O4049" i="6"/>
  <c r="O4050" i="6"/>
  <c r="O4051" i="6"/>
  <c r="O4052" i="6"/>
  <c r="O4053" i="6"/>
  <c r="J569" i="14"/>
  <c r="N4054" i="6" s="1"/>
  <c r="L569" i="14"/>
  <c r="J570" i="14"/>
  <c r="H570" i="14" s="1"/>
  <c r="L570" i="14"/>
  <c r="J571" i="14"/>
  <c r="N4076" i="6" s="1"/>
  <c r="L571" i="14"/>
  <c r="J572" i="14"/>
  <c r="N4081" i="6" s="1"/>
  <c r="L572" i="14"/>
  <c r="J573" i="14"/>
  <c r="N4092" i="6" s="1"/>
  <c r="O4091" i="6"/>
  <c r="O4092" i="6"/>
  <c r="J574" i="14"/>
  <c r="N4094" i="6" s="1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7" i="6" s="1"/>
  <c r="O4106" i="6"/>
  <c r="O4107" i="6"/>
  <c r="O4108" i="6"/>
  <c r="O4109" i="6"/>
  <c r="K583" i="14"/>
  <c r="J583" i="14"/>
  <c r="N4111" i="6" s="1"/>
  <c r="O4110" i="6"/>
  <c r="O4111" i="6"/>
  <c r="J584" i="14"/>
  <c r="H584" i="14" s="1"/>
  <c r="L584" i="14"/>
  <c r="J585" i="14"/>
  <c r="N4125" i="6" s="1"/>
  <c r="L585" i="14"/>
  <c r="J586" i="14"/>
  <c r="N4142" i="6" s="1"/>
  <c r="L586" i="14"/>
  <c r="J587" i="14"/>
  <c r="N4156" i="6" s="1"/>
  <c r="L587" i="14"/>
  <c r="J588" i="14"/>
  <c r="H588" i="14" s="1"/>
  <c r="O4174" i="6" s="1"/>
  <c r="L588" i="14"/>
  <c r="J589" i="14"/>
  <c r="N4181" i="6" s="1"/>
  <c r="L589" i="14"/>
  <c r="J590" i="14"/>
  <c r="N4195" i="6" s="1"/>
  <c r="L590" i="14"/>
  <c r="J591" i="14"/>
  <c r="N4205" i="6" s="1"/>
  <c r="L591" i="14"/>
  <c r="J592" i="14"/>
  <c r="N4212" i="6" s="1"/>
  <c r="O4211" i="6"/>
  <c r="O4212" i="6"/>
  <c r="K593" i="14"/>
  <c r="J593" i="14"/>
  <c r="N4215" i="6" s="1"/>
  <c r="L593" i="14"/>
  <c r="O4213" i="6"/>
  <c r="O4214" i="6"/>
  <c r="O4215" i="6"/>
  <c r="O4216" i="6"/>
  <c r="O4217" i="6"/>
  <c r="O4218" i="6"/>
  <c r="J594" i="14"/>
  <c r="N4219" i="6" s="1"/>
  <c r="O4219" i="6"/>
  <c r="O4220" i="6"/>
  <c r="J595" i="14"/>
  <c r="N4224" i="6" s="1"/>
  <c r="L595" i="14"/>
  <c r="J596" i="14"/>
  <c r="N4244" i="6" s="1"/>
  <c r="L596" i="14"/>
  <c r="J597" i="14"/>
  <c r="N4250" i="6" s="1"/>
  <c r="L597" i="14"/>
  <c r="J598" i="14"/>
  <c r="N4263" i="6" s="1"/>
  <c r="L598" i="14"/>
  <c r="J599" i="14"/>
  <c r="N4287" i="6" s="1"/>
  <c r="L599" i="14"/>
  <c r="J600" i="14"/>
  <c r="N4290" i="6" s="1"/>
  <c r="L600" i="14"/>
  <c r="J601" i="14"/>
  <c r="N4302" i="6" s="1"/>
  <c r="L601" i="14"/>
  <c r="H601" i="14"/>
  <c r="O4297" i="6"/>
  <c r="O4298" i="6"/>
  <c r="O4299" i="6"/>
  <c r="O4300" i="6"/>
  <c r="O4301" i="6"/>
  <c r="O4302" i="6"/>
  <c r="O4303" i="6"/>
  <c r="O4304" i="6"/>
  <c r="O4305" i="6"/>
  <c r="O4306" i="6"/>
  <c r="O4307" i="6"/>
  <c r="O4308" i="6"/>
  <c r="O4309" i="6"/>
  <c r="O4310" i="6"/>
  <c r="O4311" i="6"/>
  <c r="J602" i="14"/>
  <c r="H602" i="14" s="1"/>
  <c r="L602" i="14"/>
  <c r="J603" i="14"/>
  <c r="N4330" i="6" s="1"/>
  <c r="L603" i="14"/>
  <c r="H603" i="14"/>
  <c r="O4323" i="6"/>
  <c r="O4324" i="6"/>
  <c r="O4325" i="6"/>
  <c r="O4326" i="6"/>
  <c r="O4327" i="6"/>
  <c r="O4328" i="6"/>
  <c r="O4329" i="6"/>
  <c r="O4330" i="6"/>
  <c r="O4331" i="6"/>
  <c r="J604" i="14"/>
  <c r="H604" i="14" s="1"/>
  <c r="L604" i="14"/>
  <c r="J605" i="14"/>
  <c r="N4344" i="6" s="1"/>
  <c r="L605" i="14"/>
  <c r="J606" i="14"/>
  <c r="N4356" i="6" s="1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 s="1"/>
  <c r="O4367" i="6"/>
  <c r="J608" i="14"/>
  <c r="N4368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N4376" i="6" s="1"/>
  <c r="L612" i="14"/>
  <c r="J613" i="14"/>
  <c r="N4385" i="6" s="1"/>
  <c r="L613" i="14"/>
  <c r="J614" i="14"/>
  <c r="N4396" i="6" s="1"/>
  <c r="L614" i="14"/>
  <c r="J615" i="14"/>
  <c r="N4407" i="6" s="1"/>
  <c r="L615" i="14"/>
  <c r="J616" i="14"/>
  <c r="N4414" i="6" s="1"/>
  <c r="L616" i="14"/>
  <c r="J617" i="14"/>
  <c r="H617" i="14" s="1"/>
  <c r="L617" i="14"/>
  <c r="J618" i="14"/>
  <c r="N4429" i="6" s="1"/>
  <c r="O4429" i="6"/>
  <c r="J619" i="14"/>
  <c r="N4431" i="6" s="1"/>
  <c r="O4430" i="6"/>
  <c r="O4431" i="6"/>
  <c r="J620" i="14"/>
  <c r="N4440" i="6" s="1"/>
  <c r="L620" i="14"/>
  <c r="J621" i="14"/>
  <c r="H621" i="14" s="1"/>
  <c r="L621" i="14"/>
  <c r="N4449" i="6"/>
  <c r="N4450" i="6"/>
  <c r="N4452" i="6"/>
  <c r="N4453" i="6"/>
  <c r="J623" i="14"/>
  <c r="N4455" i="6" s="1"/>
  <c r="L623" i="14"/>
  <c r="J624" i="14"/>
  <c r="N4462" i="6" s="1"/>
  <c r="L624" i="14"/>
  <c r="J625" i="14"/>
  <c r="N4475" i="6" s="1"/>
  <c r="L625" i="14"/>
  <c r="J626" i="14"/>
  <c r="N4484" i="6" s="1"/>
  <c r="L626" i="14"/>
  <c r="J627" i="14"/>
  <c r="N4489" i="6" s="1"/>
  <c r="O4489" i="6"/>
  <c r="O4490" i="6"/>
  <c r="O4491" i="6"/>
  <c r="J628" i="14"/>
  <c r="N4493" i="6" s="1"/>
  <c r="O4492" i="6"/>
  <c r="O4493" i="6"/>
  <c r="J629" i="14"/>
  <c r="N4494" i="6" s="1"/>
  <c r="O4494" i="6"/>
  <c r="O4495" i="6"/>
  <c r="J630" i="14"/>
  <c r="H630" i="14" s="1"/>
  <c r="L630" i="14"/>
  <c r="J631" i="14"/>
  <c r="L631" i="14"/>
  <c r="J632" i="14"/>
  <c r="N4516" i="6" s="1"/>
  <c r="L632" i="14"/>
  <c r="J633" i="14"/>
  <c r="N4531" i="6" s="1"/>
  <c r="L633" i="14"/>
  <c r="J637" i="14"/>
  <c r="N4539" i="6" s="1"/>
  <c r="L637" i="14"/>
  <c r="H637" i="14"/>
  <c r="O4533" i="6"/>
  <c r="O4534" i="6"/>
  <c r="O4535" i="6"/>
  <c r="O4536" i="6"/>
  <c r="O4537" i="6"/>
  <c r="O4538" i="6"/>
  <c r="O4539" i="6"/>
  <c r="O4540" i="6"/>
  <c r="O4541" i="6"/>
  <c r="O4542" i="6"/>
  <c r="J636" i="14"/>
  <c r="L636" i="14"/>
  <c r="H636" i="14"/>
  <c r="O4543" i="6"/>
  <c r="O4544" i="6"/>
  <c r="O4545" i="6"/>
  <c r="O4546" i="6"/>
  <c r="O4547" i="6"/>
  <c r="O4548" i="6"/>
  <c r="O4549" i="6"/>
  <c r="O4550" i="6"/>
  <c r="O4551" i="6"/>
  <c r="O4552" i="6"/>
  <c r="N4553" i="6"/>
  <c r="O4553" i="6"/>
  <c r="N4554" i="6"/>
  <c r="O4554" i="6"/>
  <c r="N4555" i="6"/>
  <c r="O4555" i="6"/>
  <c r="N4556" i="6"/>
  <c r="O4556" i="6"/>
  <c r="N4557" i="6"/>
  <c r="O4557" i="6"/>
  <c r="N4558" i="6"/>
  <c r="O4558" i="6"/>
  <c r="N4559" i="6"/>
  <c r="O4559" i="6"/>
  <c r="N4560" i="6"/>
  <c r="O4560" i="6"/>
  <c r="N4561" i="6"/>
  <c r="O4561" i="6"/>
  <c r="N4562" i="6"/>
  <c r="O4562" i="6"/>
  <c r="N4563" i="6"/>
  <c r="O4563" i="6"/>
  <c r="N4564" i="6"/>
  <c r="O4564" i="6"/>
  <c r="N4565" i="6"/>
  <c r="O4565" i="6"/>
  <c r="N4566" i="6"/>
  <c r="O4566" i="6"/>
  <c r="N4567" i="6"/>
  <c r="O4567" i="6"/>
  <c r="J634" i="14"/>
  <c r="N4572" i="6" s="1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79" i="6" s="1"/>
  <c r="L638" i="14"/>
  <c r="H638" i="14"/>
  <c r="O4579" i="6"/>
  <c r="O4580" i="6"/>
  <c r="O4581" i="6"/>
  <c r="O4582" i="6"/>
  <c r="O4583" i="6"/>
  <c r="O4584" i="6"/>
  <c r="O4585" i="6"/>
  <c r="O4586" i="6"/>
  <c r="O4587" i="6"/>
  <c r="O4588" i="6"/>
  <c r="J639" i="14"/>
  <c r="N4589" i="6" s="1"/>
  <c r="L639" i="14"/>
  <c r="H639" i="14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4" i="6"/>
  <c r="O4605" i="6"/>
  <c r="J640" i="14"/>
  <c r="N4606" i="6" s="1"/>
  <c r="L640" i="14"/>
  <c r="H640" i="14"/>
  <c r="O4606" i="6"/>
  <c r="O4607" i="6"/>
  <c r="O4608" i="6"/>
  <c r="O4609" i="6"/>
  <c r="O4610" i="6"/>
  <c r="O4611" i="6"/>
  <c r="O4612" i="6"/>
  <c r="J641" i="14"/>
  <c r="L641" i="14"/>
  <c r="O4613" i="6"/>
  <c r="O4614" i="6"/>
  <c r="O4615" i="6"/>
  <c r="O4616" i="6"/>
  <c r="O4617" i="6"/>
  <c r="O4618" i="6"/>
  <c r="J642" i="14"/>
  <c r="L642" i="14"/>
  <c r="H642" i="14"/>
  <c r="O4619" i="6"/>
  <c r="O4620" i="6"/>
  <c r="O4621" i="6"/>
  <c r="N4622" i="6"/>
  <c r="O4622" i="6"/>
  <c r="O4623" i="6"/>
  <c r="O4624" i="6"/>
  <c r="O4625" i="6"/>
  <c r="O4626" i="6"/>
  <c r="O4627" i="6"/>
  <c r="J643" i="14"/>
  <c r="N4628" i="6" s="1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J645" i="14"/>
  <c r="N4651" i="6" s="1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2" i="6" s="1"/>
  <c r="L646" i="14"/>
  <c r="H646" i="14"/>
  <c r="O4661" i="6"/>
  <c r="O4662" i="6"/>
  <c r="O4663" i="6"/>
  <c r="O4664" i="6"/>
  <c r="O4665" i="6"/>
  <c r="O4666" i="6"/>
  <c r="O4667" i="6"/>
  <c r="O4668" i="6"/>
  <c r="O4669" i="6"/>
  <c r="J647" i="14"/>
  <c r="N4673" i="6" s="1"/>
  <c r="L647" i="14"/>
  <c r="H647" i="14"/>
  <c r="O4670" i="6"/>
  <c r="O4671" i="6"/>
  <c r="O4672" i="6"/>
  <c r="O4673" i="6"/>
  <c r="O4674" i="6"/>
  <c r="O4675" i="6"/>
  <c r="O4676" i="6"/>
  <c r="O4677" i="6"/>
  <c r="O4678" i="6"/>
  <c r="J648" i="14"/>
  <c r="N4684" i="6" s="1"/>
  <c r="L648" i="14"/>
  <c r="H648" i="14"/>
  <c r="O4679" i="6"/>
  <c r="O4680" i="6"/>
  <c r="O4681" i="6"/>
  <c r="O4682" i="6"/>
  <c r="O4683" i="6"/>
  <c r="O4684" i="6"/>
  <c r="O4685" i="6"/>
  <c r="J649" i="14"/>
  <c r="N4688" i="6" s="1"/>
  <c r="L649" i="14"/>
  <c r="H649" i="14"/>
  <c r="O4686" i="6"/>
  <c r="O4687" i="6"/>
  <c r="O4688" i="6"/>
  <c r="O4689" i="6"/>
  <c r="O4690" i="6"/>
  <c r="O4691" i="6"/>
  <c r="O4692" i="6"/>
  <c r="O4693" i="6"/>
  <c r="O4694" i="6"/>
  <c r="O4695" i="6"/>
  <c r="O4696" i="6"/>
  <c r="J650" i="14"/>
  <c r="N4699" i="6" s="1"/>
  <c r="L650" i="14"/>
  <c r="H650" i="14"/>
  <c r="O4697" i="6"/>
  <c r="O4698" i="6"/>
  <c r="O4699" i="6"/>
  <c r="O4700" i="6"/>
  <c r="O4701" i="6"/>
  <c r="O4702" i="6"/>
  <c r="O4703" i="6"/>
  <c r="O4704" i="6"/>
  <c r="J651" i="14"/>
  <c r="N4705" i="6" s="1"/>
  <c r="O4705" i="6"/>
  <c r="O4706" i="6"/>
  <c r="J652" i="14"/>
  <c r="N4708" i="6" s="1"/>
  <c r="O4707" i="6"/>
  <c r="O4708" i="6"/>
  <c r="O4709" i="6"/>
  <c r="J653" i="14"/>
  <c r="N4713" i="6" s="1"/>
  <c r="L653" i="14"/>
  <c r="H653" i="14"/>
  <c r="O4710" i="6"/>
  <c r="O4711" i="6"/>
  <c r="O4712" i="6"/>
  <c r="O4713" i="6"/>
  <c r="O4714" i="6"/>
  <c r="O4715" i="6"/>
  <c r="O4716" i="6"/>
  <c r="O4717" i="6"/>
  <c r="O4718" i="6"/>
  <c r="O4719" i="6"/>
  <c r="O4720" i="6"/>
  <c r="O4721" i="6"/>
  <c r="O4722" i="6"/>
  <c r="O4723" i="6"/>
  <c r="O4724" i="6"/>
  <c r="O4725" i="6"/>
  <c r="O4726" i="6"/>
  <c r="O4727" i="6"/>
  <c r="J654" i="14"/>
  <c r="N4731" i="6" s="1"/>
  <c r="L654" i="14"/>
  <c r="H654" i="14"/>
  <c r="O4728" i="6"/>
  <c r="O4729" i="6"/>
  <c r="O4730" i="6"/>
  <c r="O4731" i="6"/>
  <c r="O4732" i="6"/>
  <c r="O4733" i="6"/>
  <c r="O4734" i="6"/>
  <c r="O4735" i="6"/>
  <c r="O4736" i="6"/>
  <c r="O4737" i="6"/>
  <c r="O4738" i="6"/>
  <c r="O4739" i="6"/>
  <c r="J655" i="14"/>
  <c r="N4740" i="6" s="1"/>
  <c r="L655" i="14"/>
  <c r="H655" i="14"/>
  <c r="O4740" i="6"/>
  <c r="O4741" i="6"/>
  <c r="O4742" i="6"/>
  <c r="O4743" i="6"/>
  <c r="O4744" i="6"/>
  <c r="O4745" i="6"/>
  <c r="O4746" i="6"/>
  <c r="O4747" i="6"/>
  <c r="O4748" i="6"/>
  <c r="O4749" i="6"/>
  <c r="O4750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58" i="6" s="1"/>
  <c r="L664" i="14"/>
  <c r="H664" i="14"/>
  <c r="O4756" i="6"/>
  <c r="O4757" i="6"/>
  <c r="O4758" i="6"/>
  <c r="O4759" i="6"/>
  <c r="O4760" i="6"/>
  <c r="O4761" i="6"/>
  <c r="O4762" i="6"/>
  <c r="O4763" i="6"/>
  <c r="O4764" i="6"/>
  <c r="J663" i="14"/>
  <c r="N4765" i="6" s="1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N4779" i="6" s="1"/>
  <c r="L662" i="14"/>
  <c r="H662" i="14"/>
  <c r="O4776" i="6"/>
  <c r="O4777" i="6"/>
  <c r="O4778" i="6"/>
  <c r="O4779" i="6"/>
  <c r="O4780" i="6"/>
  <c r="O4781" i="6"/>
  <c r="O4782" i="6"/>
  <c r="J661" i="14"/>
  <c r="N4783" i="6" s="1"/>
  <c r="L661" i="14"/>
  <c r="H661" i="14"/>
  <c r="O4783" i="6"/>
  <c r="O4784" i="6"/>
  <c r="O4785" i="6"/>
  <c r="O4786" i="6"/>
  <c r="O4787" i="6"/>
  <c r="O4788" i="6"/>
  <c r="O4789" i="6"/>
  <c r="O4790" i="6"/>
  <c r="O4791" i="6"/>
  <c r="O4792" i="6"/>
  <c r="O4793" i="6"/>
  <c r="O4794" i="6"/>
  <c r="O4795" i="6"/>
  <c r="O4796" i="6"/>
  <c r="J660" i="14"/>
  <c r="N4800" i="6" s="1"/>
  <c r="L660" i="14"/>
  <c r="H660" i="14"/>
  <c r="O4797" i="6"/>
  <c r="O4798" i="6"/>
  <c r="O4799" i="6"/>
  <c r="O4800" i="6"/>
  <c r="O4801" i="6"/>
  <c r="O4802" i="6"/>
  <c r="O4803" i="6"/>
  <c r="O4804" i="6"/>
  <c r="O4805" i="6"/>
  <c r="J659" i="14"/>
  <c r="N4806" i="6" s="1"/>
  <c r="L659" i="14"/>
  <c r="H659" i="14"/>
  <c r="O4806" i="6"/>
  <c r="O4807" i="6"/>
  <c r="O4808" i="6"/>
  <c r="O4809" i="6"/>
  <c r="O4810" i="6"/>
  <c r="O4811" i="6"/>
  <c r="O4812" i="6"/>
  <c r="O4813" i="6"/>
  <c r="O4814" i="6"/>
  <c r="O4815" i="6"/>
  <c r="L665" i="14"/>
  <c r="K665" i="14"/>
  <c r="J665" i="14"/>
  <c r="N4818" i="6" s="1"/>
  <c r="O4816" i="6"/>
  <c r="O4817" i="6"/>
  <c r="O4818" i="6"/>
  <c r="L666" i="14"/>
  <c r="K666" i="14"/>
  <c r="J666" i="14"/>
  <c r="N4820" i="6" s="1"/>
  <c r="O4819" i="6"/>
  <c r="O4820" i="6"/>
  <c r="O4821" i="6"/>
  <c r="O4822" i="6"/>
  <c r="O4823" i="6"/>
  <c r="O4824" i="6"/>
  <c r="K667" i="14"/>
  <c r="J667" i="14"/>
  <c r="N4825" i="6" s="1"/>
  <c r="O4825" i="6"/>
  <c r="O4826" i="6"/>
  <c r="O4827" i="6"/>
  <c r="J668" i="14"/>
  <c r="N4837" i="6" s="1"/>
  <c r="O4828" i="6"/>
  <c r="O4829" i="6"/>
  <c r="O4830" i="6"/>
  <c r="O4831" i="6"/>
  <c r="O4832" i="6"/>
  <c r="O4833" i="6"/>
  <c r="O4834" i="6"/>
  <c r="O4835" i="6"/>
  <c r="O4836" i="6"/>
  <c r="O4837" i="6"/>
  <c r="J669" i="14"/>
  <c r="N4841" i="6" s="1"/>
  <c r="L669" i="14"/>
  <c r="H669" i="14"/>
  <c r="O4838" i="6"/>
  <c r="O4839" i="6"/>
  <c r="O4840" i="6"/>
  <c r="O4841" i="6"/>
  <c r="O4842" i="6"/>
  <c r="O4843" i="6"/>
  <c r="O4844" i="6"/>
  <c r="O4845" i="6"/>
  <c r="O4846" i="6"/>
  <c r="O4847" i="6"/>
  <c r="O4848" i="6"/>
  <c r="O4849" i="6"/>
  <c r="J670" i="14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2" i="6" s="1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2" i="6" s="1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N4879" i="6" s="1"/>
  <c r="L673" i="14"/>
  <c r="H673" i="14"/>
  <c r="O4878" i="6"/>
  <c r="O4879" i="6"/>
  <c r="O4880" i="6"/>
  <c r="O4881" i="6"/>
  <c r="O4882" i="6"/>
  <c r="O4883" i="6"/>
  <c r="O4884" i="6"/>
  <c r="O4885" i="6"/>
  <c r="O4886" i="6"/>
  <c r="O4887" i="6"/>
  <c r="O4888" i="6"/>
  <c r="J674" i="14"/>
  <c r="N4889" i="6" s="1"/>
  <c r="L674" i="14"/>
  <c r="H674" i="14"/>
  <c r="O4889" i="6"/>
  <c r="O4890" i="6"/>
  <c r="O4891" i="6"/>
  <c r="O4892" i="6"/>
  <c r="O4893" i="6"/>
  <c r="O4894" i="6"/>
  <c r="O4895" i="6"/>
  <c r="O4896" i="6"/>
  <c r="O4897" i="6"/>
  <c r="O4898" i="6"/>
  <c r="O4899" i="6"/>
  <c r="J675" i="14"/>
  <c r="N4901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09" i="6" s="1"/>
  <c r="L676" i="14"/>
  <c r="H676" i="14"/>
  <c r="O4909" i="6"/>
  <c r="O4910" i="6"/>
  <c r="O4911" i="6"/>
  <c r="O4912" i="6"/>
  <c r="O4913" i="6"/>
  <c r="O4914" i="6"/>
  <c r="O4915" i="6"/>
  <c r="J677" i="14"/>
  <c r="N4918" i="6" s="1"/>
  <c r="L677" i="14"/>
  <c r="H677" i="14"/>
  <c r="O4916" i="6"/>
  <c r="O4917" i="6"/>
  <c r="O4918" i="6"/>
  <c r="O4919" i="6"/>
  <c r="O4920" i="6"/>
  <c r="O4921" i="6"/>
  <c r="J678" i="14"/>
  <c r="L678" i="14"/>
  <c r="H678" i="14"/>
  <c r="O4922" i="6"/>
  <c r="O4923" i="6"/>
  <c r="O4924" i="6"/>
  <c r="O4925" i="6"/>
  <c r="O4926" i="6"/>
  <c r="O4927" i="6"/>
  <c r="J679" i="14"/>
  <c r="N4930" i="6" s="1"/>
  <c r="L679" i="14"/>
  <c r="H679" i="14"/>
  <c r="O4928" i="6"/>
  <c r="O4929" i="6"/>
  <c r="O4930" i="6"/>
  <c r="O4931" i="6"/>
  <c r="O4932" i="6"/>
  <c r="O4933" i="6"/>
  <c r="O4934" i="6"/>
  <c r="O4935" i="6"/>
  <c r="O4936" i="6"/>
  <c r="J680" i="14"/>
  <c r="L680" i="14"/>
  <c r="H680" i="14"/>
  <c r="O4937" i="6"/>
  <c r="O4938" i="6"/>
  <c r="O4939" i="6"/>
  <c r="O4940" i="6"/>
  <c r="O4941" i="6"/>
  <c r="O4942" i="6"/>
  <c r="O4943" i="6"/>
  <c r="O4944" i="6"/>
  <c r="J681" i="14"/>
  <c r="N4948" i="6" s="1"/>
  <c r="L681" i="14"/>
  <c r="H681" i="14"/>
  <c r="O4945" i="6"/>
  <c r="O4946" i="6"/>
  <c r="O4947" i="6"/>
  <c r="O4948" i="6"/>
  <c r="O4949" i="6"/>
  <c r="O4950" i="6"/>
  <c r="O4951" i="6"/>
  <c r="O4952" i="6"/>
  <c r="O4953" i="6"/>
  <c r="O4954" i="6"/>
  <c r="O4955" i="6"/>
  <c r="O4956" i="6"/>
  <c r="J682" i="14"/>
  <c r="N4957" i="6" s="1"/>
  <c r="L682" i="14"/>
  <c r="H682" i="14"/>
  <c r="O4957" i="6"/>
  <c r="O4958" i="6"/>
  <c r="O4959" i="6"/>
  <c r="O4960" i="6"/>
  <c r="O4961" i="6"/>
  <c r="O4962" i="6"/>
  <c r="J683" i="14"/>
  <c r="N4966" i="6" s="1"/>
  <c r="L683" i="14"/>
  <c r="H683" i="14"/>
  <c r="O4963" i="6"/>
  <c r="O4964" i="6"/>
  <c r="O4965" i="6"/>
  <c r="O4966" i="6"/>
  <c r="O4967" i="6"/>
  <c r="O4968" i="6"/>
  <c r="O4969" i="6"/>
  <c r="J684" i="14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4" i="6" s="1"/>
  <c r="L685" i="14"/>
  <c r="H685" i="14"/>
  <c r="O4981" i="6"/>
  <c r="O4982" i="6"/>
  <c r="O4983" i="6"/>
  <c r="O4984" i="6"/>
  <c r="O4985" i="6"/>
  <c r="O4986" i="6"/>
  <c r="O4987" i="6"/>
  <c r="O4988" i="6"/>
  <c r="O4989" i="6"/>
  <c r="J686" i="14"/>
  <c r="N4992" i="6" s="1"/>
  <c r="L686" i="14"/>
  <c r="H686" i="14"/>
  <c r="O4990" i="6"/>
  <c r="O4991" i="6"/>
  <c r="O4992" i="6"/>
  <c r="O4993" i="6"/>
  <c r="O4994" i="6"/>
  <c r="O4995" i="6"/>
  <c r="O4996" i="6"/>
  <c r="O4997" i="6"/>
  <c r="O4998" i="6"/>
  <c r="J687" i="14"/>
  <c r="N5002" i="6" s="1"/>
  <c r="L687" i="14"/>
  <c r="H687" i="14"/>
  <c r="O4999" i="6"/>
  <c r="O5000" i="6"/>
  <c r="O5001" i="6"/>
  <c r="O5002" i="6"/>
  <c r="O5003" i="6"/>
  <c r="O5004" i="6"/>
  <c r="O5005" i="6"/>
  <c r="O5006" i="6"/>
  <c r="O5007" i="6"/>
  <c r="O5008" i="6"/>
  <c r="O5009" i="6"/>
  <c r="O5010" i="6"/>
  <c r="O5011" i="6"/>
  <c r="J688" i="14"/>
  <c r="L688" i="14"/>
  <c r="H688" i="14"/>
  <c r="O5012" i="6"/>
  <c r="O5013" i="6"/>
  <c r="O5014" i="6"/>
  <c r="O5015" i="6"/>
  <c r="O5016" i="6"/>
  <c r="O5017" i="6"/>
  <c r="O5018" i="6"/>
  <c r="O5019" i="6"/>
  <c r="J689" i="14"/>
  <c r="N5023" i="6" s="1"/>
  <c r="L689" i="14"/>
  <c r="H689" i="14"/>
  <c r="O5020" i="6"/>
  <c r="O5021" i="6"/>
  <c r="O5022" i="6"/>
  <c r="O5023" i="6"/>
  <c r="O5024" i="6"/>
  <c r="O5025" i="6"/>
  <c r="O5026" i="6"/>
  <c r="O5027" i="6"/>
  <c r="O5028" i="6"/>
  <c r="O5029" i="6"/>
  <c r="J690" i="14"/>
  <c r="N5032" i="6" s="1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0" i="6" s="1"/>
  <c r="L691" i="14"/>
  <c r="H691" i="14"/>
  <c r="O5040" i="6"/>
  <c r="O5041" i="6"/>
  <c r="O5042" i="6"/>
  <c r="O5043" i="6"/>
  <c r="O5044" i="6"/>
  <c r="O5045" i="6"/>
  <c r="J692" i="14"/>
  <c r="N5049" i="6" s="1"/>
  <c r="L692" i="14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N5057" i="6" s="1"/>
  <c r="L693" i="14"/>
  <c r="H693" i="14"/>
  <c r="O5056" i="6"/>
  <c r="O5057" i="6"/>
  <c r="O5058" i="6"/>
  <c r="O5059" i="6"/>
  <c r="O5060" i="6"/>
  <c r="O5061" i="6"/>
  <c r="O5062" i="6"/>
  <c r="J694" i="14"/>
  <c r="N5065" i="6" s="1"/>
  <c r="L694" i="14"/>
  <c r="H694" i="14"/>
  <c r="O5063" i="6"/>
  <c r="O5064" i="6"/>
  <c r="O5065" i="6"/>
  <c r="O5066" i="6"/>
  <c r="O5067" i="6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3" i="6" s="1"/>
  <c r="L699" i="14"/>
  <c r="H699" i="14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6" i="6" s="1"/>
  <c r="L700" i="14"/>
  <c r="H700" i="14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N5117" i="6" s="1"/>
  <c r="L701" i="14"/>
  <c r="H701" i="14"/>
  <c r="O5111" i="6"/>
  <c r="O5112" i="6"/>
  <c r="O5113" i="6"/>
  <c r="O5114" i="6"/>
  <c r="O5115" i="6"/>
  <c r="O5116" i="6"/>
  <c r="O5117" i="6"/>
  <c r="O5118" i="6"/>
  <c r="O5119" i="6"/>
  <c r="J702" i="14"/>
  <c r="N5122" i="6" s="1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8" i="6" s="1"/>
  <c r="L703" i="14"/>
  <c r="H703" i="14"/>
  <c r="O5132" i="6"/>
  <c r="O5133" i="6"/>
  <c r="O5134" i="6"/>
  <c r="O5135" i="6"/>
  <c r="O5136" i="6"/>
  <c r="O5137" i="6"/>
  <c r="O5138" i="6"/>
  <c r="J704" i="14"/>
  <c r="N5142" i="6" s="1"/>
  <c r="L704" i="14"/>
  <c r="H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9" i="6" s="1"/>
  <c r="L705" i="14"/>
  <c r="H705" i="14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N5166" i="6" s="1"/>
  <c r="O5166" i="6"/>
  <c r="O5167" i="6"/>
  <c r="J707" i="14"/>
  <c r="N5169" i="6" s="1"/>
  <c r="O5168" i="6"/>
  <c r="O5169" i="6"/>
  <c r="O5170" i="6"/>
  <c r="O5171" i="6"/>
  <c r="O5172" i="6"/>
  <c r="J708" i="14"/>
  <c r="N5174" i="6" s="1"/>
  <c r="L708" i="14"/>
  <c r="H708" i="14"/>
  <c r="O5173" i="6"/>
  <c r="O5174" i="6"/>
  <c r="O5175" i="6"/>
  <c r="O5176" i="6"/>
  <c r="O5177" i="6"/>
  <c r="O5178" i="6"/>
  <c r="O5179" i="6"/>
  <c r="O5180" i="6"/>
  <c r="J709" i="14"/>
  <c r="N5190" i="6" s="1"/>
  <c r="L709" i="14"/>
  <c r="H709" i="14"/>
  <c r="O5181" i="6"/>
  <c r="O5182" i="6"/>
  <c r="O5183" i="6"/>
  <c r="O5184" i="6"/>
  <c r="O5185" i="6"/>
  <c r="O5186" i="6"/>
  <c r="O5187" i="6"/>
  <c r="O5188" i="6"/>
  <c r="O5189" i="6"/>
  <c r="O5190" i="6"/>
  <c r="O5191" i="6"/>
  <c r="O5192" i="6"/>
  <c r="O5193" i="6"/>
  <c r="J710" i="14"/>
  <c r="N5197" i="6" s="1"/>
  <c r="L710" i="14"/>
  <c r="H710" i="14"/>
  <c r="O5194" i="6"/>
  <c r="O5195" i="6"/>
  <c r="O5196" i="6"/>
  <c r="O5197" i="6"/>
  <c r="O5198" i="6"/>
  <c r="O5199" i="6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7" i="6" s="1"/>
  <c r="L711" i="14"/>
  <c r="H711" i="14"/>
  <c r="O5211" i="6"/>
  <c r="O5212" i="6"/>
  <c r="O5213" i="6"/>
  <c r="O5214" i="6"/>
  <c r="O5215" i="6"/>
  <c r="O5216" i="6"/>
  <c r="O5217" i="6"/>
  <c r="O5218" i="6"/>
  <c r="O5219" i="6"/>
  <c r="O5220" i="6"/>
  <c r="J712" i="14"/>
  <c r="N5221" i="6" s="1"/>
  <c r="O5221" i="6"/>
  <c r="J713" i="14"/>
  <c r="N5222" i="6" s="1"/>
  <c r="O5222" i="6"/>
  <c r="J714" i="14"/>
  <c r="N5223" i="6" s="1"/>
  <c r="L714" i="14"/>
  <c r="H714" i="14"/>
  <c r="O5223" i="6"/>
  <c r="O5224" i="6"/>
  <c r="O5225" i="6"/>
  <c r="O5226" i="6"/>
  <c r="J715" i="14"/>
  <c r="L715" i="14"/>
  <c r="H715" i="14"/>
  <c r="O5227" i="6"/>
  <c r="O5228" i="6"/>
  <c r="O5229" i="6"/>
  <c r="J716" i="14"/>
  <c r="N5232" i="6" s="1"/>
  <c r="L716" i="14"/>
  <c r="H716" i="14"/>
  <c r="O5230" i="6"/>
  <c r="O5231" i="6"/>
  <c r="O5232" i="6"/>
  <c r="O5233" i="6"/>
  <c r="O5234" i="6"/>
  <c r="J717" i="14"/>
  <c r="N5235" i="6" s="1"/>
  <c r="L717" i="14"/>
  <c r="H717" i="14"/>
  <c r="O5235" i="6"/>
  <c r="O5236" i="6"/>
  <c r="O5237" i="6"/>
  <c r="O5238" i="6"/>
  <c r="O5239" i="6"/>
  <c r="O5240" i="6"/>
  <c r="O5241" i="6"/>
  <c r="O5242" i="6"/>
  <c r="O5243" i="6"/>
  <c r="O5244" i="6"/>
  <c r="O5245" i="6"/>
  <c r="J718" i="14"/>
  <c r="N5249" i="6" s="1"/>
  <c r="L718" i="14"/>
  <c r="H718" i="14"/>
  <c r="O5246" i="6"/>
  <c r="O5247" i="6"/>
  <c r="O5248" i="6"/>
  <c r="O5249" i="6"/>
  <c r="O5250" i="6"/>
  <c r="O5251" i="6"/>
  <c r="O5252" i="6"/>
  <c r="O5253" i="6"/>
  <c r="O5254" i="6"/>
  <c r="J719" i="14"/>
  <c r="L719" i="14"/>
  <c r="H719" i="14"/>
  <c r="O5255" i="6"/>
  <c r="O5256" i="6"/>
  <c r="J720" i="14"/>
  <c r="N5267" i="6" s="1"/>
  <c r="L720" i="14"/>
  <c r="H720" i="14"/>
  <c r="O5257" i="6"/>
  <c r="O5258" i="6"/>
  <c r="O5259" i="6"/>
  <c r="O5260" i="6"/>
  <c r="O5261" i="6"/>
  <c r="O5262" i="6"/>
  <c r="O5263" i="6"/>
  <c r="O5264" i="6"/>
  <c r="O5265" i="6"/>
  <c r="O5266" i="6"/>
  <c r="O5267" i="6"/>
  <c r="O5268" i="6"/>
  <c r="J721" i="14"/>
  <c r="N5275" i="6" s="1"/>
  <c r="L721" i="14"/>
  <c r="H721" i="14"/>
  <c r="O5269" i="6"/>
  <c r="O5270" i="6"/>
  <c r="O5271" i="6"/>
  <c r="O5272" i="6"/>
  <c r="O5273" i="6"/>
  <c r="O5274" i="6"/>
  <c r="O5275" i="6"/>
  <c r="O5276" i="6"/>
  <c r="J722" i="14"/>
  <c r="N5277" i="6" s="1"/>
  <c r="L722" i="14"/>
  <c r="H722" i="14"/>
  <c r="O5277" i="6"/>
  <c r="O5278" i="6"/>
  <c r="O5279" i="6"/>
  <c r="O5280" i="6"/>
  <c r="O5281" i="6"/>
  <c r="O5282" i="6"/>
  <c r="O5283" i="6"/>
  <c r="O5284" i="6"/>
  <c r="O5285" i="6"/>
  <c r="O5286" i="6"/>
  <c r="J723" i="14"/>
  <c r="N5293" i="6" s="1"/>
  <c r="L723" i="14"/>
  <c r="H723" i="14"/>
  <c r="O5287" i="6"/>
  <c r="O5288" i="6"/>
  <c r="O5289" i="6"/>
  <c r="O5290" i="6"/>
  <c r="O5291" i="6"/>
  <c r="O5292" i="6"/>
  <c r="O5293" i="6"/>
  <c r="O5294" i="6"/>
  <c r="J724" i="14"/>
  <c r="N5302" i="6" s="1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8" i="6" s="1"/>
  <c r="L725" i="14"/>
  <c r="H725" i="14"/>
  <c r="O5306" i="6"/>
  <c r="O5307" i="6"/>
  <c r="O5308" i="6"/>
  <c r="J726" i="14"/>
  <c r="N5309" i="6" s="1"/>
  <c r="L726" i="14"/>
  <c r="H726" i="14"/>
  <c r="O5309" i="6"/>
  <c r="O5310" i="6"/>
  <c r="O5311" i="6"/>
  <c r="O5312" i="6"/>
  <c r="O5313" i="6"/>
  <c r="O5314" i="6"/>
  <c r="O5315" i="6"/>
  <c r="O5316" i="6"/>
  <c r="O5317" i="6"/>
  <c r="O5318" i="6"/>
  <c r="O5319" i="6"/>
  <c r="J727" i="14"/>
  <c r="N5326" i="6" s="1"/>
  <c r="L727" i="14"/>
  <c r="H727" i="14"/>
  <c r="O5320" i="6"/>
  <c r="O5321" i="6"/>
  <c r="O5322" i="6"/>
  <c r="O5323" i="6"/>
  <c r="O5324" i="6"/>
  <c r="O5325" i="6"/>
  <c r="O5326" i="6"/>
  <c r="O5327" i="6"/>
  <c r="O5328" i="6"/>
  <c r="O5329" i="6"/>
  <c r="J728" i="14"/>
  <c r="N5330" i="6" s="1"/>
  <c r="L728" i="14"/>
  <c r="H728" i="14"/>
  <c r="O5330" i="6"/>
  <c r="O5331" i="6"/>
  <c r="O5332" i="6"/>
  <c r="O5333" i="6"/>
  <c r="O5334" i="6"/>
  <c r="O5335" i="6"/>
  <c r="J729" i="14"/>
  <c r="O5336" i="6"/>
  <c r="O5337" i="6"/>
  <c r="O5338" i="6"/>
  <c r="J730" i="14"/>
  <c r="N5339" i="6" s="1"/>
  <c r="O5339" i="6"/>
  <c r="J731" i="14"/>
  <c r="N5340" i="6" s="1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N5353" i="6" s="1"/>
  <c r="O5353" i="6"/>
  <c r="O5354" i="6"/>
  <c r="J733" i="14"/>
  <c r="N5356" i="6" s="1"/>
  <c r="H733" i="14"/>
  <c r="O5355" i="6"/>
  <c r="O5356" i="6"/>
  <c r="O5357" i="6"/>
  <c r="O5358" i="6"/>
  <c r="O5359" i="6"/>
  <c r="O5360" i="6"/>
  <c r="O5361" i="6"/>
  <c r="O5362" i="6"/>
  <c r="O5363" i="6"/>
  <c r="J734" i="14"/>
  <c r="N5365" i="6" s="1"/>
  <c r="H734" i="14"/>
  <c r="O5364" i="6"/>
  <c r="O5365" i="6"/>
  <c r="O5366" i="6"/>
  <c r="O5367" i="6"/>
  <c r="O5368" i="6"/>
  <c r="O5369" i="6"/>
  <c r="O5370" i="6"/>
  <c r="J735" i="14"/>
  <c r="N5372" i="6" s="1"/>
  <c r="O5371" i="6"/>
  <c r="O5372" i="6"/>
  <c r="J736" i="14"/>
  <c r="N5373" i="6" s="1"/>
  <c r="H736" i="14"/>
  <c r="O5373" i="6"/>
  <c r="O5374" i="6"/>
  <c r="O5375" i="6"/>
  <c r="O5376" i="6"/>
  <c r="O5377" i="6"/>
  <c r="O5378" i="6"/>
  <c r="O5379" i="6"/>
  <c r="J737" i="14"/>
  <c r="N5380" i="6" s="1"/>
  <c r="H737" i="14"/>
  <c r="O5380" i="6"/>
  <c r="O5381" i="6"/>
  <c r="O5382" i="6"/>
  <c r="O5383" i="6"/>
  <c r="O5384" i="6"/>
  <c r="O5385" i="6"/>
  <c r="O5386" i="6"/>
  <c r="O5387" i="6"/>
  <c r="O5388" i="6"/>
  <c r="O5389" i="6"/>
  <c r="O5390" i="6"/>
  <c r="O5391" i="6"/>
  <c r="O5392" i="6"/>
  <c r="O5393" i="6"/>
  <c r="O5394" i="6"/>
  <c r="O5395" i="6"/>
  <c r="O5396" i="6"/>
  <c r="O5397" i="6"/>
  <c r="O5398" i="6"/>
  <c r="O5399" i="6"/>
  <c r="O5400" i="6"/>
  <c r="O5401" i="6"/>
  <c r="O5402" i="6"/>
  <c r="O5403" i="6"/>
  <c r="O5404" i="6"/>
  <c r="O5405" i="6"/>
  <c r="O5406" i="6"/>
  <c r="O5407" i="6"/>
  <c r="O5408" i="6"/>
  <c r="O5409" i="6"/>
  <c r="O5410" i="6"/>
  <c r="O5411" i="6"/>
  <c r="O5412" i="6"/>
  <c r="O5413" i="6"/>
  <c r="O5414" i="6"/>
  <c r="O5415" i="6"/>
  <c r="O5416" i="6"/>
  <c r="O5417" i="6"/>
  <c r="O5418" i="6"/>
  <c r="O5419" i="6"/>
  <c r="O5420" i="6"/>
  <c r="O5421" i="6"/>
  <c r="O5422" i="6"/>
  <c r="O5423" i="6"/>
  <c r="O5424" i="6"/>
  <c r="O5425" i="6"/>
  <c r="O5426" i="6"/>
  <c r="O5427" i="6"/>
  <c r="O5428" i="6"/>
  <c r="O5429" i="6"/>
  <c r="O5430" i="6"/>
  <c r="O5431" i="6"/>
  <c r="O5432" i="6"/>
  <c r="O5433" i="6"/>
  <c r="O5434" i="6"/>
  <c r="O5435" i="6"/>
  <c r="O5436" i="6"/>
  <c r="O5437" i="6"/>
  <c r="O5438" i="6"/>
  <c r="O5439" i="6"/>
  <c r="O5440" i="6"/>
  <c r="O5441" i="6"/>
  <c r="O5442" i="6"/>
  <c r="O5443" i="6"/>
  <c r="O5444" i="6"/>
  <c r="O5445" i="6"/>
  <c r="O5446" i="6"/>
  <c r="O5447" i="6"/>
  <c r="O5448" i="6"/>
  <c r="O5449" i="6"/>
  <c r="O5450" i="6"/>
  <c r="O5451" i="6"/>
  <c r="N5452" i="6"/>
  <c r="O5452" i="6"/>
  <c r="N5453" i="6"/>
  <c r="O5453" i="6"/>
  <c r="N5454" i="6"/>
  <c r="O5454" i="6"/>
  <c r="N5455" i="6"/>
  <c r="O5455" i="6"/>
  <c r="N5456" i="6"/>
  <c r="O5456" i="6"/>
  <c r="N5457" i="6"/>
  <c r="O5457" i="6"/>
  <c r="N5458" i="6"/>
  <c r="O5458" i="6"/>
  <c r="N5459" i="6"/>
  <c r="O5459" i="6"/>
  <c r="N5460" i="6"/>
  <c r="O5460" i="6"/>
  <c r="N5461" i="6"/>
  <c r="O5461" i="6"/>
  <c r="N5462" i="6"/>
  <c r="O5462" i="6"/>
  <c r="N5463" i="6"/>
  <c r="O5463" i="6"/>
  <c r="N5464" i="6"/>
  <c r="O5464" i="6"/>
  <c r="N5465" i="6"/>
  <c r="O5465" i="6"/>
  <c r="N5466" i="6"/>
  <c r="O5466" i="6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N5473" i="6"/>
  <c r="O5473" i="6"/>
  <c r="N5474" i="6"/>
  <c r="O5474" i="6"/>
  <c r="N5475" i="6"/>
  <c r="O5475" i="6"/>
  <c r="N5476" i="6"/>
  <c r="O5476" i="6"/>
  <c r="N5477" i="6"/>
  <c r="O5477" i="6"/>
  <c r="N5478" i="6"/>
  <c r="O5478" i="6"/>
  <c r="N5479" i="6"/>
  <c r="O5479" i="6"/>
  <c r="N5480" i="6"/>
  <c r="O5480" i="6"/>
  <c r="N5481" i="6"/>
  <c r="O5481" i="6"/>
  <c r="N5482" i="6"/>
  <c r="O5482" i="6"/>
  <c r="N5483" i="6"/>
  <c r="O5483" i="6"/>
  <c r="N5484" i="6"/>
  <c r="O5484" i="6"/>
  <c r="N5485" i="6"/>
  <c r="O5485" i="6"/>
  <c r="N5486" i="6"/>
  <c r="O5486" i="6"/>
  <c r="N5487" i="6"/>
  <c r="O5487" i="6"/>
  <c r="N5488" i="6"/>
  <c r="O5488" i="6"/>
  <c r="N5489" i="6"/>
  <c r="O5489" i="6"/>
  <c r="N5490" i="6"/>
  <c r="O5490" i="6"/>
  <c r="N5491" i="6"/>
  <c r="O5491" i="6"/>
  <c r="N5492" i="6"/>
  <c r="O5492" i="6"/>
  <c r="N5493" i="6"/>
  <c r="O5493" i="6"/>
  <c r="N5494" i="6"/>
  <c r="O5494" i="6"/>
  <c r="N5495" i="6"/>
  <c r="O5495" i="6"/>
  <c r="N5496" i="6"/>
  <c r="O5496" i="6"/>
  <c r="N5497" i="6"/>
  <c r="O5497" i="6"/>
  <c r="N5498" i="6"/>
  <c r="O5498" i="6"/>
  <c r="N5499" i="6"/>
  <c r="O5499" i="6"/>
  <c r="N5500" i="6"/>
  <c r="O5500" i="6"/>
  <c r="N5501" i="6"/>
  <c r="O5501" i="6"/>
  <c r="N5502" i="6"/>
  <c r="O5502" i="6"/>
  <c r="N5503" i="6"/>
  <c r="O5503" i="6"/>
  <c r="N5504" i="6"/>
  <c r="O5504" i="6"/>
  <c r="N5505" i="6"/>
  <c r="O5505" i="6"/>
  <c r="N5506" i="6"/>
  <c r="O5506" i="6"/>
  <c r="N5507" i="6"/>
  <c r="O5507" i="6"/>
  <c r="N5508" i="6"/>
  <c r="O5508" i="6"/>
  <c r="N5509" i="6"/>
  <c r="O5509" i="6"/>
  <c r="N5510" i="6"/>
  <c r="O5510" i="6"/>
  <c r="N5511" i="6"/>
  <c r="O5511" i="6"/>
  <c r="N5512" i="6"/>
  <c r="O5512" i="6"/>
  <c r="N5513" i="6"/>
  <c r="O5513" i="6"/>
  <c r="N5514" i="6"/>
  <c r="O5514" i="6"/>
  <c r="N5515" i="6"/>
  <c r="O5515" i="6"/>
  <c r="N5516" i="6"/>
  <c r="O5516" i="6"/>
  <c r="N5517" i="6"/>
  <c r="O5517" i="6"/>
  <c r="N5518" i="6"/>
  <c r="O5518" i="6"/>
  <c r="N5519" i="6"/>
  <c r="O5519" i="6"/>
  <c r="N5520" i="6"/>
  <c r="O5520" i="6"/>
  <c r="N5521" i="6"/>
  <c r="O5521" i="6"/>
  <c r="N5522" i="6"/>
  <c r="O5522" i="6"/>
  <c r="N5523" i="6"/>
  <c r="O5523" i="6"/>
  <c r="N5524" i="6"/>
  <c r="O5524" i="6"/>
  <c r="N5525" i="6"/>
  <c r="O5525" i="6"/>
  <c r="N5526" i="6"/>
  <c r="O5526" i="6"/>
  <c r="N5527" i="6"/>
  <c r="O5527" i="6"/>
  <c r="N5528" i="6"/>
  <c r="O5528" i="6"/>
  <c r="N5529" i="6"/>
  <c r="O5529" i="6"/>
  <c r="N5530" i="6"/>
  <c r="O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O5537" i="6"/>
  <c r="N5538" i="6"/>
  <c r="O5538" i="6"/>
  <c r="N5539" i="6"/>
  <c r="O5539" i="6"/>
  <c r="N5540" i="6"/>
  <c r="O5540" i="6"/>
  <c r="N5541" i="6"/>
  <c r="O5541" i="6"/>
  <c r="N5542" i="6"/>
  <c r="O5542" i="6"/>
  <c r="N5543" i="6"/>
  <c r="O5543" i="6"/>
  <c r="N5544" i="6"/>
  <c r="O5544" i="6"/>
  <c r="N5545" i="6"/>
  <c r="O5545" i="6"/>
  <c r="N5546" i="6"/>
  <c r="O5546" i="6"/>
  <c r="N5547" i="6"/>
  <c r="O5547" i="6"/>
  <c r="N5548" i="6"/>
  <c r="O5548" i="6"/>
  <c r="N5549" i="6"/>
  <c r="O5549" i="6"/>
  <c r="N5550" i="6"/>
  <c r="O5550" i="6"/>
  <c r="N5551" i="6"/>
  <c r="O5551" i="6"/>
  <c r="N5552" i="6"/>
  <c r="O5552" i="6"/>
  <c r="N5553" i="6"/>
  <c r="O5553" i="6"/>
  <c r="N5554" i="6"/>
  <c r="O5554" i="6"/>
  <c r="N5555" i="6"/>
  <c r="O5555" i="6"/>
  <c r="N5556" i="6"/>
  <c r="O5556" i="6"/>
  <c r="N5557" i="6"/>
  <c r="O5557" i="6"/>
  <c r="N5558" i="6"/>
  <c r="O5558" i="6"/>
  <c r="N5559" i="6"/>
  <c r="O5559" i="6"/>
  <c r="N5560" i="6"/>
  <c r="O5560" i="6"/>
  <c r="N5561" i="6"/>
  <c r="O5561" i="6"/>
  <c r="N5562" i="6"/>
  <c r="O5562" i="6"/>
  <c r="N5563" i="6"/>
  <c r="O5563" i="6"/>
  <c r="N5564" i="6"/>
  <c r="O5564" i="6"/>
  <c r="N5565" i="6"/>
  <c r="O5565" i="6"/>
  <c r="N5566" i="6"/>
  <c r="O5566" i="6"/>
  <c r="N5567" i="6"/>
  <c r="O5567" i="6"/>
  <c r="N5568" i="6"/>
  <c r="O5568" i="6"/>
  <c r="N5569" i="6"/>
  <c r="O5569" i="6"/>
  <c r="N5570" i="6"/>
  <c r="O5570" i="6"/>
  <c r="N5571" i="6"/>
  <c r="O5571" i="6"/>
  <c r="N5572" i="6"/>
  <c r="O5572" i="6"/>
  <c r="N5573" i="6"/>
  <c r="O5573" i="6"/>
  <c r="N5574" i="6"/>
  <c r="O5574" i="6"/>
  <c r="N5575" i="6"/>
  <c r="O5575" i="6"/>
  <c r="N5576" i="6"/>
  <c r="O5576" i="6"/>
  <c r="N5577" i="6"/>
  <c r="O5577" i="6"/>
  <c r="N5578" i="6"/>
  <c r="O5578" i="6"/>
  <c r="N5579" i="6"/>
  <c r="O5579" i="6"/>
  <c r="N5580" i="6"/>
  <c r="O5580" i="6"/>
  <c r="N5581" i="6"/>
  <c r="O5581" i="6"/>
  <c r="N5582" i="6"/>
  <c r="O5582" i="6"/>
  <c r="N5583" i="6"/>
  <c r="O5583" i="6"/>
  <c r="N5584" i="6"/>
  <c r="O5584" i="6"/>
  <c r="N5585" i="6"/>
  <c r="O5585" i="6"/>
  <c r="N5586" i="6"/>
  <c r="O5586" i="6"/>
  <c r="N5587" i="6"/>
  <c r="O5587" i="6"/>
  <c r="N5588" i="6"/>
  <c r="O5588" i="6"/>
  <c r="N5589" i="6"/>
  <c r="O5589" i="6"/>
  <c r="N5590" i="6"/>
  <c r="O5590" i="6"/>
  <c r="N5591" i="6"/>
  <c r="O5591" i="6"/>
  <c r="N5592" i="6"/>
  <c r="O5592" i="6"/>
  <c r="N5593" i="6"/>
  <c r="O5593" i="6"/>
  <c r="N5594" i="6"/>
  <c r="O5594" i="6"/>
  <c r="N5595" i="6"/>
  <c r="O5595" i="6"/>
  <c r="N5596" i="6"/>
  <c r="O5596" i="6"/>
  <c r="N5597" i="6"/>
  <c r="O5597" i="6"/>
  <c r="N5598" i="6"/>
  <c r="O5598" i="6"/>
  <c r="N5599" i="6"/>
  <c r="O5599" i="6"/>
  <c r="N5600" i="6"/>
  <c r="O5600" i="6"/>
  <c r="N5601" i="6"/>
  <c r="O5601" i="6"/>
  <c r="N5602" i="6"/>
  <c r="O5602" i="6"/>
  <c r="N5603" i="6"/>
  <c r="O5603" i="6"/>
  <c r="N5604" i="6"/>
  <c r="O5604" i="6"/>
  <c r="N5605" i="6"/>
  <c r="O5605" i="6"/>
  <c r="N5606" i="6"/>
  <c r="O5606" i="6"/>
  <c r="N5607" i="6"/>
  <c r="O5607" i="6"/>
  <c r="N5608" i="6"/>
  <c r="O5608" i="6"/>
  <c r="N5609" i="6"/>
  <c r="O5609" i="6"/>
  <c r="N5610" i="6"/>
  <c r="O5610" i="6"/>
  <c r="N5611" i="6"/>
  <c r="O5611" i="6"/>
  <c r="N5612" i="6"/>
  <c r="O5612" i="6"/>
  <c r="N5613" i="6"/>
  <c r="O5613" i="6"/>
  <c r="N5614" i="6"/>
  <c r="O5614" i="6"/>
  <c r="N5615" i="6"/>
  <c r="O5615" i="6"/>
  <c r="N5616" i="6"/>
  <c r="O5616" i="6"/>
  <c r="N5617" i="6"/>
  <c r="O5617" i="6"/>
  <c r="N5618" i="6"/>
  <c r="O5618" i="6"/>
  <c r="N5619" i="6"/>
  <c r="O5619" i="6"/>
  <c r="N5620" i="6"/>
  <c r="O5620" i="6"/>
  <c r="N5621" i="6"/>
  <c r="O5621" i="6"/>
  <c r="N5622" i="6"/>
  <c r="O5622" i="6"/>
  <c r="N5623" i="6"/>
  <c r="O5623" i="6"/>
  <c r="N5624" i="6"/>
  <c r="O5624" i="6"/>
  <c r="N5625" i="6"/>
  <c r="O5625" i="6"/>
  <c r="N5626" i="6"/>
  <c r="O5626" i="6"/>
  <c r="N5627" i="6"/>
  <c r="O5627" i="6"/>
  <c r="N5628" i="6"/>
  <c r="O5628" i="6"/>
  <c r="N5629" i="6"/>
  <c r="O5629" i="6"/>
  <c r="N5630" i="6"/>
  <c r="O5630" i="6"/>
  <c r="N5631" i="6"/>
  <c r="O5631" i="6"/>
  <c r="N5632" i="6"/>
  <c r="O5632" i="6"/>
  <c r="N5633" i="6"/>
  <c r="O5633" i="6"/>
  <c r="N5634" i="6"/>
  <c r="O5634" i="6"/>
  <c r="N5635" i="6"/>
  <c r="O5635" i="6"/>
  <c r="N5636" i="6"/>
  <c r="O5636" i="6"/>
  <c r="N5637" i="6"/>
  <c r="O5637" i="6"/>
  <c r="N5638" i="6"/>
  <c r="O5638" i="6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N5645" i="6"/>
  <c r="O5645" i="6"/>
  <c r="N5646" i="6"/>
  <c r="O5646" i="6"/>
  <c r="N5647" i="6"/>
  <c r="O5647" i="6"/>
  <c r="N5648" i="6"/>
  <c r="O5648" i="6"/>
  <c r="N5649" i="6"/>
  <c r="O5649" i="6"/>
  <c r="N5650" i="6"/>
  <c r="O5650" i="6"/>
  <c r="N5651" i="6"/>
  <c r="O5651" i="6"/>
  <c r="N5652" i="6"/>
  <c r="O5652" i="6"/>
  <c r="N5653" i="6"/>
  <c r="O5653" i="6"/>
  <c r="N5654" i="6"/>
  <c r="O5654" i="6"/>
  <c r="N5655" i="6"/>
  <c r="O5655" i="6"/>
  <c r="F52" i="48"/>
  <c r="G52" i="48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 s="1"/>
  <c r="O802" i="14"/>
  <c r="N802" i="14"/>
  <c r="P802" i="14" s="1"/>
  <c r="M802" i="14"/>
  <c r="R802" i="14" s="1"/>
  <c r="J802" i="14"/>
  <c r="Q802" i="14" s="1"/>
  <c r="O801" i="14"/>
  <c r="N801" i="14"/>
  <c r="P801" i="14" s="1"/>
  <c r="M801" i="14"/>
  <c r="R801" i="14" s="1"/>
  <c r="J801" i="14"/>
  <c r="Q801" i="14" s="1"/>
  <c r="O800" i="14"/>
  <c r="N800" i="14"/>
  <c r="P800" i="14" s="1"/>
  <c r="M800" i="14"/>
  <c r="R800" i="14" s="1"/>
  <c r="J800" i="14"/>
  <c r="Q800" i="14" s="1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 s="1"/>
  <c r="M796" i="14"/>
  <c r="R796" i="14" s="1"/>
  <c r="J796" i="14"/>
  <c r="Q796" i="14" s="1"/>
  <c r="O795" i="14"/>
  <c r="N795" i="14"/>
  <c r="P795" i="14" s="1"/>
  <c r="M795" i="14"/>
  <c r="R795" i="14" s="1"/>
  <c r="J795" i="14"/>
  <c r="Q795" i="14" s="1"/>
  <c r="O794" i="14"/>
  <c r="N794" i="14"/>
  <c r="P794" i="14" s="1"/>
  <c r="M794" i="14"/>
  <c r="R794" i="14" s="1"/>
  <c r="J794" i="14"/>
  <c r="Q794" i="14" s="1"/>
  <c r="N793" i="14"/>
  <c r="P793" i="14" s="1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 s="1"/>
  <c r="O791" i="14"/>
  <c r="N791" i="14"/>
  <c r="P791" i="14" s="1"/>
  <c r="M791" i="14"/>
  <c r="R791" i="14" s="1"/>
  <c r="J791" i="14"/>
  <c r="Q791" i="14" s="1"/>
  <c r="O790" i="14"/>
  <c r="N790" i="14"/>
  <c r="P790" i="14" s="1"/>
  <c r="M790" i="14"/>
  <c r="R790" i="14" s="1"/>
  <c r="J790" i="14"/>
  <c r="Q790" i="14" s="1"/>
  <c r="O789" i="14"/>
  <c r="N789" i="14"/>
  <c r="P789" i="14" s="1"/>
  <c r="M789" i="14"/>
  <c r="R789" i="14" s="1"/>
  <c r="J789" i="14"/>
  <c r="Q789" i="14" s="1"/>
  <c r="O788" i="14"/>
  <c r="N788" i="14"/>
  <c r="P788" i="14" s="1"/>
  <c r="M788" i="14"/>
  <c r="R788" i="14" s="1"/>
  <c r="J788" i="14"/>
  <c r="Q788" i="14" s="1"/>
  <c r="N787" i="14"/>
  <c r="P787" i="14" s="1"/>
  <c r="O787" i="14"/>
  <c r="M787" i="14"/>
  <c r="R787" i="14" s="1"/>
  <c r="J787" i="14"/>
  <c r="Q787" i="14" s="1"/>
  <c r="J786" i="14"/>
  <c r="Q786" i="14" s="1"/>
  <c r="N786" i="14"/>
  <c r="P786" i="14" s="1"/>
  <c r="O786" i="14"/>
  <c r="M786" i="14"/>
  <c r="R786" i="14" s="1"/>
  <c r="O785" i="14"/>
  <c r="N785" i="14"/>
  <c r="P785" i="14" s="1"/>
  <c r="M785" i="14"/>
  <c r="R785" i="14" s="1"/>
  <c r="J785" i="14"/>
  <c r="Q785" i="14" s="1"/>
  <c r="O784" i="14"/>
  <c r="N784" i="14"/>
  <c r="P784" i="14" s="1"/>
  <c r="M784" i="14"/>
  <c r="R784" i="14" s="1"/>
  <c r="J784" i="14"/>
  <c r="Q784" i="14" s="1"/>
  <c r="O783" i="14"/>
  <c r="N783" i="14"/>
  <c r="P783" i="14" s="1"/>
  <c r="M783" i="14"/>
  <c r="R783" i="14" s="1"/>
  <c r="J783" i="14"/>
  <c r="Q783" i="14" s="1"/>
  <c r="O782" i="14"/>
  <c r="N782" i="14"/>
  <c r="P782" i="14" s="1"/>
  <c r="M782" i="14"/>
  <c r="R782" i="14" s="1"/>
  <c r="J782" i="14"/>
  <c r="Q782" i="14" s="1"/>
  <c r="N781" i="14"/>
  <c r="P781" i="14" s="1"/>
  <c r="O781" i="14"/>
  <c r="M781" i="14"/>
  <c r="R781" i="14" s="1"/>
  <c r="J781" i="14"/>
  <c r="Q781" i="14" s="1"/>
  <c r="J780" i="14"/>
  <c r="Q780" i="14" s="1"/>
  <c r="N780" i="14"/>
  <c r="P780" i="14" s="1"/>
  <c r="O780" i="14"/>
  <c r="M780" i="14"/>
  <c r="R780" i="14" s="1"/>
  <c r="O779" i="14"/>
  <c r="N779" i="14"/>
  <c r="P779" i="14" s="1"/>
  <c r="M779" i="14"/>
  <c r="R779" i="14" s="1"/>
  <c r="J779" i="14"/>
  <c r="Q779" i="14" s="1"/>
  <c r="N778" i="14"/>
  <c r="P778" i="14" s="1"/>
  <c r="O778" i="14"/>
  <c r="M778" i="14"/>
  <c r="R778" i="14" s="1"/>
  <c r="J778" i="14"/>
  <c r="Q778" i="14" s="1"/>
  <c r="J777" i="14"/>
  <c r="Q777" i="14" s="1"/>
  <c r="O777" i="14"/>
  <c r="N777" i="14"/>
  <c r="P777" i="14" s="1"/>
  <c r="M777" i="14"/>
  <c r="R777" i="14" s="1"/>
  <c r="O776" i="14"/>
  <c r="N776" i="14"/>
  <c r="P776" i="14" s="1"/>
  <c r="M776" i="14"/>
  <c r="R776" i="14" s="1"/>
  <c r="J776" i="14"/>
  <c r="Q776" i="14" s="1"/>
  <c r="N775" i="14"/>
  <c r="P775" i="14" s="1"/>
  <c r="O775" i="14"/>
  <c r="M775" i="14"/>
  <c r="R775" i="14" s="1"/>
  <c r="J775" i="14"/>
  <c r="Q775" i="14" s="1"/>
  <c r="J774" i="14"/>
  <c r="Q774" i="14" s="1"/>
  <c r="N774" i="14"/>
  <c r="P774" i="14" s="1"/>
  <c r="O774" i="14"/>
  <c r="M774" i="14"/>
  <c r="R774" i="14" s="1"/>
  <c r="M773" i="14"/>
  <c r="R773" i="14" s="1"/>
  <c r="O773" i="14"/>
  <c r="N773" i="14"/>
  <c r="P773" i="14" s="1"/>
  <c r="J773" i="14"/>
  <c r="Q773" i="14" s="1"/>
  <c r="N772" i="14"/>
  <c r="P772" i="14" s="1"/>
  <c r="O772" i="14"/>
  <c r="M772" i="14"/>
  <c r="R772" i="14" s="1"/>
  <c r="J772" i="14"/>
  <c r="Q772" i="14" s="1"/>
  <c r="J771" i="14"/>
  <c r="Q771" i="14" s="1"/>
  <c r="O771" i="14"/>
  <c r="N771" i="14"/>
  <c r="P771" i="14" s="1"/>
  <c r="M771" i="14"/>
  <c r="R771" i="14" s="1"/>
  <c r="O770" i="14"/>
  <c r="N770" i="14"/>
  <c r="P770" i="14" s="1"/>
  <c r="M770" i="14"/>
  <c r="R770" i="14" s="1"/>
  <c r="J770" i="14"/>
  <c r="Q770" i="14" s="1"/>
  <c r="N769" i="14"/>
  <c r="P769" i="14" s="1"/>
  <c r="O769" i="14"/>
  <c r="M769" i="14"/>
  <c r="R769" i="14" s="1"/>
  <c r="J769" i="14"/>
  <c r="Q769" i="14" s="1"/>
  <c r="J768" i="14"/>
  <c r="Q768" i="14" s="1"/>
  <c r="N768" i="14"/>
  <c r="P768" i="14" s="1"/>
  <c r="O768" i="14"/>
  <c r="M768" i="14"/>
  <c r="R768" i="14" s="1"/>
  <c r="O767" i="14"/>
  <c r="N767" i="14"/>
  <c r="P767" i="14" s="1"/>
  <c r="M767" i="14"/>
  <c r="R767" i="14" s="1"/>
  <c r="J767" i="14"/>
  <c r="Q767" i="14" s="1"/>
  <c r="O766" i="14"/>
  <c r="N766" i="14"/>
  <c r="P766" i="14" s="1"/>
  <c r="M766" i="14"/>
  <c r="R766" i="14" s="1"/>
  <c r="J766" i="14"/>
  <c r="Q766" i="14" s="1"/>
  <c r="J765" i="14"/>
  <c r="Q765" i="14" s="1"/>
  <c r="O765" i="14"/>
  <c r="N765" i="14"/>
  <c r="P765" i="14" s="1"/>
  <c r="M765" i="14"/>
  <c r="R765" i="14" s="1"/>
  <c r="O764" i="14"/>
  <c r="N764" i="14"/>
  <c r="P764" i="14" s="1"/>
  <c r="M764" i="14"/>
  <c r="R764" i="14" s="1"/>
  <c r="J764" i="14"/>
  <c r="Q764" i="14" s="1"/>
  <c r="N763" i="14"/>
  <c r="P763" i="14" s="1"/>
  <c r="O763" i="14"/>
  <c r="M763" i="14"/>
  <c r="R763" i="14" s="1"/>
  <c r="J763" i="14"/>
  <c r="Q763" i="14" s="1"/>
  <c r="J762" i="14"/>
  <c r="Q762" i="14" s="1"/>
  <c r="N762" i="14"/>
  <c r="P762" i="14" s="1"/>
  <c r="O762" i="14"/>
  <c r="M762" i="14"/>
  <c r="R762" i="14" s="1"/>
  <c r="O761" i="14"/>
  <c r="N761" i="14"/>
  <c r="P761" i="14" s="1"/>
  <c r="M761" i="14"/>
  <c r="R761" i="14" s="1"/>
  <c r="J761" i="14"/>
  <c r="Q761" i="14" s="1"/>
  <c r="O760" i="14"/>
  <c r="N760" i="14"/>
  <c r="P760" i="14" s="1"/>
  <c r="M760" i="14"/>
  <c r="R760" i="14" s="1"/>
  <c r="J760" i="14"/>
  <c r="Q760" i="14" s="1"/>
  <c r="J759" i="14"/>
  <c r="Q759" i="14" s="1"/>
  <c r="O759" i="14"/>
  <c r="N759" i="14"/>
  <c r="P759" i="14" s="1"/>
  <c r="M759" i="14"/>
  <c r="R759" i="14" s="1"/>
  <c r="O758" i="14"/>
  <c r="N758" i="14"/>
  <c r="P758" i="14" s="1"/>
  <c r="M758" i="14"/>
  <c r="R758" i="14" s="1"/>
  <c r="J758" i="14"/>
  <c r="Q758" i="14" s="1"/>
  <c r="N757" i="14"/>
  <c r="P757" i="14" s="1"/>
  <c r="O757" i="14"/>
  <c r="M757" i="14"/>
  <c r="R757" i="14" s="1"/>
  <c r="J757" i="14"/>
  <c r="Q757" i="14" s="1"/>
  <c r="J756" i="14"/>
  <c r="Q756" i="14" s="1"/>
  <c r="O756" i="14"/>
  <c r="N756" i="14"/>
  <c r="P756" i="14" s="1"/>
  <c r="M756" i="14"/>
  <c r="R756" i="14" s="1"/>
  <c r="O755" i="14"/>
  <c r="N755" i="14"/>
  <c r="P755" i="14" s="1"/>
  <c r="M755" i="14"/>
  <c r="R755" i="14" s="1"/>
  <c r="J755" i="14"/>
  <c r="Q755" i="14" s="1"/>
  <c r="N754" i="14"/>
  <c r="P754" i="14" s="1"/>
  <c r="O754" i="14"/>
  <c r="M754" i="14"/>
  <c r="R754" i="14" s="1"/>
  <c r="J754" i="14"/>
  <c r="Q754" i="14" s="1"/>
  <c r="J753" i="14"/>
  <c r="Q753" i="14" s="1"/>
  <c r="O753" i="14"/>
  <c r="N753" i="14"/>
  <c r="P753" i="14" s="1"/>
  <c r="M753" i="14"/>
  <c r="R753" i="14" s="1"/>
  <c r="M752" i="14"/>
  <c r="R752" i="14" s="1"/>
  <c r="O752" i="14"/>
  <c r="N752" i="14"/>
  <c r="P752" i="14" s="1"/>
  <c r="J752" i="14"/>
  <c r="Q752" i="14" s="1"/>
  <c r="N751" i="14"/>
  <c r="P751" i="14" s="1"/>
  <c r="O751" i="14"/>
  <c r="M751" i="14"/>
  <c r="R751" i="14" s="1"/>
  <c r="J751" i="14"/>
  <c r="Q751" i="14" s="1"/>
  <c r="O750" i="14"/>
  <c r="N750" i="14"/>
  <c r="P750" i="14" s="1"/>
  <c r="M750" i="14"/>
  <c r="R750" i="14" s="1"/>
  <c r="J750" i="14"/>
  <c r="Q750" i="14" s="1"/>
  <c r="O749" i="14"/>
  <c r="N749" i="14"/>
  <c r="P749" i="14" s="1"/>
  <c r="M749" i="14"/>
  <c r="R749" i="14" s="1"/>
  <c r="J749" i="14"/>
  <c r="Q749" i="14" s="1"/>
  <c r="N748" i="14"/>
  <c r="P748" i="14" s="1"/>
  <c r="O748" i="14"/>
  <c r="M748" i="14"/>
  <c r="R748" i="14" s="1"/>
  <c r="J748" i="14"/>
  <c r="Q748" i="14" s="1"/>
  <c r="J747" i="14"/>
  <c r="Q747" i="14" s="1"/>
  <c r="O747" i="14"/>
  <c r="N747" i="14"/>
  <c r="P747" i="14" s="1"/>
  <c r="M747" i="14"/>
  <c r="R747" i="14" s="1"/>
  <c r="N746" i="14"/>
  <c r="P746" i="14" s="1"/>
  <c r="J746" i="14"/>
  <c r="Q746" i="14" s="1"/>
  <c r="N745" i="14"/>
  <c r="P745" i="14" s="1"/>
  <c r="J745" i="14"/>
  <c r="Q745" i="14" s="1"/>
  <c r="N744" i="14"/>
  <c r="P744" i="14" s="1"/>
  <c r="J744" i="14"/>
  <c r="Q744" i="14" s="1"/>
  <c r="N743" i="14"/>
  <c r="P743" i="14" s="1"/>
  <c r="J743" i="14"/>
  <c r="Q743" i="14" s="1"/>
  <c r="N742" i="14"/>
  <c r="P742" i="14" s="1"/>
  <c r="J742" i="14"/>
  <c r="Q742" i="14" s="1"/>
  <c r="J741" i="14"/>
  <c r="Q741" i="14" s="1"/>
  <c r="N741" i="14"/>
  <c r="P741" i="14" s="1"/>
  <c r="N740" i="14"/>
  <c r="J740" i="14"/>
  <c r="N5411" i="6" s="1"/>
  <c r="N739" i="14"/>
  <c r="P739" i="14" s="1"/>
  <c r="J739" i="14"/>
  <c r="Q739" i="14" s="1"/>
  <c r="J738" i="14"/>
  <c r="Q738" i="14" s="1"/>
  <c r="N738" i="14"/>
  <c r="P738" i="14" s="1"/>
  <c r="N737" i="14"/>
  <c r="P737" i="14" s="1"/>
  <c r="N736" i="14"/>
  <c r="P736" i="14" s="1"/>
  <c r="N735" i="14"/>
  <c r="N734" i="14"/>
  <c r="P734" i="14" s="1"/>
  <c r="N733" i="14"/>
  <c r="P733" i="14" s="1"/>
  <c r="N732" i="14"/>
  <c r="N731" i="14"/>
  <c r="N730" i="14"/>
  <c r="P730" i="14" s="1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V5495" i="6"/>
  <c r="E5495" i="6"/>
  <c r="F5495" i="6" s="1"/>
  <c r="D5495" i="6"/>
  <c r="C5495" i="6"/>
  <c r="B5495" i="6"/>
  <c r="V5494" i="6"/>
  <c r="E5494" i="6"/>
  <c r="F5494" i="6" s="1"/>
  <c r="D5494" i="6"/>
  <c r="C5494" i="6"/>
  <c r="B5494" i="6"/>
  <c r="V5493" i="6"/>
  <c r="E5493" i="6"/>
  <c r="F5493" i="6" s="1"/>
  <c r="D5493" i="6"/>
  <c r="C5493" i="6"/>
  <c r="B5493" i="6"/>
  <c r="V5492" i="6"/>
  <c r="E5492" i="6"/>
  <c r="F5492" i="6" s="1"/>
  <c r="D5492" i="6"/>
  <c r="C5492" i="6"/>
  <c r="B5492" i="6"/>
  <c r="V5491" i="6"/>
  <c r="E5491" i="6"/>
  <c r="F5491" i="6" s="1"/>
  <c r="D5491" i="6"/>
  <c r="C5491" i="6"/>
  <c r="B5491" i="6"/>
  <c r="V5490" i="6"/>
  <c r="E5490" i="6"/>
  <c r="F5490" i="6" s="1"/>
  <c r="D5490" i="6"/>
  <c r="C5490" i="6"/>
  <c r="B5490" i="6"/>
  <c r="V5489" i="6"/>
  <c r="E5489" i="6"/>
  <c r="F5489" i="6" s="1"/>
  <c r="D5489" i="6"/>
  <c r="C5489" i="6"/>
  <c r="B5489" i="6"/>
  <c r="V5488" i="6"/>
  <c r="E5488" i="6"/>
  <c r="F5488" i="6" s="1"/>
  <c r="D5488" i="6"/>
  <c r="C5488" i="6"/>
  <c r="B5488" i="6"/>
  <c r="V5487" i="6"/>
  <c r="E5487" i="6"/>
  <c r="F5487" i="6" s="1"/>
  <c r="D5487" i="6"/>
  <c r="C5487" i="6"/>
  <c r="B5487" i="6"/>
  <c r="V5486" i="6"/>
  <c r="E5486" i="6"/>
  <c r="F5486" i="6" s="1"/>
  <c r="D5486" i="6"/>
  <c r="C5486" i="6"/>
  <c r="B5486" i="6"/>
  <c r="V5485" i="6"/>
  <c r="E5485" i="6"/>
  <c r="F5485" i="6" s="1"/>
  <c r="D5485" i="6"/>
  <c r="C5485" i="6"/>
  <c r="B5485" i="6"/>
  <c r="V5484" i="6"/>
  <c r="E5484" i="6"/>
  <c r="F5484" i="6" s="1"/>
  <c r="D5484" i="6"/>
  <c r="C5484" i="6"/>
  <c r="B5484" i="6"/>
  <c r="V5483" i="6"/>
  <c r="E5483" i="6"/>
  <c r="F5483" i="6" s="1"/>
  <c r="D5483" i="6"/>
  <c r="C5483" i="6"/>
  <c r="B5483" i="6"/>
  <c r="V5482" i="6"/>
  <c r="E5482" i="6"/>
  <c r="F5482" i="6" s="1"/>
  <c r="D5482" i="6"/>
  <c r="C5482" i="6"/>
  <c r="B5482" i="6"/>
  <c r="V5481" i="6"/>
  <c r="E5481" i="6"/>
  <c r="F5481" i="6" s="1"/>
  <c r="D5481" i="6"/>
  <c r="C5481" i="6"/>
  <c r="B5481" i="6"/>
  <c r="V5480" i="6"/>
  <c r="E5480" i="6"/>
  <c r="F5480" i="6" s="1"/>
  <c r="D5480" i="6"/>
  <c r="C5480" i="6"/>
  <c r="B5480" i="6"/>
  <c r="V5479" i="6"/>
  <c r="E5479" i="6"/>
  <c r="F5479" i="6" s="1"/>
  <c r="D5479" i="6"/>
  <c r="C5479" i="6"/>
  <c r="B5479" i="6"/>
  <c r="V5478" i="6"/>
  <c r="E5478" i="6"/>
  <c r="F5478" i="6" s="1"/>
  <c r="D5478" i="6"/>
  <c r="C5478" i="6"/>
  <c r="B5478" i="6"/>
  <c r="V5477" i="6"/>
  <c r="E5477" i="6"/>
  <c r="F5477" i="6" s="1"/>
  <c r="D5477" i="6"/>
  <c r="C5477" i="6"/>
  <c r="B5477" i="6"/>
  <c r="V5476" i="6"/>
  <c r="E5476" i="6"/>
  <c r="F5476" i="6" s="1"/>
  <c r="D5476" i="6"/>
  <c r="C5476" i="6"/>
  <c r="B5476" i="6"/>
  <c r="V5475" i="6"/>
  <c r="E5475" i="6"/>
  <c r="F5475" i="6" s="1"/>
  <c r="D5475" i="6"/>
  <c r="C5475" i="6"/>
  <c r="B5475" i="6"/>
  <c r="V5474" i="6"/>
  <c r="E5474" i="6"/>
  <c r="F5474" i="6" s="1"/>
  <c r="D5474" i="6"/>
  <c r="C5474" i="6"/>
  <c r="B5474" i="6"/>
  <c r="V5473" i="6"/>
  <c r="E5473" i="6"/>
  <c r="F5473" i="6" s="1"/>
  <c r="D5473" i="6"/>
  <c r="C5473" i="6"/>
  <c r="B5473" i="6"/>
  <c r="V5472" i="6"/>
  <c r="E5472" i="6"/>
  <c r="F5472" i="6" s="1"/>
  <c r="D5472" i="6"/>
  <c r="C5472" i="6"/>
  <c r="B5472" i="6"/>
  <c r="V5471" i="6"/>
  <c r="E5471" i="6"/>
  <c r="F5471" i="6" s="1"/>
  <c r="D5471" i="6"/>
  <c r="C5471" i="6"/>
  <c r="B5471" i="6"/>
  <c r="V5470" i="6"/>
  <c r="E5470" i="6"/>
  <c r="F5470" i="6" s="1"/>
  <c r="D5470" i="6"/>
  <c r="C5470" i="6"/>
  <c r="B5470" i="6"/>
  <c r="V5469" i="6"/>
  <c r="E5469" i="6"/>
  <c r="F5469" i="6" s="1"/>
  <c r="D5469" i="6"/>
  <c r="C5469" i="6"/>
  <c r="B5469" i="6"/>
  <c r="V5468" i="6"/>
  <c r="E5468" i="6"/>
  <c r="F5468" i="6" s="1"/>
  <c r="D5468" i="6"/>
  <c r="C5468" i="6"/>
  <c r="B5468" i="6"/>
  <c r="V5467" i="6"/>
  <c r="E5467" i="6"/>
  <c r="F5467" i="6" s="1"/>
  <c r="D5467" i="6"/>
  <c r="C5467" i="6"/>
  <c r="B5467" i="6"/>
  <c r="V5466" i="6"/>
  <c r="E5466" i="6"/>
  <c r="F5466" i="6" s="1"/>
  <c r="D5466" i="6"/>
  <c r="C5466" i="6"/>
  <c r="B5466" i="6"/>
  <c r="V5465" i="6"/>
  <c r="E5465" i="6"/>
  <c r="F5465" i="6" s="1"/>
  <c r="D5465" i="6"/>
  <c r="C5465" i="6"/>
  <c r="B5465" i="6"/>
  <c r="V5464" i="6"/>
  <c r="E5464" i="6"/>
  <c r="F5464" i="6" s="1"/>
  <c r="D5464" i="6"/>
  <c r="C5464" i="6"/>
  <c r="B5464" i="6"/>
  <c r="V5463" i="6"/>
  <c r="E5463" i="6"/>
  <c r="F5463" i="6" s="1"/>
  <c r="D5463" i="6"/>
  <c r="C5463" i="6"/>
  <c r="B5463" i="6"/>
  <c r="V5462" i="6"/>
  <c r="E5462" i="6"/>
  <c r="F5462" i="6" s="1"/>
  <c r="D5462" i="6"/>
  <c r="C5462" i="6"/>
  <c r="B5462" i="6"/>
  <c r="V5461" i="6"/>
  <c r="E5461" i="6"/>
  <c r="F5461" i="6" s="1"/>
  <c r="D5461" i="6"/>
  <c r="C5461" i="6"/>
  <c r="B5461" i="6"/>
  <c r="V5460" i="6"/>
  <c r="E5460" i="6"/>
  <c r="F5460" i="6" s="1"/>
  <c r="D5460" i="6"/>
  <c r="C5460" i="6"/>
  <c r="B5460" i="6"/>
  <c r="V5459" i="6"/>
  <c r="E5459" i="6"/>
  <c r="F5459" i="6" s="1"/>
  <c r="D5459" i="6"/>
  <c r="C5459" i="6"/>
  <c r="B5459" i="6"/>
  <c r="V5458" i="6"/>
  <c r="E5458" i="6"/>
  <c r="F5458" i="6" s="1"/>
  <c r="D5458" i="6"/>
  <c r="C5458" i="6"/>
  <c r="B5458" i="6"/>
  <c r="V5457" i="6"/>
  <c r="E5457" i="6"/>
  <c r="F5457" i="6" s="1"/>
  <c r="D5457" i="6"/>
  <c r="C5457" i="6"/>
  <c r="B5457" i="6"/>
  <c r="V5456" i="6"/>
  <c r="E5456" i="6"/>
  <c r="F5456" i="6" s="1"/>
  <c r="D5456" i="6"/>
  <c r="C5456" i="6"/>
  <c r="B5456" i="6"/>
  <c r="V5455" i="6"/>
  <c r="E5455" i="6"/>
  <c r="F5455" i="6" s="1"/>
  <c r="D5455" i="6"/>
  <c r="C5455" i="6"/>
  <c r="B5455" i="6"/>
  <c r="V5454" i="6"/>
  <c r="E5454" i="6"/>
  <c r="F5454" i="6" s="1"/>
  <c r="D5454" i="6"/>
  <c r="C5454" i="6"/>
  <c r="B5454" i="6"/>
  <c r="V5453" i="6"/>
  <c r="E5453" i="6"/>
  <c r="F5453" i="6" s="1"/>
  <c r="D5453" i="6"/>
  <c r="C5453" i="6"/>
  <c r="B5453" i="6"/>
  <c r="V5452" i="6"/>
  <c r="E5452" i="6"/>
  <c r="F5452" i="6" s="1"/>
  <c r="D5452" i="6"/>
  <c r="C5452" i="6"/>
  <c r="B5452" i="6"/>
  <c r="V5451" i="6"/>
  <c r="E5451" i="6"/>
  <c r="F5451" i="6" s="1"/>
  <c r="D5451" i="6"/>
  <c r="C5451" i="6"/>
  <c r="B5451" i="6"/>
  <c r="V5450" i="6"/>
  <c r="E5450" i="6"/>
  <c r="F5450" i="6" s="1"/>
  <c r="D5450" i="6"/>
  <c r="C5450" i="6"/>
  <c r="B5450" i="6"/>
  <c r="V5449" i="6"/>
  <c r="E5449" i="6"/>
  <c r="F5449" i="6" s="1"/>
  <c r="D5449" i="6"/>
  <c r="C5449" i="6"/>
  <c r="B5449" i="6"/>
  <c r="V5448" i="6"/>
  <c r="E5448" i="6"/>
  <c r="F5448" i="6" s="1"/>
  <c r="D5448" i="6"/>
  <c r="C5448" i="6"/>
  <c r="B5448" i="6"/>
  <c r="V5447" i="6"/>
  <c r="E5447" i="6"/>
  <c r="F5447" i="6" s="1"/>
  <c r="D5447" i="6"/>
  <c r="C5447" i="6"/>
  <c r="B5447" i="6"/>
  <c r="V5446" i="6"/>
  <c r="E5446" i="6"/>
  <c r="F5446" i="6" s="1"/>
  <c r="D5446" i="6"/>
  <c r="C5446" i="6"/>
  <c r="B5446" i="6"/>
  <c r="V5445" i="6"/>
  <c r="E5445" i="6"/>
  <c r="F5445" i="6" s="1"/>
  <c r="D5445" i="6"/>
  <c r="C5445" i="6"/>
  <c r="B5445" i="6"/>
  <c r="V5444" i="6"/>
  <c r="E5444" i="6"/>
  <c r="F5444" i="6" s="1"/>
  <c r="D5444" i="6"/>
  <c r="C5444" i="6"/>
  <c r="B5444" i="6"/>
  <c r="V5443" i="6"/>
  <c r="E5443" i="6"/>
  <c r="F5443" i="6" s="1"/>
  <c r="D5443" i="6"/>
  <c r="C5443" i="6"/>
  <c r="B5443" i="6"/>
  <c r="V5442" i="6"/>
  <c r="E5442" i="6"/>
  <c r="F5442" i="6" s="1"/>
  <c r="D5442" i="6"/>
  <c r="C5442" i="6"/>
  <c r="B5442" i="6"/>
  <c r="V5441" i="6"/>
  <c r="E5441" i="6"/>
  <c r="F5441" i="6" s="1"/>
  <c r="D5441" i="6"/>
  <c r="C5441" i="6"/>
  <c r="B5441" i="6"/>
  <c r="V5440" i="6"/>
  <c r="E5440" i="6"/>
  <c r="F5440" i="6" s="1"/>
  <c r="D5440" i="6"/>
  <c r="C5440" i="6"/>
  <c r="B5440" i="6"/>
  <c r="V5439" i="6"/>
  <c r="E5439" i="6"/>
  <c r="F5439" i="6" s="1"/>
  <c r="D5439" i="6"/>
  <c r="C5439" i="6"/>
  <c r="B5439" i="6"/>
  <c r="V5438" i="6"/>
  <c r="E5438" i="6"/>
  <c r="F5438" i="6" s="1"/>
  <c r="D5438" i="6"/>
  <c r="C5438" i="6"/>
  <c r="B5438" i="6"/>
  <c r="V5437" i="6"/>
  <c r="E5437" i="6"/>
  <c r="F5437" i="6" s="1"/>
  <c r="D5437" i="6"/>
  <c r="C5437" i="6"/>
  <c r="B5437" i="6"/>
  <c r="V5436" i="6"/>
  <c r="E5436" i="6"/>
  <c r="F5436" i="6" s="1"/>
  <c r="D5436" i="6"/>
  <c r="C5436" i="6"/>
  <c r="B5436" i="6"/>
  <c r="V5435" i="6"/>
  <c r="E5435" i="6"/>
  <c r="F5435" i="6" s="1"/>
  <c r="D5435" i="6"/>
  <c r="C5435" i="6"/>
  <c r="B5435" i="6"/>
  <c r="V5434" i="6"/>
  <c r="E5434" i="6"/>
  <c r="F5434" i="6" s="1"/>
  <c r="D5434" i="6"/>
  <c r="C5434" i="6"/>
  <c r="B5434" i="6"/>
  <c r="V5433" i="6"/>
  <c r="E5433" i="6"/>
  <c r="F5433" i="6" s="1"/>
  <c r="D5433" i="6"/>
  <c r="C5433" i="6"/>
  <c r="B5433" i="6"/>
  <c r="V5432" i="6"/>
  <c r="E5432" i="6"/>
  <c r="F5432" i="6" s="1"/>
  <c r="D5432" i="6"/>
  <c r="C5432" i="6"/>
  <c r="B5432" i="6"/>
  <c r="V5431" i="6"/>
  <c r="E5431" i="6"/>
  <c r="F5431" i="6" s="1"/>
  <c r="D5431" i="6"/>
  <c r="C5431" i="6"/>
  <c r="B5431" i="6"/>
  <c r="V5430" i="6"/>
  <c r="E5430" i="6"/>
  <c r="F5430" i="6" s="1"/>
  <c r="D5430" i="6"/>
  <c r="C5430" i="6"/>
  <c r="B5430" i="6"/>
  <c r="V5429" i="6"/>
  <c r="E5429" i="6"/>
  <c r="F5429" i="6" s="1"/>
  <c r="D5429" i="6"/>
  <c r="C5429" i="6"/>
  <c r="B5429" i="6"/>
  <c r="V5428" i="6"/>
  <c r="E5428" i="6"/>
  <c r="F5428" i="6" s="1"/>
  <c r="D5428" i="6"/>
  <c r="C5428" i="6"/>
  <c r="B5428" i="6"/>
  <c r="V5427" i="6"/>
  <c r="E5427" i="6"/>
  <c r="F5427" i="6" s="1"/>
  <c r="D5427" i="6"/>
  <c r="C5427" i="6"/>
  <c r="B5427" i="6"/>
  <c r="V5426" i="6"/>
  <c r="E5426" i="6"/>
  <c r="F5426" i="6" s="1"/>
  <c r="D5426" i="6"/>
  <c r="C5426" i="6"/>
  <c r="B5426" i="6"/>
  <c r="V5425" i="6"/>
  <c r="E5425" i="6"/>
  <c r="F5425" i="6" s="1"/>
  <c r="D5425" i="6"/>
  <c r="C5425" i="6"/>
  <c r="B5425" i="6"/>
  <c r="V5424" i="6"/>
  <c r="E5424" i="6"/>
  <c r="F5424" i="6" s="1"/>
  <c r="D5424" i="6"/>
  <c r="C5424" i="6"/>
  <c r="B5424" i="6"/>
  <c r="V5423" i="6"/>
  <c r="E5423" i="6"/>
  <c r="F5423" i="6" s="1"/>
  <c r="D5423" i="6"/>
  <c r="C5423" i="6"/>
  <c r="B5423" i="6"/>
  <c r="V5422" i="6"/>
  <c r="E5422" i="6"/>
  <c r="F5422" i="6" s="1"/>
  <c r="D5422" i="6"/>
  <c r="C5422" i="6"/>
  <c r="B5422" i="6"/>
  <c r="V5421" i="6"/>
  <c r="E5421" i="6"/>
  <c r="F5421" i="6" s="1"/>
  <c r="D5421" i="6"/>
  <c r="C5421" i="6"/>
  <c r="B5421" i="6"/>
  <c r="V5420" i="6"/>
  <c r="E5420" i="6"/>
  <c r="F5420" i="6" s="1"/>
  <c r="D5420" i="6"/>
  <c r="C5420" i="6"/>
  <c r="B5420" i="6"/>
  <c r="V5419" i="6"/>
  <c r="E5419" i="6"/>
  <c r="F5419" i="6" s="1"/>
  <c r="D5419" i="6"/>
  <c r="C5419" i="6"/>
  <c r="B5419" i="6"/>
  <c r="V5418" i="6"/>
  <c r="E5418" i="6"/>
  <c r="F5418" i="6" s="1"/>
  <c r="D5418" i="6"/>
  <c r="C5418" i="6"/>
  <c r="B5418" i="6"/>
  <c r="V5417" i="6"/>
  <c r="E5417" i="6"/>
  <c r="F5417" i="6" s="1"/>
  <c r="D5417" i="6"/>
  <c r="C5417" i="6"/>
  <c r="B5417" i="6"/>
  <c r="V5416" i="6"/>
  <c r="E5416" i="6"/>
  <c r="F5416" i="6" s="1"/>
  <c r="D5416" i="6"/>
  <c r="C5416" i="6"/>
  <c r="B5416" i="6"/>
  <c r="V5415" i="6"/>
  <c r="E5415" i="6"/>
  <c r="F5415" i="6" s="1"/>
  <c r="D5415" i="6"/>
  <c r="C5415" i="6"/>
  <c r="B5415" i="6"/>
  <c r="V5414" i="6"/>
  <c r="E5414" i="6"/>
  <c r="F5414" i="6" s="1"/>
  <c r="D5414" i="6"/>
  <c r="C5414" i="6"/>
  <c r="B5414" i="6"/>
  <c r="V5413" i="6"/>
  <c r="E5413" i="6"/>
  <c r="F5413" i="6" s="1"/>
  <c r="D5413" i="6"/>
  <c r="C5413" i="6"/>
  <c r="B5413" i="6"/>
  <c r="V5412" i="6"/>
  <c r="E5412" i="6"/>
  <c r="F5412" i="6" s="1"/>
  <c r="D5412" i="6"/>
  <c r="C5412" i="6"/>
  <c r="B5412" i="6"/>
  <c r="V5411" i="6"/>
  <c r="E5411" i="6"/>
  <c r="F5411" i="6" s="1"/>
  <c r="D5411" i="6"/>
  <c r="C5411" i="6"/>
  <c r="B5411" i="6"/>
  <c r="V5410" i="6"/>
  <c r="E5410" i="6"/>
  <c r="F5410" i="6" s="1"/>
  <c r="D5410" i="6"/>
  <c r="C5410" i="6"/>
  <c r="B5410" i="6"/>
  <c r="V5409" i="6"/>
  <c r="E5409" i="6"/>
  <c r="F5409" i="6" s="1"/>
  <c r="D5409" i="6"/>
  <c r="C5409" i="6"/>
  <c r="B5409" i="6"/>
  <c r="V5408" i="6"/>
  <c r="E5408" i="6"/>
  <c r="F5408" i="6" s="1"/>
  <c r="D5408" i="6"/>
  <c r="C5408" i="6"/>
  <c r="B5408" i="6"/>
  <c r="V5407" i="6"/>
  <c r="E5407" i="6"/>
  <c r="F5407" i="6" s="1"/>
  <c r="D5407" i="6"/>
  <c r="C5407" i="6"/>
  <c r="B5407" i="6"/>
  <c r="V5406" i="6"/>
  <c r="E5406" i="6"/>
  <c r="F5406" i="6" s="1"/>
  <c r="D5406" i="6"/>
  <c r="C5406" i="6"/>
  <c r="B5406" i="6"/>
  <c r="V5405" i="6"/>
  <c r="E5405" i="6"/>
  <c r="F5405" i="6" s="1"/>
  <c r="D5405" i="6"/>
  <c r="C5405" i="6"/>
  <c r="B5405" i="6"/>
  <c r="V5404" i="6"/>
  <c r="E5404" i="6"/>
  <c r="F5404" i="6" s="1"/>
  <c r="D5404" i="6"/>
  <c r="C5404" i="6"/>
  <c r="B5404" i="6"/>
  <c r="V5403" i="6"/>
  <c r="E5403" i="6"/>
  <c r="F5403" i="6" s="1"/>
  <c r="D5403" i="6"/>
  <c r="C5403" i="6"/>
  <c r="B5403" i="6"/>
  <c r="V5402" i="6"/>
  <c r="E5402" i="6"/>
  <c r="F5402" i="6" s="1"/>
  <c r="D5402" i="6"/>
  <c r="C5402" i="6"/>
  <c r="B5402" i="6"/>
  <c r="V5401" i="6"/>
  <c r="E5401" i="6"/>
  <c r="F5401" i="6" s="1"/>
  <c r="D5401" i="6"/>
  <c r="C5401" i="6"/>
  <c r="B5401" i="6"/>
  <c r="V5400" i="6"/>
  <c r="E5400" i="6"/>
  <c r="F5400" i="6" s="1"/>
  <c r="D5400" i="6"/>
  <c r="C5400" i="6"/>
  <c r="B5400" i="6"/>
  <c r="V5399" i="6"/>
  <c r="E5399" i="6"/>
  <c r="F5399" i="6" s="1"/>
  <c r="D5399" i="6"/>
  <c r="C5399" i="6"/>
  <c r="B5399" i="6"/>
  <c r="V5398" i="6"/>
  <c r="E5398" i="6"/>
  <c r="F5398" i="6" s="1"/>
  <c r="D5398" i="6"/>
  <c r="C5398" i="6"/>
  <c r="B5398" i="6"/>
  <c r="V5397" i="6"/>
  <c r="E5397" i="6"/>
  <c r="F5397" i="6" s="1"/>
  <c r="D5397" i="6"/>
  <c r="C5397" i="6"/>
  <c r="B5397" i="6"/>
  <c r="V5396" i="6"/>
  <c r="E5396" i="6"/>
  <c r="F5396" i="6" s="1"/>
  <c r="D5396" i="6"/>
  <c r="C5396" i="6"/>
  <c r="B5396" i="6"/>
  <c r="V5395" i="6"/>
  <c r="E5395" i="6"/>
  <c r="F5395" i="6" s="1"/>
  <c r="D5395" i="6"/>
  <c r="C5395" i="6"/>
  <c r="B5395" i="6"/>
  <c r="V5394" i="6"/>
  <c r="E5394" i="6"/>
  <c r="F5394" i="6" s="1"/>
  <c r="D5394" i="6"/>
  <c r="C5394" i="6"/>
  <c r="B5394" i="6"/>
  <c r="V5393" i="6"/>
  <c r="E5393" i="6"/>
  <c r="F5393" i="6" s="1"/>
  <c r="D5393" i="6"/>
  <c r="C5393" i="6"/>
  <c r="B5393" i="6"/>
  <c r="V5392" i="6"/>
  <c r="E5392" i="6"/>
  <c r="F5392" i="6" s="1"/>
  <c r="D5392" i="6"/>
  <c r="C5392" i="6"/>
  <c r="B5392" i="6"/>
  <c r="V5391" i="6"/>
  <c r="E5391" i="6"/>
  <c r="F5391" i="6" s="1"/>
  <c r="D5391" i="6"/>
  <c r="C5391" i="6"/>
  <c r="B5391" i="6"/>
  <c r="V5390" i="6"/>
  <c r="E5390" i="6"/>
  <c r="F5390" i="6" s="1"/>
  <c r="D5390" i="6"/>
  <c r="C5390" i="6"/>
  <c r="B5390" i="6"/>
  <c r="V5389" i="6"/>
  <c r="E5389" i="6"/>
  <c r="F5389" i="6" s="1"/>
  <c r="D5389" i="6"/>
  <c r="C5389" i="6"/>
  <c r="B5389" i="6"/>
  <c r="V5388" i="6"/>
  <c r="E5388" i="6"/>
  <c r="F5388" i="6" s="1"/>
  <c r="D5388" i="6"/>
  <c r="C5388" i="6"/>
  <c r="B5388" i="6"/>
  <c r="V5387" i="6"/>
  <c r="E5387" i="6"/>
  <c r="F5387" i="6" s="1"/>
  <c r="D5387" i="6"/>
  <c r="C5387" i="6"/>
  <c r="B5387" i="6"/>
  <c r="V5386" i="6"/>
  <c r="E5386" i="6"/>
  <c r="F5386" i="6" s="1"/>
  <c r="D5386" i="6"/>
  <c r="C5386" i="6"/>
  <c r="B5386" i="6"/>
  <c r="V5385" i="6"/>
  <c r="E5385" i="6"/>
  <c r="F5385" i="6" s="1"/>
  <c r="D5385" i="6"/>
  <c r="C5385" i="6"/>
  <c r="B5385" i="6"/>
  <c r="V5384" i="6"/>
  <c r="E5384" i="6"/>
  <c r="F5384" i="6" s="1"/>
  <c r="D5384" i="6"/>
  <c r="C5384" i="6"/>
  <c r="B5384" i="6"/>
  <c r="V5383" i="6"/>
  <c r="E5383" i="6"/>
  <c r="F5383" i="6" s="1"/>
  <c r="D5383" i="6"/>
  <c r="C5383" i="6"/>
  <c r="B5383" i="6"/>
  <c r="V5382" i="6"/>
  <c r="E5382" i="6"/>
  <c r="F5382" i="6" s="1"/>
  <c r="D5382" i="6"/>
  <c r="C5382" i="6"/>
  <c r="B5382" i="6"/>
  <c r="V5381" i="6"/>
  <c r="E5381" i="6"/>
  <c r="F5381" i="6" s="1"/>
  <c r="D5381" i="6"/>
  <c r="C5381" i="6"/>
  <c r="B5381" i="6"/>
  <c r="V5380" i="6"/>
  <c r="E5380" i="6"/>
  <c r="F5380" i="6" s="1"/>
  <c r="D5380" i="6"/>
  <c r="C5380" i="6"/>
  <c r="B5380" i="6"/>
  <c r="V5379" i="6"/>
  <c r="E5379" i="6"/>
  <c r="F5379" i="6" s="1"/>
  <c r="D5379" i="6"/>
  <c r="C5379" i="6"/>
  <c r="B5379" i="6"/>
  <c r="V5378" i="6"/>
  <c r="E5378" i="6"/>
  <c r="F5378" i="6" s="1"/>
  <c r="D5378" i="6"/>
  <c r="C5378" i="6"/>
  <c r="B5378" i="6"/>
  <c r="V5377" i="6"/>
  <c r="E5377" i="6"/>
  <c r="F5377" i="6" s="1"/>
  <c r="D5377" i="6"/>
  <c r="C5377" i="6"/>
  <c r="B5377" i="6"/>
  <c r="V5376" i="6"/>
  <c r="E5376" i="6"/>
  <c r="F5376" i="6" s="1"/>
  <c r="D5376" i="6"/>
  <c r="C5376" i="6"/>
  <c r="B5376" i="6"/>
  <c r="V5375" i="6"/>
  <c r="E5375" i="6"/>
  <c r="F5375" i="6" s="1"/>
  <c r="D5375" i="6"/>
  <c r="C5375" i="6"/>
  <c r="B5375" i="6"/>
  <c r="V5374" i="6"/>
  <c r="E5374" i="6"/>
  <c r="F5374" i="6" s="1"/>
  <c r="D5374" i="6"/>
  <c r="C5374" i="6"/>
  <c r="B5374" i="6"/>
  <c r="V5373" i="6"/>
  <c r="E5373" i="6"/>
  <c r="F5373" i="6" s="1"/>
  <c r="D5373" i="6"/>
  <c r="C5373" i="6"/>
  <c r="B5373" i="6"/>
  <c r="E5372" i="6"/>
  <c r="F5372" i="6" s="1"/>
  <c r="D5372" i="6"/>
  <c r="C5372" i="6"/>
  <c r="B5372" i="6"/>
  <c r="E5371" i="6"/>
  <c r="F5371" i="6" s="1"/>
  <c r="D5371" i="6"/>
  <c r="C5371" i="6"/>
  <c r="B5371" i="6"/>
  <c r="V5370" i="6"/>
  <c r="E5370" i="6"/>
  <c r="F5370" i="6" s="1"/>
  <c r="D5370" i="6"/>
  <c r="C5370" i="6"/>
  <c r="B5370" i="6"/>
  <c r="V5369" i="6"/>
  <c r="E5369" i="6"/>
  <c r="F5369" i="6" s="1"/>
  <c r="D5369" i="6"/>
  <c r="C5369" i="6"/>
  <c r="B5369" i="6"/>
  <c r="V5368" i="6"/>
  <c r="E5368" i="6"/>
  <c r="F5368" i="6" s="1"/>
  <c r="D5368" i="6"/>
  <c r="C5368" i="6"/>
  <c r="B5368" i="6"/>
  <c r="V5367" i="6"/>
  <c r="E5367" i="6"/>
  <c r="F5367" i="6" s="1"/>
  <c r="D5367" i="6"/>
  <c r="C5367" i="6"/>
  <c r="B5367" i="6"/>
  <c r="V5366" i="6"/>
  <c r="E5366" i="6"/>
  <c r="F5366" i="6" s="1"/>
  <c r="D5366" i="6"/>
  <c r="C5366" i="6"/>
  <c r="B5366" i="6"/>
  <c r="V5365" i="6"/>
  <c r="E5365" i="6"/>
  <c r="F5365" i="6" s="1"/>
  <c r="D5365" i="6"/>
  <c r="C5365" i="6"/>
  <c r="B5365" i="6"/>
  <c r="V5364" i="6"/>
  <c r="E5364" i="6"/>
  <c r="F5364" i="6" s="1"/>
  <c r="D5364" i="6"/>
  <c r="C5364" i="6"/>
  <c r="B5364" i="6"/>
  <c r="V5363" i="6"/>
  <c r="E5363" i="6"/>
  <c r="F5363" i="6" s="1"/>
  <c r="D5363" i="6"/>
  <c r="C5363" i="6"/>
  <c r="B5363" i="6"/>
  <c r="V5362" i="6"/>
  <c r="E5362" i="6"/>
  <c r="F5362" i="6" s="1"/>
  <c r="D5362" i="6"/>
  <c r="C5362" i="6"/>
  <c r="B5362" i="6"/>
  <c r="V5361" i="6"/>
  <c r="E5361" i="6"/>
  <c r="F5361" i="6" s="1"/>
  <c r="D5361" i="6"/>
  <c r="C5361" i="6"/>
  <c r="B5361" i="6"/>
  <c r="V5360" i="6"/>
  <c r="E5360" i="6"/>
  <c r="F5360" i="6" s="1"/>
  <c r="D5360" i="6"/>
  <c r="C5360" i="6"/>
  <c r="B5360" i="6"/>
  <c r="V5359" i="6"/>
  <c r="E5359" i="6"/>
  <c r="F5359" i="6" s="1"/>
  <c r="D5359" i="6"/>
  <c r="C5359" i="6"/>
  <c r="B5359" i="6"/>
  <c r="V5358" i="6"/>
  <c r="E5358" i="6"/>
  <c r="F5358" i="6" s="1"/>
  <c r="D5358" i="6"/>
  <c r="C5358" i="6"/>
  <c r="B5358" i="6"/>
  <c r="V5357" i="6"/>
  <c r="E5357" i="6"/>
  <c r="F5357" i="6" s="1"/>
  <c r="D5357" i="6"/>
  <c r="C5357" i="6"/>
  <c r="B5357" i="6"/>
  <c r="V5356" i="6"/>
  <c r="E5356" i="6"/>
  <c r="F5356" i="6" s="1"/>
  <c r="D5356" i="6"/>
  <c r="C5356" i="6"/>
  <c r="B5356" i="6"/>
  <c r="V5355" i="6"/>
  <c r="E5355" i="6"/>
  <c r="F5355" i="6" s="1"/>
  <c r="D5355" i="6"/>
  <c r="C5355" i="6"/>
  <c r="B5355" i="6"/>
  <c r="E5354" i="6"/>
  <c r="F5354" i="6" s="1"/>
  <c r="D5354" i="6"/>
  <c r="C5354" i="6"/>
  <c r="B5354" i="6"/>
  <c r="E5353" i="6"/>
  <c r="F5353" i="6" s="1"/>
  <c r="D5353" i="6"/>
  <c r="C5353" i="6"/>
  <c r="B5353" i="6"/>
  <c r="V5352" i="6"/>
  <c r="E5352" i="6"/>
  <c r="F5352" i="6" s="1"/>
  <c r="D5352" i="6"/>
  <c r="C5352" i="6"/>
  <c r="B5352" i="6"/>
  <c r="V5351" i="6"/>
  <c r="E5351" i="6"/>
  <c r="F5351" i="6" s="1"/>
  <c r="D5351" i="6"/>
  <c r="C5351" i="6"/>
  <c r="B5351" i="6"/>
  <c r="V5350" i="6"/>
  <c r="E5350" i="6"/>
  <c r="F5350" i="6" s="1"/>
  <c r="D5350" i="6"/>
  <c r="C5350" i="6"/>
  <c r="B5350" i="6"/>
  <c r="V5349" i="6"/>
  <c r="E5349" i="6"/>
  <c r="F5349" i="6" s="1"/>
  <c r="D5349" i="6"/>
  <c r="C5349" i="6"/>
  <c r="B5349" i="6"/>
  <c r="V5348" i="6"/>
  <c r="E5348" i="6"/>
  <c r="F5348" i="6" s="1"/>
  <c r="D5348" i="6"/>
  <c r="C5348" i="6"/>
  <c r="B5348" i="6"/>
  <c r="E5347" i="6"/>
  <c r="F5347" i="6" s="1"/>
  <c r="D5347" i="6"/>
  <c r="C5347" i="6"/>
  <c r="B5347" i="6"/>
  <c r="V5346" i="6"/>
  <c r="E5346" i="6"/>
  <c r="F5346" i="6" s="1"/>
  <c r="D5346" i="6"/>
  <c r="C5346" i="6"/>
  <c r="B5346" i="6"/>
  <c r="V5345" i="6"/>
  <c r="E5345" i="6"/>
  <c r="F5345" i="6" s="1"/>
  <c r="D5345" i="6"/>
  <c r="C5345" i="6"/>
  <c r="B5345" i="6"/>
  <c r="V5344" i="6"/>
  <c r="E5344" i="6"/>
  <c r="F5344" i="6" s="1"/>
  <c r="D5344" i="6"/>
  <c r="C5344" i="6"/>
  <c r="B5344" i="6"/>
  <c r="V5343" i="6"/>
  <c r="E5343" i="6"/>
  <c r="F5343" i="6" s="1"/>
  <c r="D5343" i="6"/>
  <c r="C5343" i="6"/>
  <c r="B5343" i="6"/>
  <c r="V5342" i="6"/>
  <c r="E5342" i="6"/>
  <c r="F5342" i="6" s="1"/>
  <c r="D5342" i="6"/>
  <c r="C5342" i="6"/>
  <c r="B5342" i="6"/>
  <c r="V5341" i="6"/>
  <c r="E5341" i="6"/>
  <c r="F5341" i="6" s="1"/>
  <c r="D5341" i="6"/>
  <c r="C5341" i="6"/>
  <c r="B5341" i="6"/>
  <c r="V5340" i="6"/>
  <c r="E5340" i="6"/>
  <c r="F5340" i="6" s="1"/>
  <c r="D5340" i="6"/>
  <c r="C5340" i="6"/>
  <c r="B5340" i="6"/>
  <c r="V5339" i="6"/>
  <c r="E5339" i="6"/>
  <c r="F5339" i="6" s="1"/>
  <c r="D5339" i="6"/>
  <c r="C5339" i="6"/>
  <c r="B5339" i="6"/>
  <c r="E5338" i="6"/>
  <c r="F5338" i="6" s="1"/>
  <c r="D5338" i="6"/>
  <c r="C5338" i="6"/>
  <c r="B5338" i="6"/>
  <c r="E5337" i="6"/>
  <c r="F5337" i="6" s="1"/>
  <c r="D5337" i="6"/>
  <c r="C5337" i="6"/>
  <c r="B5337" i="6"/>
  <c r="E5336" i="6"/>
  <c r="F5336" i="6" s="1"/>
  <c r="D5336" i="6"/>
  <c r="C5336" i="6"/>
  <c r="B5336" i="6"/>
  <c r="V5575" i="6"/>
  <c r="E5575" i="6"/>
  <c r="F5575" i="6" s="1"/>
  <c r="D5575" i="6"/>
  <c r="C5575" i="6"/>
  <c r="B5575" i="6"/>
  <c r="V5574" i="6"/>
  <c r="E5574" i="6"/>
  <c r="F5574" i="6" s="1"/>
  <c r="D5574" i="6"/>
  <c r="C5574" i="6"/>
  <c r="B5574" i="6"/>
  <c r="V5573" i="6"/>
  <c r="E5573" i="6"/>
  <c r="F5573" i="6" s="1"/>
  <c r="D5573" i="6"/>
  <c r="C5573" i="6"/>
  <c r="B5573" i="6"/>
  <c r="V5572" i="6"/>
  <c r="E5572" i="6"/>
  <c r="F5572" i="6" s="1"/>
  <c r="D5572" i="6"/>
  <c r="C5572" i="6"/>
  <c r="B5572" i="6"/>
  <c r="V5571" i="6"/>
  <c r="E5571" i="6"/>
  <c r="F5571" i="6" s="1"/>
  <c r="D5571" i="6"/>
  <c r="C5571" i="6"/>
  <c r="B5571" i="6"/>
  <c r="V5570" i="6"/>
  <c r="E5570" i="6"/>
  <c r="F5570" i="6" s="1"/>
  <c r="D5570" i="6"/>
  <c r="C5570" i="6"/>
  <c r="B5570" i="6"/>
  <c r="V5569" i="6"/>
  <c r="E5569" i="6"/>
  <c r="F5569" i="6" s="1"/>
  <c r="D5569" i="6"/>
  <c r="C5569" i="6"/>
  <c r="B5569" i="6"/>
  <c r="V5568" i="6"/>
  <c r="E5568" i="6"/>
  <c r="F5568" i="6" s="1"/>
  <c r="D5568" i="6"/>
  <c r="C5568" i="6"/>
  <c r="B5568" i="6"/>
  <c r="V5567" i="6"/>
  <c r="E5567" i="6"/>
  <c r="F5567" i="6" s="1"/>
  <c r="D5567" i="6"/>
  <c r="C5567" i="6"/>
  <c r="B5567" i="6"/>
  <c r="V5566" i="6"/>
  <c r="E5566" i="6"/>
  <c r="F5566" i="6" s="1"/>
  <c r="D5566" i="6"/>
  <c r="C5566" i="6"/>
  <c r="B5566" i="6"/>
  <c r="V5565" i="6"/>
  <c r="E5565" i="6"/>
  <c r="F5565" i="6" s="1"/>
  <c r="D5565" i="6"/>
  <c r="C5565" i="6"/>
  <c r="B5565" i="6"/>
  <c r="V5564" i="6"/>
  <c r="E5564" i="6"/>
  <c r="F5564" i="6" s="1"/>
  <c r="D5564" i="6"/>
  <c r="C5564" i="6"/>
  <c r="B5564" i="6"/>
  <c r="V5563" i="6"/>
  <c r="E5563" i="6"/>
  <c r="F5563" i="6" s="1"/>
  <c r="D5563" i="6"/>
  <c r="C5563" i="6"/>
  <c r="B5563" i="6"/>
  <c r="V5562" i="6"/>
  <c r="E5562" i="6"/>
  <c r="F5562" i="6" s="1"/>
  <c r="D5562" i="6"/>
  <c r="C5562" i="6"/>
  <c r="B5562" i="6"/>
  <c r="V5561" i="6"/>
  <c r="E5561" i="6"/>
  <c r="F5561" i="6" s="1"/>
  <c r="D5561" i="6"/>
  <c r="C5561" i="6"/>
  <c r="B5561" i="6"/>
  <c r="V5560" i="6"/>
  <c r="E5560" i="6"/>
  <c r="F5560" i="6" s="1"/>
  <c r="D5560" i="6"/>
  <c r="C5560" i="6"/>
  <c r="B5560" i="6"/>
  <c r="V5559" i="6"/>
  <c r="E5559" i="6"/>
  <c r="F5559" i="6" s="1"/>
  <c r="D5559" i="6"/>
  <c r="C5559" i="6"/>
  <c r="B5559" i="6"/>
  <c r="V5558" i="6"/>
  <c r="E5558" i="6"/>
  <c r="F5558" i="6" s="1"/>
  <c r="D5558" i="6"/>
  <c r="C5558" i="6"/>
  <c r="B5558" i="6"/>
  <c r="V5557" i="6"/>
  <c r="E5557" i="6"/>
  <c r="F5557" i="6" s="1"/>
  <c r="D5557" i="6"/>
  <c r="C5557" i="6"/>
  <c r="B5557" i="6"/>
  <c r="V5556" i="6"/>
  <c r="E5556" i="6"/>
  <c r="F5556" i="6" s="1"/>
  <c r="D5556" i="6"/>
  <c r="C5556" i="6"/>
  <c r="B5556" i="6"/>
  <c r="V5555" i="6"/>
  <c r="E5555" i="6"/>
  <c r="F5555" i="6" s="1"/>
  <c r="D5555" i="6"/>
  <c r="C5555" i="6"/>
  <c r="B5555" i="6"/>
  <c r="V5554" i="6"/>
  <c r="E5554" i="6"/>
  <c r="F5554" i="6" s="1"/>
  <c r="D5554" i="6"/>
  <c r="C5554" i="6"/>
  <c r="B5554" i="6"/>
  <c r="V5553" i="6"/>
  <c r="E5553" i="6"/>
  <c r="F5553" i="6" s="1"/>
  <c r="D5553" i="6"/>
  <c r="C5553" i="6"/>
  <c r="B5553" i="6"/>
  <c r="V5552" i="6"/>
  <c r="E5552" i="6"/>
  <c r="F5552" i="6" s="1"/>
  <c r="D5552" i="6"/>
  <c r="C5552" i="6"/>
  <c r="B5552" i="6"/>
  <c r="V5551" i="6"/>
  <c r="E5551" i="6"/>
  <c r="F5551" i="6" s="1"/>
  <c r="D5551" i="6"/>
  <c r="C5551" i="6"/>
  <c r="B5551" i="6"/>
  <c r="V5550" i="6"/>
  <c r="E5550" i="6"/>
  <c r="F5550" i="6" s="1"/>
  <c r="D5550" i="6"/>
  <c r="C5550" i="6"/>
  <c r="B5550" i="6"/>
  <c r="V5549" i="6"/>
  <c r="E5549" i="6"/>
  <c r="F5549" i="6" s="1"/>
  <c r="D5549" i="6"/>
  <c r="C5549" i="6"/>
  <c r="B5549" i="6"/>
  <c r="V5548" i="6"/>
  <c r="E5548" i="6"/>
  <c r="F5548" i="6" s="1"/>
  <c r="D5548" i="6"/>
  <c r="C5548" i="6"/>
  <c r="B5548" i="6"/>
  <c r="V5547" i="6"/>
  <c r="E5547" i="6"/>
  <c r="F5547" i="6" s="1"/>
  <c r="D5547" i="6"/>
  <c r="C5547" i="6"/>
  <c r="B5547" i="6"/>
  <c r="V5546" i="6"/>
  <c r="E5546" i="6"/>
  <c r="F5546" i="6" s="1"/>
  <c r="D5546" i="6"/>
  <c r="C5546" i="6"/>
  <c r="B5546" i="6"/>
  <c r="V5545" i="6"/>
  <c r="E5545" i="6"/>
  <c r="F5545" i="6" s="1"/>
  <c r="D5545" i="6"/>
  <c r="C5545" i="6"/>
  <c r="B5545" i="6"/>
  <c r="V5544" i="6"/>
  <c r="E5544" i="6"/>
  <c r="F5544" i="6" s="1"/>
  <c r="D5544" i="6"/>
  <c r="C5544" i="6"/>
  <c r="B5544" i="6"/>
  <c r="V5543" i="6"/>
  <c r="E5543" i="6"/>
  <c r="F5543" i="6" s="1"/>
  <c r="D5543" i="6"/>
  <c r="C5543" i="6"/>
  <c r="B5543" i="6"/>
  <c r="V5542" i="6"/>
  <c r="E5542" i="6"/>
  <c r="F5542" i="6" s="1"/>
  <c r="D5542" i="6"/>
  <c r="C5542" i="6"/>
  <c r="B5542" i="6"/>
  <c r="V5541" i="6"/>
  <c r="E5541" i="6"/>
  <c r="F5541" i="6" s="1"/>
  <c r="D5541" i="6"/>
  <c r="C5541" i="6"/>
  <c r="B5541" i="6"/>
  <c r="V5540" i="6"/>
  <c r="E5540" i="6"/>
  <c r="F5540" i="6" s="1"/>
  <c r="D5540" i="6"/>
  <c r="C5540" i="6"/>
  <c r="B5540" i="6"/>
  <c r="V5539" i="6"/>
  <c r="E5539" i="6"/>
  <c r="F5539" i="6" s="1"/>
  <c r="D5539" i="6"/>
  <c r="C5539" i="6"/>
  <c r="B5539" i="6"/>
  <c r="V5538" i="6"/>
  <c r="E5538" i="6"/>
  <c r="F5538" i="6" s="1"/>
  <c r="D5538" i="6"/>
  <c r="C5538" i="6"/>
  <c r="B5538" i="6"/>
  <c r="V5537" i="6"/>
  <c r="E5537" i="6"/>
  <c r="F5537" i="6" s="1"/>
  <c r="D5537" i="6"/>
  <c r="C5537" i="6"/>
  <c r="B5537" i="6"/>
  <c r="V5536" i="6"/>
  <c r="E5536" i="6"/>
  <c r="F5536" i="6" s="1"/>
  <c r="D5536" i="6"/>
  <c r="C5536" i="6"/>
  <c r="B5536" i="6"/>
  <c r="V5535" i="6"/>
  <c r="E5535" i="6"/>
  <c r="F5535" i="6" s="1"/>
  <c r="D5535" i="6"/>
  <c r="C5535" i="6"/>
  <c r="B5535" i="6"/>
  <c r="V5534" i="6"/>
  <c r="E5534" i="6"/>
  <c r="F5534" i="6" s="1"/>
  <c r="D5534" i="6"/>
  <c r="C5534" i="6"/>
  <c r="B5534" i="6"/>
  <c r="V5533" i="6"/>
  <c r="E5533" i="6"/>
  <c r="F5533" i="6" s="1"/>
  <c r="D5533" i="6"/>
  <c r="C5533" i="6"/>
  <c r="B5533" i="6"/>
  <c r="V5532" i="6"/>
  <c r="E5532" i="6"/>
  <c r="F5532" i="6" s="1"/>
  <c r="D5532" i="6"/>
  <c r="C5532" i="6"/>
  <c r="B5532" i="6"/>
  <c r="V5531" i="6"/>
  <c r="E5531" i="6"/>
  <c r="F5531" i="6" s="1"/>
  <c r="D5531" i="6"/>
  <c r="C5531" i="6"/>
  <c r="B5531" i="6"/>
  <c r="V5530" i="6"/>
  <c r="E5530" i="6"/>
  <c r="F5530" i="6" s="1"/>
  <c r="D5530" i="6"/>
  <c r="C5530" i="6"/>
  <c r="B5530" i="6"/>
  <c r="V5529" i="6"/>
  <c r="E5529" i="6"/>
  <c r="F5529" i="6" s="1"/>
  <c r="D5529" i="6"/>
  <c r="C5529" i="6"/>
  <c r="B5529" i="6"/>
  <c r="V5528" i="6"/>
  <c r="E5528" i="6"/>
  <c r="F5528" i="6" s="1"/>
  <c r="D5528" i="6"/>
  <c r="C5528" i="6"/>
  <c r="B5528" i="6"/>
  <c r="V5527" i="6"/>
  <c r="E5527" i="6"/>
  <c r="F5527" i="6" s="1"/>
  <c r="D5527" i="6"/>
  <c r="C5527" i="6"/>
  <c r="B5527" i="6"/>
  <c r="V5526" i="6"/>
  <c r="E5526" i="6"/>
  <c r="F5526" i="6" s="1"/>
  <c r="D5526" i="6"/>
  <c r="C5526" i="6"/>
  <c r="B5526" i="6"/>
  <c r="V5525" i="6"/>
  <c r="E5525" i="6"/>
  <c r="F5525" i="6" s="1"/>
  <c r="D5525" i="6"/>
  <c r="C5525" i="6"/>
  <c r="B5525" i="6"/>
  <c r="V5524" i="6"/>
  <c r="E5524" i="6"/>
  <c r="F5524" i="6" s="1"/>
  <c r="D5524" i="6"/>
  <c r="C5524" i="6"/>
  <c r="B5524" i="6"/>
  <c r="V5523" i="6"/>
  <c r="E5523" i="6"/>
  <c r="F5523" i="6" s="1"/>
  <c r="D5523" i="6"/>
  <c r="C5523" i="6"/>
  <c r="B5523" i="6"/>
  <c r="V5522" i="6"/>
  <c r="E5522" i="6"/>
  <c r="F5522" i="6" s="1"/>
  <c r="D5522" i="6"/>
  <c r="C5522" i="6"/>
  <c r="B5522" i="6"/>
  <c r="V5521" i="6"/>
  <c r="E5521" i="6"/>
  <c r="F5521" i="6" s="1"/>
  <c r="D5521" i="6"/>
  <c r="C5521" i="6"/>
  <c r="B5521" i="6"/>
  <c r="V5520" i="6"/>
  <c r="E5520" i="6"/>
  <c r="F5520" i="6" s="1"/>
  <c r="D5520" i="6"/>
  <c r="C5520" i="6"/>
  <c r="B5520" i="6"/>
  <c r="V5519" i="6"/>
  <c r="E5519" i="6"/>
  <c r="F5519" i="6" s="1"/>
  <c r="D5519" i="6"/>
  <c r="C5519" i="6"/>
  <c r="B5519" i="6"/>
  <c r="V5518" i="6"/>
  <c r="E5518" i="6"/>
  <c r="F5518" i="6" s="1"/>
  <c r="D5518" i="6"/>
  <c r="C5518" i="6"/>
  <c r="B5518" i="6"/>
  <c r="V5517" i="6"/>
  <c r="E5517" i="6"/>
  <c r="F5517" i="6" s="1"/>
  <c r="D5517" i="6"/>
  <c r="C5517" i="6"/>
  <c r="B5517" i="6"/>
  <c r="V5516" i="6"/>
  <c r="E5516" i="6"/>
  <c r="F5516" i="6" s="1"/>
  <c r="D5516" i="6"/>
  <c r="C5516" i="6"/>
  <c r="B5516" i="6"/>
  <c r="V5515" i="6"/>
  <c r="E5515" i="6"/>
  <c r="F5515" i="6" s="1"/>
  <c r="D5515" i="6"/>
  <c r="C5515" i="6"/>
  <c r="B5515" i="6"/>
  <c r="V5514" i="6"/>
  <c r="E5514" i="6"/>
  <c r="F5514" i="6" s="1"/>
  <c r="D5514" i="6"/>
  <c r="C5514" i="6"/>
  <c r="B5514" i="6"/>
  <c r="V5513" i="6"/>
  <c r="E5513" i="6"/>
  <c r="F5513" i="6" s="1"/>
  <c r="D5513" i="6"/>
  <c r="C5513" i="6"/>
  <c r="B5513" i="6"/>
  <c r="V5512" i="6"/>
  <c r="E5512" i="6"/>
  <c r="F5512" i="6" s="1"/>
  <c r="D5512" i="6"/>
  <c r="C5512" i="6"/>
  <c r="B5512" i="6"/>
  <c r="V5511" i="6"/>
  <c r="E5511" i="6"/>
  <c r="F5511" i="6" s="1"/>
  <c r="D5511" i="6"/>
  <c r="C5511" i="6"/>
  <c r="B5511" i="6"/>
  <c r="V5510" i="6"/>
  <c r="E5510" i="6"/>
  <c r="F5510" i="6" s="1"/>
  <c r="D5510" i="6"/>
  <c r="C5510" i="6"/>
  <c r="B5510" i="6"/>
  <c r="V5509" i="6"/>
  <c r="E5509" i="6"/>
  <c r="F5509" i="6" s="1"/>
  <c r="D5509" i="6"/>
  <c r="C5509" i="6"/>
  <c r="B5509" i="6"/>
  <c r="V5508" i="6"/>
  <c r="E5508" i="6"/>
  <c r="F5508" i="6" s="1"/>
  <c r="D5508" i="6"/>
  <c r="C5508" i="6"/>
  <c r="B5508" i="6"/>
  <c r="V5507" i="6"/>
  <c r="E5507" i="6"/>
  <c r="F5507" i="6" s="1"/>
  <c r="D5507" i="6"/>
  <c r="C5507" i="6"/>
  <c r="B5507" i="6"/>
  <c r="V5506" i="6"/>
  <c r="E5506" i="6"/>
  <c r="F5506" i="6" s="1"/>
  <c r="D5506" i="6"/>
  <c r="C5506" i="6"/>
  <c r="B5506" i="6"/>
  <c r="V5505" i="6"/>
  <c r="E5505" i="6"/>
  <c r="F5505" i="6" s="1"/>
  <c r="D5505" i="6"/>
  <c r="C5505" i="6"/>
  <c r="B5505" i="6"/>
  <c r="V5504" i="6"/>
  <c r="E5504" i="6"/>
  <c r="F5504" i="6" s="1"/>
  <c r="D5504" i="6"/>
  <c r="C5504" i="6"/>
  <c r="B5504" i="6"/>
  <c r="V5503" i="6"/>
  <c r="E5503" i="6"/>
  <c r="F5503" i="6" s="1"/>
  <c r="D5503" i="6"/>
  <c r="C5503" i="6"/>
  <c r="B5503" i="6"/>
  <c r="V5502" i="6"/>
  <c r="E5502" i="6"/>
  <c r="F5502" i="6" s="1"/>
  <c r="D5502" i="6"/>
  <c r="C5502" i="6"/>
  <c r="B5502" i="6"/>
  <c r="V5501" i="6"/>
  <c r="E5501" i="6"/>
  <c r="F5501" i="6" s="1"/>
  <c r="D5501" i="6"/>
  <c r="C5501" i="6"/>
  <c r="B5501" i="6"/>
  <c r="V5500" i="6"/>
  <c r="E5500" i="6"/>
  <c r="F5500" i="6" s="1"/>
  <c r="D5500" i="6"/>
  <c r="C5500" i="6"/>
  <c r="B5500" i="6"/>
  <c r="V5499" i="6"/>
  <c r="E5499" i="6"/>
  <c r="F5499" i="6" s="1"/>
  <c r="D5499" i="6"/>
  <c r="C5499" i="6"/>
  <c r="B5499" i="6"/>
  <c r="V5498" i="6"/>
  <c r="E5498" i="6"/>
  <c r="F5498" i="6" s="1"/>
  <c r="D5498" i="6"/>
  <c r="C5498" i="6"/>
  <c r="B5498" i="6"/>
  <c r="V5497" i="6"/>
  <c r="E5497" i="6"/>
  <c r="F5497" i="6" s="1"/>
  <c r="D5497" i="6"/>
  <c r="C5497" i="6"/>
  <c r="B5497" i="6"/>
  <c r="V5496" i="6"/>
  <c r="E5496" i="6"/>
  <c r="F5496" i="6" s="1"/>
  <c r="D5496" i="6"/>
  <c r="C5496" i="6"/>
  <c r="B5496" i="6"/>
  <c r="V5615" i="6"/>
  <c r="E5615" i="6"/>
  <c r="F5615" i="6" s="1"/>
  <c r="D5615" i="6"/>
  <c r="C5615" i="6"/>
  <c r="B5615" i="6"/>
  <c r="V5614" i="6"/>
  <c r="E5614" i="6"/>
  <c r="F5614" i="6" s="1"/>
  <c r="D5614" i="6"/>
  <c r="C5614" i="6"/>
  <c r="B5614" i="6"/>
  <c r="V5613" i="6"/>
  <c r="E5613" i="6"/>
  <c r="F5613" i="6" s="1"/>
  <c r="D5613" i="6"/>
  <c r="C5613" i="6"/>
  <c r="B5613" i="6"/>
  <c r="V5612" i="6"/>
  <c r="E5612" i="6"/>
  <c r="F5612" i="6" s="1"/>
  <c r="D5612" i="6"/>
  <c r="C5612" i="6"/>
  <c r="B5612" i="6"/>
  <c r="V5611" i="6"/>
  <c r="E5611" i="6"/>
  <c r="F5611" i="6" s="1"/>
  <c r="D5611" i="6"/>
  <c r="C5611" i="6"/>
  <c r="B5611" i="6"/>
  <c r="V5610" i="6"/>
  <c r="E5610" i="6"/>
  <c r="F5610" i="6" s="1"/>
  <c r="D5610" i="6"/>
  <c r="C5610" i="6"/>
  <c r="B5610" i="6"/>
  <c r="V5609" i="6"/>
  <c r="E5609" i="6"/>
  <c r="F5609" i="6" s="1"/>
  <c r="D5609" i="6"/>
  <c r="C5609" i="6"/>
  <c r="B5609" i="6"/>
  <c r="V5608" i="6"/>
  <c r="E5608" i="6"/>
  <c r="F5608" i="6" s="1"/>
  <c r="D5608" i="6"/>
  <c r="C5608" i="6"/>
  <c r="B5608" i="6"/>
  <c r="V5607" i="6"/>
  <c r="E5607" i="6"/>
  <c r="F5607" i="6" s="1"/>
  <c r="D5607" i="6"/>
  <c r="C5607" i="6"/>
  <c r="B5607" i="6"/>
  <c r="V5606" i="6"/>
  <c r="E5606" i="6"/>
  <c r="F5606" i="6" s="1"/>
  <c r="D5606" i="6"/>
  <c r="C5606" i="6"/>
  <c r="B5606" i="6"/>
  <c r="V5605" i="6"/>
  <c r="E5605" i="6"/>
  <c r="F5605" i="6" s="1"/>
  <c r="D5605" i="6"/>
  <c r="C5605" i="6"/>
  <c r="B5605" i="6"/>
  <c r="V5604" i="6"/>
  <c r="E5604" i="6"/>
  <c r="F5604" i="6" s="1"/>
  <c r="D5604" i="6"/>
  <c r="C5604" i="6"/>
  <c r="B5604" i="6"/>
  <c r="V5603" i="6"/>
  <c r="E5603" i="6"/>
  <c r="F5603" i="6" s="1"/>
  <c r="D5603" i="6"/>
  <c r="C5603" i="6"/>
  <c r="B5603" i="6"/>
  <c r="V5602" i="6"/>
  <c r="E5602" i="6"/>
  <c r="F5602" i="6" s="1"/>
  <c r="D5602" i="6"/>
  <c r="C5602" i="6"/>
  <c r="B5602" i="6"/>
  <c r="V5601" i="6"/>
  <c r="E5601" i="6"/>
  <c r="F5601" i="6" s="1"/>
  <c r="D5601" i="6"/>
  <c r="C5601" i="6"/>
  <c r="B5601" i="6"/>
  <c r="V5600" i="6"/>
  <c r="E5600" i="6"/>
  <c r="F5600" i="6" s="1"/>
  <c r="D5600" i="6"/>
  <c r="C5600" i="6"/>
  <c r="B5600" i="6"/>
  <c r="V5599" i="6"/>
  <c r="E5599" i="6"/>
  <c r="F5599" i="6" s="1"/>
  <c r="D5599" i="6"/>
  <c r="C5599" i="6"/>
  <c r="B5599" i="6"/>
  <c r="V5598" i="6"/>
  <c r="E5598" i="6"/>
  <c r="F5598" i="6" s="1"/>
  <c r="D5598" i="6"/>
  <c r="C5598" i="6"/>
  <c r="B5598" i="6"/>
  <c r="V5597" i="6"/>
  <c r="E5597" i="6"/>
  <c r="F5597" i="6" s="1"/>
  <c r="D5597" i="6"/>
  <c r="C5597" i="6"/>
  <c r="B5597" i="6"/>
  <c r="V5596" i="6"/>
  <c r="E5596" i="6"/>
  <c r="F5596" i="6" s="1"/>
  <c r="D5596" i="6"/>
  <c r="C5596" i="6"/>
  <c r="B5596" i="6"/>
  <c r="V5595" i="6"/>
  <c r="E5595" i="6"/>
  <c r="F5595" i="6" s="1"/>
  <c r="D5595" i="6"/>
  <c r="C5595" i="6"/>
  <c r="B5595" i="6"/>
  <c r="V5594" i="6"/>
  <c r="E5594" i="6"/>
  <c r="F5594" i="6" s="1"/>
  <c r="D5594" i="6"/>
  <c r="C5594" i="6"/>
  <c r="B5594" i="6"/>
  <c r="V5593" i="6"/>
  <c r="E5593" i="6"/>
  <c r="F5593" i="6" s="1"/>
  <c r="D5593" i="6"/>
  <c r="C5593" i="6"/>
  <c r="B5593" i="6"/>
  <c r="V5592" i="6"/>
  <c r="E5592" i="6"/>
  <c r="F5592" i="6" s="1"/>
  <c r="D5592" i="6"/>
  <c r="C5592" i="6"/>
  <c r="B5592" i="6"/>
  <c r="V5591" i="6"/>
  <c r="E5591" i="6"/>
  <c r="F5591" i="6" s="1"/>
  <c r="D5591" i="6"/>
  <c r="C5591" i="6"/>
  <c r="B5591" i="6"/>
  <c r="V5590" i="6"/>
  <c r="E5590" i="6"/>
  <c r="F5590" i="6" s="1"/>
  <c r="D5590" i="6"/>
  <c r="C5590" i="6"/>
  <c r="B5590" i="6"/>
  <c r="V5589" i="6"/>
  <c r="E5589" i="6"/>
  <c r="F5589" i="6" s="1"/>
  <c r="D5589" i="6"/>
  <c r="C5589" i="6"/>
  <c r="B5589" i="6"/>
  <c r="V5588" i="6"/>
  <c r="E5588" i="6"/>
  <c r="F5588" i="6" s="1"/>
  <c r="D5588" i="6"/>
  <c r="C5588" i="6"/>
  <c r="B5588" i="6"/>
  <c r="V5587" i="6"/>
  <c r="E5587" i="6"/>
  <c r="F5587" i="6" s="1"/>
  <c r="D5587" i="6"/>
  <c r="C5587" i="6"/>
  <c r="B5587" i="6"/>
  <c r="V5586" i="6"/>
  <c r="E5586" i="6"/>
  <c r="F5586" i="6" s="1"/>
  <c r="D5586" i="6"/>
  <c r="C5586" i="6"/>
  <c r="B5586" i="6"/>
  <c r="V5585" i="6"/>
  <c r="E5585" i="6"/>
  <c r="F5585" i="6" s="1"/>
  <c r="D5585" i="6"/>
  <c r="C5585" i="6"/>
  <c r="B5585" i="6"/>
  <c r="V5584" i="6"/>
  <c r="E5584" i="6"/>
  <c r="F5584" i="6" s="1"/>
  <c r="D5584" i="6"/>
  <c r="C5584" i="6"/>
  <c r="B5584" i="6"/>
  <c r="V5583" i="6"/>
  <c r="E5583" i="6"/>
  <c r="F5583" i="6" s="1"/>
  <c r="D5583" i="6"/>
  <c r="C5583" i="6"/>
  <c r="B5583" i="6"/>
  <c r="V5582" i="6"/>
  <c r="E5582" i="6"/>
  <c r="F5582" i="6" s="1"/>
  <c r="D5582" i="6"/>
  <c r="C5582" i="6"/>
  <c r="B5582" i="6"/>
  <c r="V5581" i="6"/>
  <c r="E5581" i="6"/>
  <c r="F5581" i="6" s="1"/>
  <c r="D5581" i="6"/>
  <c r="C5581" i="6"/>
  <c r="B5581" i="6"/>
  <c r="V5580" i="6"/>
  <c r="E5580" i="6"/>
  <c r="F5580" i="6" s="1"/>
  <c r="D5580" i="6"/>
  <c r="C5580" i="6"/>
  <c r="B5580" i="6"/>
  <c r="V5579" i="6"/>
  <c r="E5579" i="6"/>
  <c r="F5579" i="6" s="1"/>
  <c r="D5579" i="6"/>
  <c r="C5579" i="6"/>
  <c r="B5579" i="6"/>
  <c r="V5578" i="6"/>
  <c r="E5578" i="6"/>
  <c r="F5578" i="6" s="1"/>
  <c r="D5578" i="6"/>
  <c r="C5578" i="6"/>
  <c r="B5578" i="6"/>
  <c r="V5577" i="6"/>
  <c r="E5577" i="6"/>
  <c r="F5577" i="6" s="1"/>
  <c r="D5577" i="6"/>
  <c r="C5577" i="6"/>
  <c r="B5577" i="6"/>
  <c r="V5576" i="6"/>
  <c r="E5576" i="6"/>
  <c r="F5576" i="6" s="1"/>
  <c r="D5576" i="6"/>
  <c r="C5576" i="6"/>
  <c r="B5576" i="6"/>
  <c r="V5635" i="6"/>
  <c r="E5635" i="6"/>
  <c r="F5635" i="6" s="1"/>
  <c r="D5635" i="6"/>
  <c r="C5635" i="6"/>
  <c r="B5635" i="6"/>
  <c r="V5634" i="6"/>
  <c r="E5634" i="6"/>
  <c r="F5634" i="6" s="1"/>
  <c r="D5634" i="6"/>
  <c r="C5634" i="6"/>
  <c r="B5634" i="6"/>
  <c r="V5633" i="6"/>
  <c r="E5633" i="6"/>
  <c r="F5633" i="6" s="1"/>
  <c r="D5633" i="6"/>
  <c r="C5633" i="6"/>
  <c r="B5633" i="6"/>
  <c r="V5632" i="6"/>
  <c r="E5632" i="6"/>
  <c r="F5632" i="6" s="1"/>
  <c r="D5632" i="6"/>
  <c r="C5632" i="6"/>
  <c r="B5632" i="6"/>
  <c r="V5631" i="6"/>
  <c r="E5631" i="6"/>
  <c r="F5631" i="6" s="1"/>
  <c r="D5631" i="6"/>
  <c r="C5631" i="6"/>
  <c r="B5631" i="6"/>
  <c r="V5630" i="6"/>
  <c r="E5630" i="6"/>
  <c r="F5630" i="6" s="1"/>
  <c r="D5630" i="6"/>
  <c r="C5630" i="6"/>
  <c r="B5630" i="6"/>
  <c r="V5629" i="6"/>
  <c r="E5629" i="6"/>
  <c r="F5629" i="6" s="1"/>
  <c r="D5629" i="6"/>
  <c r="C5629" i="6"/>
  <c r="B5629" i="6"/>
  <c r="V5628" i="6"/>
  <c r="E5628" i="6"/>
  <c r="F5628" i="6" s="1"/>
  <c r="D5628" i="6"/>
  <c r="C5628" i="6"/>
  <c r="B5628" i="6"/>
  <c r="V5627" i="6"/>
  <c r="E5627" i="6"/>
  <c r="F5627" i="6" s="1"/>
  <c r="D5627" i="6"/>
  <c r="C5627" i="6"/>
  <c r="B5627" i="6"/>
  <c r="V5626" i="6"/>
  <c r="E5626" i="6"/>
  <c r="F5626" i="6" s="1"/>
  <c r="D5626" i="6"/>
  <c r="C5626" i="6"/>
  <c r="B5626" i="6"/>
  <c r="V5625" i="6"/>
  <c r="E5625" i="6"/>
  <c r="F5625" i="6" s="1"/>
  <c r="D5625" i="6"/>
  <c r="C5625" i="6"/>
  <c r="B5625" i="6"/>
  <c r="V5624" i="6"/>
  <c r="E5624" i="6"/>
  <c r="F5624" i="6" s="1"/>
  <c r="D5624" i="6"/>
  <c r="C5624" i="6"/>
  <c r="B5624" i="6"/>
  <c r="V5623" i="6"/>
  <c r="E5623" i="6"/>
  <c r="F5623" i="6" s="1"/>
  <c r="D5623" i="6"/>
  <c r="C5623" i="6"/>
  <c r="B5623" i="6"/>
  <c r="V5622" i="6"/>
  <c r="E5622" i="6"/>
  <c r="F5622" i="6" s="1"/>
  <c r="D5622" i="6"/>
  <c r="C5622" i="6"/>
  <c r="B5622" i="6"/>
  <c r="V5621" i="6"/>
  <c r="E5621" i="6"/>
  <c r="F5621" i="6" s="1"/>
  <c r="D5621" i="6"/>
  <c r="C5621" i="6"/>
  <c r="B5621" i="6"/>
  <c r="V5620" i="6"/>
  <c r="E5620" i="6"/>
  <c r="F5620" i="6" s="1"/>
  <c r="D5620" i="6"/>
  <c r="C5620" i="6"/>
  <c r="B5620" i="6"/>
  <c r="V5619" i="6"/>
  <c r="E5619" i="6"/>
  <c r="F5619" i="6" s="1"/>
  <c r="D5619" i="6"/>
  <c r="C5619" i="6"/>
  <c r="B5619" i="6"/>
  <c r="V5618" i="6"/>
  <c r="E5618" i="6"/>
  <c r="F5618" i="6" s="1"/>
  <c r="D5618" i="6"/>
  <c r="C5618" i="6"/>
  <c r="B5618" i="6"/>
  <c r="V5617" i="6"/>
  <c r="E5617" i="6"/>
  <c r="F5617" i="6" s="1"/>
  <c r="D5617" i="6"/>
  <c r="C5617" i="6"/>
  <c r="B5617" i="6"/>
  <c r="V5616" i="6"/>
  <c r="E5616" i="6"/>
  <c r="F5616" i="6" s="1"/>
  <c r="D5616" i="6"/>
  <c r="C5616" i="6"/>
  <c r="B5616" i="6"/>
  <c r="V5645" i="6"/>
  <c r="E5645" i="6"/>
  <c r="F5645" i="6" s="1"/>
  <c r="D5645" i="6"/>
  <c r="C5645" i="6"/>
  <c r="B5645" i="6"/>
  <c r="V5644" i="6"/>
  <c r="E5644" i="6"/>
  <c r="F5644" i="6" s="1"/>
  <c r="D5644" i="6"/>
  <c r="C5644" i="6"/>
  <c r="B5644" i="6"/>
  <c r="V5643" i="6"/>
  <c r="E5643" i="6"/>
  <c r="F5643" i="6" s="1"/>
  <c r="D5643" i="6"/>
  <c r="C5643" i="6"/>
  <c r="B5643" i="6"/>
  <c r="V5642" i="6"/>
  <c r="E5642" i="6"/>
  <c r="F5642" i="6" s="1"/>
  <c r="D5642" i="6"/>
  <c r="C5642" i="6"/>
  <c r="B5642" i="6"/>
  <c r="V5641" i="6"/>
  <c r="E5641" i="6"/>
  <c r="F5641" i="6" s="1"/>
  <c r="D5641" i="6"/>
  <c r="C5641" i="6"/>
  <c r="B5641" i="6"/>
  <c r="V5640" i="6"/>
  <c r="E5640" i="6"/>
  <c r="F5640" i="6" s="1"/>
  <c r="D5640" i="6"/>
  <c r="C5640" i="6"/>
  <c r="B5640" i="6"/>
  <c r="V5639" i="6"/>
  <c r="E5639" i="6"/>
  <c r="F5639" i="6" s="1"/>
  <c r="D5639" i="6"/>
  <c r="C5639" i="6"/>
  <c r="B5639" i="6"/>
  <c r="V5638" i="6"/>
  <c r="E5638" i="6"/>
  <c r="F5638" i="6" s="1"/>
  <c r="D5638" i="6"/>
  <c r="C5638" i="6"/>
  <c r="B5638" i="6"/>
  <c r="V5637" i="6"/>
  <c r="E5637" i="6"/>
  <c r="F5637" i="6" s="1"/>
  <c r="D5637" i="6"/>
  <c r="C5637" i="6"/>
  <c r="B5637" i="6"/>
  <c r="V5636" i="6"/>
  <c r="E5636" i="6"/>
  <c r="F5636" i="6" s="1"/>
  <c r="D5636" i="6"/>
  <c r="C5636" i="6"/>
  <c r="B5636" i="6"/>
  <c r="V5650" i="6"/>
  <c r="E5650" i="6"/>
  <c r="F5650" i="6" s="1"/>
  <c r="D5650" i="6"/>
  <c r="C5650" i="6"/>
  <c r="B5650" i="6"/>
  <c r="V5649" i="6"/>
  <c r="E5649" i="6"/>
  <c r="F5649" i="6" s="1"/>
  <c r="D5649" i="6"/>
  <c r="C5649" i="6"/>
  <c r="B5649" i="6"/>
  <c r="V5648" i="6"/>
  <c r="E5648" i="6"/>
  <c r="F5648" i="6" s="1"/>
  <c r="D5648" i="6"/>
  <c r="C5648" i="6"/>
  <c r="B5648" i="6"/>
  <c r="V5647" i="6"/>
  <c r="E5647" i="6"/>
  <c r="F5647" i="6" s="1"/>
  <c r="D5647" i="6"/>
  <c r="C5647" i="6"/>
  <c r="B5647" i="6"/>
  <c r="V5646" i="6"/>
  <c r="E5646" i="6"/>
  <c r="F5646" i="6" s="1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N5331" i="6"/>
  <c r="P5331" i="6" s="1"/>
  <c r="U5331" i="6" s="1"/>
  <c r="N5332" i="6"/>
  <c r="P5332" i="6" s="1"/>
  <c r="U5332" i="6" s="1"/>
  <c r="N5333" i="6"/>
  <c r="P5333" i="6" s="1"/>
  <c r="U5333" i="6" s="1"/>
  <c r="P3" i="6"/>
  <c r="U3" i="6" s="1"/>
  <c r="N4" i="6"/>
  <c r="P4" i="6" s="1"/>
  <c r="U4" i="6" s="1"/>
  <c r="N5" i="6"/>
  <c r="P5" i="6" s="1"/>
  <c r="U5" i="6" s="1"/>
  <c r="N6" i="6"/>
  <c r="P6" i="6" s="1"/>
  <c r="U6" i="6" s="1"/>
  <c r="N8" i="6"/>
  <c r="P8" i="6" s="1"/>
  <c r="U8" i="6" s="1"/>
  <c r="N9" i="6"/>
  <c r="P9" i="6" s="1"/>
  <c r="U9" i="6" s="1"/>
  <c r="N10" i="6"/>
  <c r="P10" i="6" s="1"/>
  <c r="U10" i="6" s="1"/>
  <c r="N11" i="6"/>
  <c r="P11" i="6" s="1"/>
  <c r="U11" i="6" s="1"/>
  <c r="N12" i="6"/>
  <c r="P12" i="6" s="1"/>
  <c r="U12" i="6" s="1"/>
  <c r="N13" i="6"/>
  <c r="P13" i="6" s="1"/>
  <c r="U13" i="6" s="1"/>
  <c r="P14" i="6"/>
  <c r="U14" i="6" s="1"/>
  <c r="N15" i="6"/>
  <c r="P15" i="6" s="1"/>
  <c r="U15" i="6" s="1"/>
  <c r="N16" i="6"/>
  <c r="P16" i="6" s="1"/>
  <c r="U16" i="6" s="1"/>
  <c r="N17" i="6"/>
  <c r="P17" i="6" s="1"/>
  <c r="U17" i="6" s="1"/>
  <c r="N18" i="6"/>
  <c r="P18" i="6" s="1"/>
  <c r="U18" i="6" s="1"/>
  <c r="N20" i="6"/>
  <c r="P20" i="6" s="1"/>
  <c r="U20" i="6" s="1"/>
  <c r="N21" i="6"/>
  <c r="P21" i="6" s="1"/>
  <c r="U21" i="6" s="1"/>
  <c r="N22" i="6"/>
  <c r="P22" i="6" s="1"/>
  <c r="U22" i="6" s="1"/>
  <c r="N23" i="6"/>
  <c r="P23" i="6" s="1"/>
  <c r="U23" i="6" s="1"/>
  <c r="N24" i="6"/>
  <c r="P24" i="6" s="1"/>
  <c r="U24" i="6" s="1"/>
  <c r="N25" i="6"/>
  <c r="P25" i="6" s="1"/>
  <c r="U25" i="6" s="1"/>
  <c r="N26" i="6"/>
  <c r="P26" i="6" s="1"/>
  <c r="U26" i="6" s="1"/>
  <c r="N27" i="6"/>
  <c r="P27" i="6" s="1"/>
  <c r="U27" i="6" s="1"/>
  <c r="N28" i="6"/>
  <c r="P28" i="6" s="1"/>
  <c r="U28" i="6" s="1"/>
  <c r="P29" i="6"/>
  <c r="U29" i="6" s="1"/>
  <c r="N30" i="6"/>
  <c r="P30" i="6" s="1"/>
  <c r="U30" i="6" s="1"/>
  <c r="N31" i="6"/>
  <c r="P31" i="6" s="1"/>
  <c r="U31" i="6" s="1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P42" i="6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P61" i="6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N68" i="6"/>
  <c r="P68" i="6" s="1"/>
  <c r="U68" i="6" s="1"/>
  <c r="N69" i="6"/>
  <c r="P69" i="6" s="1"/>
  <c r="U69" i="6" s="1"/>
  <c r="N71" i="6"/>
  <c r="P71" i="6" s="1"/>
  <c r="U71" i="6" s="1"/>
  <c r="N72" i="6"/>
  <c r="P72" i="6" s="1"/>
  <c r="U72" i="6" s="1"/>
  <c r="N73" i="6"/>
  <c r="P73" i="6" s="1"/>
  <c r="U73" i="6" s="1"/>
  <c r="N74" i="6"/>
  <c r="P74" i="6" s="1"/>
  <c r="U74" i="6" s="1"/>
  <c r="N75" i="6"/>
  <c r="P75" i="6" s="1"/>
  <c r="U75" i="6" s="1"/>
  <c r="N76" i="6"/>
  <c r="P76" i="6" s="1"/>
  <c r="U76" i="6" s="1"/>
  <c r="P77" i="6"/>
  <c r="U77" i="6" s="1"/>
  <c r="N78" i="6"/>
  <c r="P78" i="6" s="1"/>
  <c r="U78" i="6" s="1"/>
  <c r="N79" i="6"/>
  <c r="P79" i="6" s="1"/>
  <c r="U79" i="6" s="1"/>
  <c r="N80" i="6"/>
  <c r="P80" i="6" s="1"/>
  <c r="U80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P85" i="6" s="1"/>
  <c r="U85" i="6" s="1"/>
  <c r="N86" i="6"/>
  <c r="P86" i="6" s="1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P103" i="6" s="1"/>
  <c r="U103" i="6" s="1"/>
  <c r="N104" i="6"/>
  <c r="P104" i="6" s="1"/>
  <c r="U104" i="6" s="1"/>
  <c r="P105" i="6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P111" i="6"/>
  <c r="U111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U116" i="6" s="1"/>
  <c r="N117" i="6"/>
  <c r="P117" i="6" s="1"/>
  <c r="U117" i="6" s="1"/>
  <c r="N118" i="6"/>
  <c r="P118" i="6" s="1"/>
  <c r="U118" i="6" s="1"/>
  <c r="P119" i="6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N126" i="6"/>
  <c r="P126" i="6" s="1"/>
  <c r="U126" i="6" s="1"/>
  <c r="N127" i="6"/>
  <c r="P127" i="6" s="1"/>
  <c r="U127" i="6" s="1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4" i="6"/>
  <c r="P134" i="6" s="1"/>
  <c r="U134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P164" i="6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P172" i="6"/>
  <c r="U172" i="6" s="1"/>
  <c r="N173" i="6"/>
  <c r="P173" i="6" s="1"/>
  <c r="U173" i="6" s="1"/>
  <c r="P174" i="6"/>
  <c r="U174" i="6" s="1"/>
  <c r="N175" i="6"/>
  <c r="P175" i="6" s="1"/>
  <c r="U175" i="6" s="1"/>
  <c r="N176" i="6"/>
  <c r="P176" i="6" s="1"/>
  <c r="U176" i="6" s="1"/>
  <c r="N177" i="6"/>
  <c r="P177" i="6" s="1"/>
  <c r="U177" i="6" s="1"/>
  <c r="N178" i="6"/>
  <c r="P178" i="6" s="1"/>
  <c r="U178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P184" i="6"/>
  <c r="U184" i="6" s="1"/>
  <c r="N185" i="6"/>
  <c r="P185" i="6" s="1"/>
  <c r="U185" i="6" s="1"/>
  <c r="N186" i="6"/>
  <c r="P186" i="6" s="1"/>
  <c r="U186" i="6" s="1"/>
  <c r="N187" i="6"/>
  <c r="P187" i="6" s="1"/>
  <c r="U187" i="6" s="1"/>
  <c r="N188" i="6"/>
  <c r="P188" i="6" s="1"/>
  <c r="U188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P234" i="6"/>
  <c r="U234" i="6" s="1"/>
  <c r="N235" i="6"/>
  <c r="P235" i="6" s="1"/>
  <c r="U235" i="6" s="1"/>
  <c r="P236" i="6"/>
  <c r="U236" i="6" s="1"/>
  <c r="N237" i="6"/>
  <c r="P237" i="6" s="1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P257" i="6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N270" i="6"/>
  <c r="P270" i="6" s="1"/>
  <c r="U270" i="6" s="1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P290" i="6"/>
  <c r="U290" i="6" s="1"/>
  <c r="N291" i="6"/>
  <c r="P291" i="6" s="1"/>
  <c r="U291" i="6" s="1"/>
  <c r="P292" i="6"/>
  <c r="U292" i="6" s="1"/>
  <c r="N293" i="6"/>
  <c r="P293" i="6" s="1"/>
  <c r="U293" i="6" s="1"/>
  <c r="N294" i="6"/>
  <c r="P294" i="6" s="1"/>
  <c r="U294" i="6" s="1"/>
  <c r="N295" i="6"/>
  <c r="P295" i="6" s="1"/>
  <c r="U295" i="6" s="1"/>
  <c r="N296" i="6"/>
  <c r="P296" i="6" s="1"/>
  <c r="U296" i="6" s="1"/>
  <c r="N297" i="6"/>
  <c r="P297" i="6" s="1"/>
  <c r="U297" i="6" s="1"/>
  <c r="N298" i="6"/>
  <c r="P298" i="6" s="1"/>
  <c r="U298" i="6" s="1"/>
  <c r="N299" i="6"/>
  <c r="P299" i="6" s="1"/>
  <c r="U299" i="6" s="1"/>
  <c r="N300" i="6"/>
  <c r="P300" i="6" s="1"/>
  <c r="U300" i="6" s="1"/>
  <c r="P301" i="6"/>
  <c r="U301" i="6" s="1"/>
  <c r="N302" i="6"/>
  <c r="P302" i="6" s="1"/>
  <c r="U302" i="6" s="1"/>
  <c r="N303" i="6"/>
  <c r="P303" i="6" s="1"/>
  <c r="U303" i="6" s="1"/>
  <c r="N304" i="6"/>
  <c r="P304" i="6" s="1"/>
  <c r="U304" i="6" s="1"/>
  <c r="N305" i="6"/>
  <c r="P305" i="6" s="1"/>
  <c r="U305" i="6" s="1"/>
  <c r="N306" i="6"/>
  <c r="P306" i="6" s="1"/>
  <c r="U306" i="6" s="1"/>
  <c r="N307" i="6"/>
  <c r="P307" i="6" s="1"/>
  <c r="U307" i="6" s="1"/>
  <c r="N308" i="6"/>
  <c r="P308" i="6" s="1"/>
  <c r="U308" i="6" s="1"/>
  <c r="N309" i="6"/>
  <c r="P309" i="6" s="1"/>
  <c r="U309" i="6" s="1"/>
  <c r="N310" i="6"/>
  <c r="P310" i="6" s="1"/>
  <c r="U310" i="6" s="1"/>
  <c r="P311" i="6"/>
  <c r="U311" i="6" s="1"/>
  <c r="N312" i="6"/>
  <c r="P312" i="6" s="1"/>
  <c r="U312" i="6" s="1"/>
  <c r="N313" i="6"/>
  <c r="P313" i="6" s="1"/>
  <c r="U313" i="6" s="1"/>
  <c r="P314" i="6"/>
  <c r="U314" i="6" s="1"/>
  <c r="N315" i="6"/>
  <c r="P315" i="6" s="1"/>
  <c r="U315" i="6" s="1"/>
  <c r="N316" i="6"/>
  <c r="P316" i="6" s="1"/>
  <c r="U316" i="6" s="1"/>
  <c r="N318" i="6"/>
  <c r="P318" i="6" s="1"/>
  <c r="U318" i="6" s="1"/>
  <c r="N319" i="6"/>
  <c r="P319" i="6" s="1"/>
  <c r="U319" i="6" s="1"/>
  <c r="N320" i="6"/>
  <c r="P320" i="6" s="1"/>
  <c r="U320" i="6" s="1"/>
  <c r="N321" i="6"/>
  <c r="P321" i="6" s="1"/>
  <c r="U321" i="6" s="1"/>
  <c r="N322" i="6"/>
  <c r="P322" i="6" s="1"/>
  <c r="U322" i="6" s="1"/>
  <c r="N323" i="6"/>
  <c r="P323" i="6" s="1"/>
  <c r="U323" i="6" s="1"/>
  <c r="N324" i="6"/>
  <c r="P324" i="6" s="1"/>
  <c r="U324" i="6" s="1"/>
  <c r="N325" i="6"/>
  <c r="P325" i="6" s="1"/>
  <c r="U325" i="6" s="1"/>
  <c r="N326" i="6"/>
  <c r="P326" i="6" s="1"/>
  <c r="U326" i="6" s="1"/>
  <c r="N327" i="6"/>
  <c r="P327" i="6" s="1"/>
  <c r="U327" i="6" s="1"/>
  <c r="N328" i="6"/>
  <c r="P328" i="6" s="1"/>
  <c r="U328" i="6" s="1"/>
  <c r="N329" i="6"/>
  <c r="P329" i="6" s="1"/>
  <c r="U329" i="6" s="1"/>
  <c r="N330" i="6"/>
  <c r="P330" i="6" s="1"/>
  <c r="U330" i="6" s="1"/>
  <c r="N331" i="6"/>
  <c r="P331" i="6" s="1"/>
  <c r="U331" i="6" s="1"/>
  <c r="N332" i="6"/>
  <c r="P332" i="6" s="1"/>
  <c r="U332" i="6" s="1"/>
  <c r="P333" i="6"/>
  <c r="U333" i="6" s="1"/>
  <c r="N334" i="6"/>
  <c r="P334" i="6" s="1"/>
  <c r="U334" i="6" s="1"/>
  <c r="N335" i="6"/>
  <c r="P335" i="6" s="1"/>
  <c r="U335" i="6" s="1"/>
  <c r="N336" i="6"/>
  <c r="P336" i="6" s="1"/>
  <c r="U336" i="6" s="1"/>
  <c r="P337" i="6"/>
  <c r="U337" i="6" s="1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N344" i="6"/>
  <c r="P344" i="6" s="1"/>
  <c r="U344" i="6" s="1"/>
  <c r="N345" i="6"/>
  <c r="P345" i="6" s="1"/>
  <c r="U345" i="6" s="1"/>
  <c r="P346" i="6"/>
  <c r="U346" i="6" s="1"/>
  <c r="N347" i="6"/>
  <c r="P347" i="6" s="1"/>
  <c r="U347" i="6" s="1"/>
  <c r="N348" i="6"/>
  <c r="P348" i="6" s="1"/>
  <c r="U348" i="6" s="1"/>
  <c r="N349" i="6"/>
  <c r="P349" i="6" s="1"/>
  <c r="U349" i="6" s="1"/>
  <c r="N350" i="6"/>
  <c r="P350" i="6" s="1"/>
  <c r="U350" i="6" s="1"/>
  <c r="N351" i="6"/>
  <c r="P351" i="6" s="1"/>
  <c r="U351" i="6" s="1"/>
  <c r="N352" i="6"/>
  <c r="P352" i="6" s="1"/>
  <c r="U352" i="6" s="1"/>
  <c r="N353" i="6"/>
  <c r="P353" i="6" s="1"/>
  <c r="U353" i="6" s="1"/>
  <c r="P354" i="6"/>
  <c r="U354" i="6" s="1"/>
  <c r="N355" i="6"/>
  <c r="P355" i="6" s="1"/>
  <c r="U355" i="6" s="1"/>
  <c r="N357" i="6"/>
  <c r="P357" i="6" s="1"/>
  <c r="U357" i="6" s="1"/>
  <c r="N358" i="6"/>
  <c r="P358" i="6" s="1"/>
  <c r="U358" i="6" s="1"/>
  <c r="N359" i="6"/>
  <c r="P359" i="6" s="1"/>
  <c r="U359" i="6" s="1"/>
  <c r="N360" i="6"/>
  <c r="P360" i="6" s="1"/>
  <c r="U360" i="6" s="1"/>
  <c r="P361" i="6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P369" i="6" s="1"/>
  <c r="U369" i="6" s="1"/>
  <c r="P370" i="6"/>
  <c r="U370" i="6" s="1"/>
  <c r="P372" i="6"/>
  <c r="U372" i="6" s="1"/>
  <c r="N373" i="6"/>
  <c r="P373" i="6" s="1"/>
  <c r="U373" i="6" s="1"/>
  <c r="P374" i="6"/>
  <c r="U374" i="6" s="1"/>
  <c r="N375" i="6"/>
  <c r="P375" i="6" s="1"/>
  <c r="U375" i="6" s="1"/>
  <c r="N376" i="6"/>
  <c r="P376" i="6" s="1"/>
  <c r="U376" i="6" s="1"/>
  <c r="N377" i="6"/>
  <c r="P377" i="6" s="1"/>
  <c r="U377" i="6" s="1"/>
  <c r="N378" i="6"/>
  <c r="P378" i="6" s="1"/>
  <c r="U378" i="6" s="1"/>
  <c r="N379" i="6"/>
  <c r="P379" i="6" s="1"/>
  <c r="U379" i="6" s="1"/>
  <c r="N380" i="6"/>
  <c r="P380" i="6" s="1"/>
  <c r="U380" i="6" s="1"/>
  <c r="N382" i="6"/>
  <c r="P382" i="6" s="1"/>
  <c r="U382" i="6" s="1"/>
  <c r="N383" i="6"/>
  <c r="P383" i="6" s="1"/>
  <c r="U383" i="6" s="1"/>
  <c r="N384" i="6"/>
  <c r="P384" i="6" s="1"/>
  <c r="U384" i="6" s="1"/>
  <c r="N385" i="6"/>
  <c r="P385" i="6" s="1"/>
  <c r="U385" i="6" s="1"/>
  <c r="N386" i="6"/>
  <c r="P386" i="6" s="1"/>
  <c r="U386" i="6" s="1"/>
  <c r="N387" i="6"/>
  <c r="P387" i="6" s="1"/>
  <c r="U387" i="6" s="1"/>
  <c r="N388" i="6"/>
  <c r="P388" i="6" s="1"/>
  <c r="U388" i="6" s="1"/>
  <c r="N389" i="6"/>
  <c r="P389" i="6" s="1"/>
  <c r="U389" i="6" s="1"/>
  <c r="N390" i="6"/>
  <c r="P390" i="6" s="1"/>
  <c r="U390" i="6" s="1"/>
  <c r="N391" i="6"/>
  <c r="P391" i="6" s="1"/>
  <c r="U391" i="6" s="1"/>
  <c r="N392" i="6"/>
  <c r="P392" i="6" s="1"/>
  <c r="U392" i="6" s="1"/>
  <c r="N393" i="6"/>
  <c r="P393" i="6" s="1"/>
  <c r="U393" i="6" s="1"/>
  <c r="P394" i="6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N420" i="6"/>
  <c r="P420" i="6" s="1"/>
  <c r="U420" i="6" s="1"/>
  <c r="N421" i="6"/>
  <c r="P421" i="6" s="1"/>
  <c r="U421" i="6" s="1"/>
  <c r="P422" i="6"/>
  <c r="U422" i="6" s="1"/>
  <c r="N423" i="6"/>
  <c r="P423" i="6" s="1"/>
  <c r="U423" i="6" s="1"/>
  <c r="N424" i="6"/>
  <c r="P424" i="6" s="1"/>
  <c r="U424" i="6" s="1"/>
  <c r="N425" i="6"/>
  <c r="P425" i="6" s="1"/>
  <c r="U425" i="6" s="1"/>
  <c r="N426" i="6"/>
  <c r="P426" i="6" s="1"/>
  <c r="U426" i="6" s="1"/>
  <c r="N427" i="6"/>
  <c r="P427" i="6" s="1"/>
  <c r="U427" i="6" s="1"/>
  <c r="N428" i="6"/>
  <c r="P428" i="6" s="1"/>
  <c r="U428" i="6" s="1"/>
  <c r="N429" i="6"/>
  <c r="P429" i="6" s="1"/>
  <c r="U429" i="6" s="1"/>
  <c r="N430" i="6"/>
  <c r="P430" i="6" s="1"/>
  <c r="U430" i="6" s="1"/>
  <c r="N431" i="6"/>
  <c r="P431" i="6" s="1"/>
  <c r="U431" i="6" s="1"/>
  <c r="N432" i="6"/>
  <c r="P432" i="6" s="1"/>
  <c r="U432" i="6" s="1"/>
  <c r="N433" i="6"/>
  <c r="P433" i="6" s="1"/>
  <c r="U433" i="6" s="1"/>
  <c r="N434" i="6"/>
  <c r="P434" i="6" s="1"/>
  <c r="U434" i="6" s="1"/>
  <c r="N435" i="6"/>
  <c r="P435" i="6" s="1"/>
  <c r="U435" i="6" s="1"/>
  <c r="N436" i="6"/>
  <c r="P436" i="6" s="1"/>
  <c r="U436" i="6" s="1"/>
  <c r="P437" i="6"/>
  <c r="U437" i="6" s="1"/>
  <c r="N438" i="6"/>
  <c r="P438" i="6" s="1"/>
  <c r="U438" i="6" s="1"/>
  <c r="N439" i="6"/>
  <c r="P439" i="6" s="1"/>
  <c r="U439" i="6" s="1"/>
  <c r="N440" i="6"/>
  <c r="P440" i="6" s="1"/>
  <c r="U440" i="6" s="1"/>
  <c r="N442" i="6"/>
  <c r="P442" i="6" s="1"/>
  <c r="U442" i="6" s="1"/>
  <c r="N443" i="6"/>
  <c r="P443" i="6" s="1"/>
  <c r="U443" i="6" s="1"/>
  <c r="N444" i="6"/>
  <c r="P444" i="6" s="1"/>
  <c r="U444" i="6" s="1"/>
  <c r="N445" i="6"/>
  <c r="P445" i="6" s="1"/>
  <c r="U445" i="6" s="1"/>
  <c r="N446" i="6"/>
  <c r="P446" i="6" s="1"/>
  <c r="U446" i="6" s="1"/>
  <c r="N447" i="6"/>
  <c r="P447" i="6" s="1"/>
  <c r="U447" i="6" s="1"/>
  <c r="P448" i="6"/>
  <c r="U448" i="6" s="1"/>
  <c r="N449" i="6"/>
  <c r="P449" i="6" s="1"/>
  <c r="U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P453" i="6" s="1"/>
  <c r="U453" i="6" s="1"/>
  <c r="N454" i="6"/>
  <c r="P454" i="6" s="1"/>
  <c r="U454" i="6" s="1"/>
  <c r="N455" i="6"/>
  <c r="P455" i="6" s="1"/>
  <c r="U455" i="6" s="1"/>
  <c r="P456" i="6"/>
  <c r="U456" i="6" s="1"/>
  <c r="N457" i="6"/>
  <c r="P457" i="6" s="1"/>
  <c r="U457" i="6" s="1"/>
  <c r="N458" i="6"/>
  <c r="P458" i="6" s="1"/>
  <c r="U458" i="6" s="1"/>
  <c r="N460" i="6"/>
  <c r="P460" i="6" s="1"/>
  <c r="U460" i="6" s="1"/>
  <c r="P461" i="6"/>
  <c r="U461" i="6" s="1"/>
  <c r="N462" i="6"/>
  <c r="P462" i="6" s="1"/>
  <c r="U462" i="6" s="1"/>
  <c r="P463" i="6"/>
  <c r="U463" i="6" s="1"/>
  <c r="N464" i="6"/>
  <c r="P464" i="6" s="1"/>
  <c r="U464" i="6" s="1"/>
  <c r="N466" i="6"/>
  <c r="P466" i="6" s="1"/>
  <c r="U466" i="6" s="1"/>
  <c r="P467" i="6"/>
  <c r="U467" i="6" s="1"/>
  <c r="N468" i="6"/>
  <c r="P468" i="6" s="1"/>
  <c r="U468" i="6" s="1"/>
  <c r="N469" i="6"/>
  <c r="P469" i="6" s="1"/>
  <c r="U469" i="6" s="1"/>
  <c r="N470" i="6"/>
  <c r="P470" i="6" s="1"/>
  <c r="U470" i="6" s="1"/>
  <c r="N471" i="6"/>
  <c r="P471" i="6" s="1"/>
  <c r="U471" i="6" s="1"/>
  <c r="P472" i="6"/>
  <c r="U472" i="6" s="1"/>
  <c r="P473" i="6"/>
  <c r="U473" i="6" s="1"/>
  <c r="N474" i="6"/>
  <c r="P474" i="6" s="1"/>
  <c r="U474" i="6" s="1"/>
  <c r="P475" i="6"/>
  <c r="U475" i="6" s="1"/>
  <c r="N476" i="6"/>
  <c r="P476" i="6" s="1"/>
  <c r="U476" i="6" s="1"/>
  <c r="N477" i="6"/>
  <c r="P477" i="6" s="1"/>
  <c r="U477" i="6" s="1"/>
  <c r="N478" i="6"/>
  <c r="P478" i="6" s="1"/>
  <c r="U478" i="6" s="1"/>
  <c r="N479" i="6"/>
  <c r="P479" i="6" s="1"/>
  <c r="U479" i="6" s="1"/>
  <c r="P480" i="6"/>
  <c r="U480" i="6" s="1"/>
  <c r="N481" i="6"/>
  <c r="P481" i="6" s="1"/>
  <c r="U481" i="6" s="1"/>
  <c r="N482" i="6"/>
  <c r="P482" i="6" s="1"/>
  <c r="U482" i="6" s="1"/>
  <c r="N483" i="6"/>
  <c r="P483" i="6" s="1"/>
  <c r="U483" i="6" s="1"/>
  <c r="P484" i="6"/>
  <c r="U484" i="6" s="1"/>
  <c r="N485" i="6"/>
  <c r="P485" i="6" s="1"/>
  <c r="U485" i="6" s="1"/>
  <c r="N486" i="6"/>
  <c r="P486" i="6" s="1"/>
  <c r="U486" i="6" s="1"/>
  <c r="N487" i="6"/>
  <c r="P487" i="6" s="1"/>
  <c r="U487" i="6" s="1"/>
  <c r="N489" i="6"/>
  <c r="P489" i="6" s="1"/>
  <c r="U489" i="6" s="1"/>
  <c r="N490" i="6"/>
  <c r="P490" i="6" s="1"/>
  <c r="U490" i="6" s="1"/>
  <c r="N491" i="6"/>
  <c r="P491" i="6" s="1"/>
  <c r="U491" i="6" s="1"/>
  <c r="N492" i="6"/>
  <c r="P492" i="6" s="1"/>
  <c r="U492" i="6" s="1"/>
  <c r="N493" i="6"/>
  <c r="P493" i="6" s="1"/>
  <c r="U493" i="6" s="1"/>
  <c r="N494" i="6"/>
  <c r="P494" i="6" s="1"/>
  <c r="U494" i="6" s="1"/>
  <c r="P495" i="6"/>
  <c r="U495" i="6" s="1"/>
  <c r="N496" i="6"/>
  <c r="P496" i="6" s="1"/>
  <c r="U496" i="6" s="1"/>
  <c r="N497" i="6"/>
  <c r="P497" i="6" s="1"/>
  <c r="U497" i="6" s="1"/>
  <c r="N498" i="6"/>
  <c r="P498" i="6" s="1"/>
  <c r="U498" i="6" s="1"/>
  <c r="N499" i="6"/>
  <c r="P499" i="6" s="1"/>
  <c r="U499" i="6" s="1"/>
  <c r="P500" i="6"/>
  <c r="U500" i="6" s="1"/>
  <c r="N501" i="6"/>
  <c r="P501" i="6" s="1"/>
  <c r="U501" i="6" s="1"/>
  <c r="N502" i="6"/>
  <c r="P502" i="6" s="1"/>
  <c r="U502" i="6" s="1"/>
  <c r="P503" i="6"/>
  <c r="U503" i="6" s="1"/>
  <c r="P504" i="6"/>
  <c r="U504" i="6" s="1"/>
  <c r="N505" i="6"/>
  <c r="P505" i="6" s="1"/>
  <c r="U505" i="6" s="1"/>
  <c r="P506" i="6"/>
  <c r="U506" i="6" s="1"/>
  <c r="P507" i="6"/>
  <c r="U507" i="6" s="1"/>
  <c r="N508" i="6"/>
  <c r="P508" i="6" s="1"/>
  <c r="U508" i="6" s="1"/>
  <c r="N509" i="6"/>
  <c r="P509" i="6" s="1"/>
  <c r="U509" i="6" s="1"/>
  <c r="P511" i="6"/>
  <c r="U511" i="6" s="1"/>
  <c r="P512" i="6"/>
  <c r="U512" i="6" s="1"/>
  <c r="N513" i="6"/>
  <c r="P513" i="6" s="1"/>
  <c r="U513" i="6" s="1"/>
  <c r="P514" i="6"/>
  <c r="U514" i="6" s="1"/>
  <c r="N515" i="6"/>
  <c r="P515" i="6" s="1"/>
  <c r="U515" i="6" s="1"/>
  <c r="P516" i="6"/>
  <c r="U516" i="6" s="1"/>
  <c r="N517" i="6"/>
  <c r="P517" i="6" s="1"/>
  <c r="U517" i="6" s="1"/>
  <c r="V517" i="6" s="1"/>
  <c r="N518" i="6"/>
  <c r="P518" i="6" s="1"/>
  <c r="U518" i="6" s="1"/>
  <c r="N519" i="6"/>
  <c r="P519" i="6" s="1"/>
  <c r="U519" i="6" s="1"/>
  <c r="N520" i="6"/>
  <c r="P520" i="6" s="1"/>
  <c r="U520" i="6" s="1"/>
  <c r="N521" i="6"/>
  <c r="P521" i="6" s="1"/>
  <c r="U521" i="6" s="1"/>
  <c r="P522" i="6"/>
  <c r="U522" i="6" s="1"/>
  <c r="N524" i="6"/>
  <c r="P524" i="6" s="1"/>
  <c r="U524" i="6" s="1"/>
  <c r="N525" i="6"/>
  <c r="P525" i="6" s="1"/>
  <c r="U525" i="6" s="1"/>
  <c r="N526" i="6"/>
  <c r="P526" i="6" s="1"/>
  <c r="U526" i="6" s="1"/>
  <c r="N527" i="6"/>
  <c r="P527" i="6" s="1"/>
  <c r="U527" i="6" s="1"/>
  <c r="N528" i="6"/>
  <c r="P528" i="6" s="1"/>
  <c r="U528" i="6" s="1"/>
  <c r="N529" i="6"/>
  <c r="P529" i="6" s="1"/>
  <c r="U529" i="6" s="1"/>
  <c r="N530" i="6"/>
  <c r="P530" i="6" s="1"/>
  <c r="U530" i="6" s="1"/>
  <c r="N531" i="6"/>
  <c r="P531" i="6" s="1"/>
  <c r="U531" i="6" s="1"/>
  <c r="N532" i="6"/>
  <c r="P532" i="6" s="1"/>
  <c r="U532" i="6" s="1"/>
  <c r="N533" i="6"/>
  <c r="P533" i="6" s="1"/>
  <c r="U533" i="6" s="1"/>
  <c r="N534" i="6"/>
  <c r="P534" i="6" s="1"/>
  <c r="U534" i="6" s="1"/>
  <c r="N535" i="6"/>
  <c r="P535" i="6" s="1"/>
  <c r="U535" i="6" s="1"/>
  <c r="N536" i="6"/>
  <c r="P536" i="6" s="1"/>
  <c r="U536" i="6" s="1"/>
  <c r="N537" i="6"/>
  <c r="P537" i="6" s="1"/>
  <c r="U537" i="6" s="1"/>
  <c r="N538" i="6"/>
  <c r="P538" i="6" s="1"/>
  <c r="U538" i="6" s="1"/>
  <c r="N539" i="6"/>
  <c r="P539" i="6" s="1"/>
  <c r="U539" i="6" s="1"/>
  <c r="N540" i="6"/>
  <c r="P540" i="6" s="1"/>
  <c r="U540" i="6" s="1"/>
  <c r="P541" i="6"/>
  <c r="U541" i="6" s="1"/>
  <c r="N542" i="6"/>
  <c r="P542" i="6" s="1"/>
  <c r="U542" i="6" s="1"/>
  <c r="N543" i="6"/>
  <c r="P543" i="6" s="1"/>
  <c r="U543" i="6" s="1"/>
  <c r="N544" i="6"/>
  <c r="P544" i="6" s="1"/>
  <c r="U544" i="6" s="1"/>
  <c r="N545" i="6"/>
  <c r="P545" i="6" s="1"/>
  <c r="U545" i="6" s="1"/>
  <c r="N546" i="6"/>
  <c r="P546" i="6" s="1"/>
  <c r="U546" i="6" s="1"/>
  <c r="N547" i="6"/>
  <c r="P547" i="6" s="1"/>
  <c r="U547" i="6" s="1"/>
  <c r="N548" i="6"/>
  <c r="P548" i="6" s="1"/>
  <c r="U548" i="6" s="1"/>
  <c r="N549" i="6"/>
  <c r="P549" i="6" s="1"/>
  <c r="U549" i="6" s="1"/>
  <c r="N550" i="6"/>
  <c r="P550" i="6" s="1"/>
  <c r="U550" i="6" s="1"/>
  <c r="N551" i="6"/>
  <c r="P551" i="6" s="1"/>
  <c r="U551" i="6" s="1"/>
  <c r="N552" i="6"/>
  <c r="P552" i="6" s="1"/>
  <c r="U552" i="6" s="1"/>
  <c r="N553" i="6"/>
  <c r="P553" i="6" s="1"/>
  <c r="U553" i="6" s="1"/>
  <c r="N554" i="6"/>
  <c r="P554" i="6" s="1"/>
  <c r="U554" i="6" s="1"/>
  <c r="N555" i="6"/>
  <c r="P555" i="6" s="1"/>
  <c r="U555" i="6" s="1"/>
  <c r="N556" i="6"/>
  <c r="P556" i="6" s="1"/>
  <c r="U556" i="6" s="1"/>
  <c r="N557" i="6"/>
  <c r="P557" i="6" s="1"/>
  <c r="U557" i="6" s="1"/>
  <c r="N558" i="6"/>
  <c r="P558" i="6" s="1"/>
  <c r="U558" i="6" s="1"/>
  <c r="N559" i="6"/>
  <c r="P559" i="6" s="1"/>
  <c r="U559" i="6" s="1"/>
  <c r="P560" i="6"/>
  <c r="U560" i="6" s="1"/>
  <c r="N561" i="6"/>
  <c r="P561" i="6" s="1"/>
  <c r="U561" i="6" s="1"/>
  <c r="N562" i="6"/>
  <c r="P562" i="6" s="1"/>
  <c r="U562" i="6" s="1"/>
  <c r="N563" i="6"/>
  <c r="P563" i="6" s="1"/>
  <c r="U563" i="6" s="1"/>
  <c r="N564" i="6"/>
  <c r="P564" i="6" s="1"/>
  <c r="U564" i="6" s="1"/>
  <c r="N565" i="6"/>
  <c r="P565" i="6" s="1"/>
  <c r="U565" i="6" s="1"/>
  <c r="N566" i="6"/>
  <c r="P566" i="6" s="1"/>
  <c r="U566" i="6" s="1"/>
  <c r="N567" i="6"/>
  <c r="P567" i="6" s="1"/>
  <c r="U567" i="6" s="1"/>
  <c r="N568" i="6"/>
  <c r="P568" i="6" s="1"/>
  <c r="U568" i="6" s="1"/>
  <c r="N569" i="6"/>
  <c r="P569" i="6" s="1"/>
  <c r="U569" i="6" s="1"/>
  <c r="N570" i="6"/>
  <c r="P570" i="6" s="1"/>
  <c r="U570" i="6" s="1"/>
  <c r="N571" i="6"/>
  <c r="P571" i="6" s="1"/>
  <c r="U571" i="6" s="1"/>
  <c r="N572" i="6"/>
  <c r="P572" i="6" s="1"/>
  <c r="U572" i="6" s="1"/>
  <c r="N573" i="6"/>
  <c r="P573" i="6" s="1"/>
  <c r="U573" i="6" s="1"/>
  <c r="N574" i="6"/>
  <c r="P574" i="6" s="1"/>
  <c r="U574" i="6" s="1"/>
  <c r="N575" i="6"/>
  <c r="P575" i="6" s="1"/>
  <c r="U575" i="6" s="1"/>
  <c r="N576" i="6"/>
  <c r="P576" i="6" s="1"/>
  <c r="U576" i="6" s="1"/>
  <c r="P577" i="6"/>
  <c r="U577" i="6" s="1"/>
  <c r="N578" i="6"/>
  <c r="P578" i="6" s="1"/>
  <c r="U578" i="6" s="1"/>
  <c r="N579" i="6"/>
  <c r="P579" i="6" s="1"/>
  <c r="U579" i="6" s="1"/>
  <c r="N580" i="6"/>
  <c r="P580" i="6" s="1"/>
  <c r="U580" i="6" s="1"/>
  <c r="N581" i="6"/>
  <c r="P581" i="6" s="1"/>
  <c r="U581" i="6" s="1"/>
  <c r="N582" i="6"/>
  <c r="P582" i="6" s="1"/>
  <c r="U582" i="6" s="1"/>
  <c r="N583" i="6"/>
  <c r="P583" i="6" s="1"/>
  <c r="U583" i="6" s="1"/>
  <c r="N584" i="6"/>
  <c r="P584" i="6" s="1"/>
  <c r="U584" i="6" s="1"/>
  <c r="N585" i="6"/>
  <c r="P585" i="6" s="1"/>
  <c r="U585" i="6" s="1"/>
  <c r="N586" i="6"/>
  <c r="P586" i="6" s="1"/>
  <c r="U586" i="6" s="1"/>
  <c r="N587" i="6"/>
  <c r="P587" i="6" s="1"/>
  <c r="U587" i="6" s="1"/>
  <c r="N588" i="6"/>
  <c r="P588" i="6" s="1"/>
  <c r="U588" i="6" s="1"/>
  <c r="N589" i="6"/>
  <c r="P589" i="6" s="1"/>
  <c r="U589" i="6" s="1"/>
  <c r="N590" i="6"/>
  <c r="P590" i="6" s="1"/>
  <c r="U590" i="6" s="1"/>
  <c r="N591" i="6"/>
  <c r="P591" i="6" s="1"/>
  <c r="U591" i="6" s="1"/>
  <c r="N592" i="6"/>
  <c r="P592" i="6" s="1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P605" i="6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P627" i="6"/>
  <c r="U627" i="6" s="1"/>
  <c r="N628" i="6"/>
  <c r="P628" i="6" s="1"/>
  <c r="U628" i="6" s="1"/>
  <c r="N629" i="6"/>
  <c r="P629" i="6" s="1"/>
  <c r="U629" i="6" s="1"/>
  <c r="N630" i="6"/>
  <c r="P630" i="6" s="1"/>
  <c r="U630" i="6" s="1"/>
  <c r="N631" i="6"/>
  <c r="P631" i="6" s="1"/>
  <c r="U631" i="6" s="1"/>
  <c r="N632" i="6"/>
  <c r="P632" i="6" s="1"/>
  <c r="U632" i="6" s="1"/>
  <c r="N633" i="6"/>
  <c r="P633" i="6" s="1"/>
  <c r="U633" i="6" s="1"/>
  <c r="N634" i="6"/>
  <c r="P634" i="6" s="1"/>
  <c r="U634" i="6" s="1"/>
  <c r="N635" i="6"/>
  <c r="P635" i="6" s="1"/>
  <c r="U635" i="6" s="1"/>
  <c r="N636" i="6"/>
  <c r="P636" i="6" s="1"/>
  <c r="U636" i="6" s="1"/>
  <c r="N637" i="6"/>
  <c r="P637" i="6" s="1"/>
  <c r="U637" i="6" s="1"/>
  <c r="N638" i="6"/>
  <c r="P638" i="6" s="1"/>
  <c r="U638" i="6" s="1"/>
  <c r="P639" i="6"/>
  <c r="U639" i="6" s="1"/>
  <c r="N640" i="6"/>
  <c r="P640" i="6" s="1"/>
  <c r="U640" i="6" s="1"/>
  <c r="P641" i="6"/>
  <c r="U641" i="6" s="1"/>
  <c r="N642" i="6"/>
  <c r="P642" i="6" s="1"/>
  <c r="U642" i="6" s="1"/>
  <c r="P643" i="6"/>
  <c r="U643" i="6" s="1"/>
  <c r="N644" i="6"/>
  <c r="P644" i="6" s="1"/>
  <c r="U644" i="6" s="1"/>
  <c r="N645" i="6"/>
  <c r="P645" i="6" s="1"/>
  <c r="U645" i="6" s="1"/>
  <c r="N646" i="6"/>
  <c r="P646" i="6" s="1"/>
  <c r="U646" i="6" s="1"/>
  <c r="N647" i="6"/>
  <c r="P647" i="6" s="1"/>
  <c r="U647" i="6" s="1"/>
  <c r="N648" i="6"/>
  <c r="P648" i="6" s="1"/>
  <c r="U648" i="6" s="1"/>
  <c r="N649" i="6"/>
  <c r="P649" i="6" s="1"/>
  <c r="U649" i="6" s="1"/>
  <c r="N650" i="6"/>
  <c r="P650" i="6" s="1"/>
  <c r="U650" i="6" s="1"/>
  <c r="N651" i="6"/>
  <c r="P651" i="6" s="1"/>
  <c r="U651" i="6" s="1"/>
  <c r="N652" i="6"/>
  <c r="P652" i="6" s="1"/>
  <c r="U652" i="6" s="1"/>
  <c r="N653" i="6"/>
  <c r="P653" i="6" s="1"/>
  <c r="U653" i="6" s="1"/>
  <c r="N654" i="6"/>
  <c r="P654" i="6" s="1"/>
  <c r="U654" i="6" s="1"/>
  <c r="N655" i="6"/>
  <c r="P655" i="6" s="1"/>
  <c r="U655" i="6" s="1"/>
  <c r="N656" i="6"/>
  <c r="P656" i="6" s="1"/>
  <c r="U656" i="6" s="1"/>
  <c r="N657" i="6"/>
  <c r="P657" i="6" s="1"/>
  <c r="U657" i="6" s="1"/>
  <c r="N658" i="6"/>
  <c r="P658" i="6" s="1"/>
  <c r="U658" i="6" s="1"/>
  <c r="N659" i="6"/>
  <c r="P659" i="6" s="1"/>
  <c r="U659" i="6" s="1"/>
  <c r="P660" i="6"/>
  <c r="U660" i="6" s="1"/>
  <c r="N661" i="6"/>
  <c r="P661" i="6" s="1"/>
  <c r="U661" i="6" s="1"/>
  <c r="N662" i="6"/>
  <c r="P662" i="6" s="1"/>
  <c r="U662" i="6" s="1"/>
  <c r="N663" i="6"/>
  <c r="P663" i="6" s="1"/>
  <c r="U663" i="6" s="1"/>
  <c r="N664" i="6"/>
  <c r="P664" i="6" s="1"/>
  <c r="U664" i="6" s="1"/>
  <c r="N665" i="6"/>
  <c r="P665" i="6" s="1"/>
  <c r="U665" i="6" s="1"/>
  <c r="N666" i="6"/>
  <c r="P666" i="6" s="1"/>
  <c r="U666" i="6" s="1"/>
  <c r="N668" i="6"/>
  <c r="P668" i="6" s="1"/>
  <c r="U668" i="6" s="1"/>
  <c r="N669" i="6"/>
  <c r="P669" i="6" s="1"/>
  <c r="U669" i="6" s="1"/>
  <c r="N670" i="6"/>
  <c r="P670" i="6" s="1"/>
  <c r="U670" i="6" s="1"/>
  <c r="N671" i="6"/>
  <c r="P671" i="6" s="1"/>
  <c r="U671" i="6" s="1"/>
  <c r="P672" i="6"/>
  <c r="U672" i="6" s="1"/>
  <c r="P673" i="6"/>
  <c r="U673" i="6" s="1"/>
  <c r="N675" i="6"/>
  <c r="P675" i="6" s="1"/>
  <c r="U675" i="6" s="1"/>
  <c r="N676" i="6"/>
  <c r="P676" i="6" s="1"/>
  <c r="U676" i="6" s="1"/>
  <c r="N677" i="6"/>
  <c r="P677" i="6" s="1"/>
  <c r="U677" i="6" s="1"/>
  <c r="P678" i="6"/>
  <c r="U678" i="6" s="1"/>
  <c r="P679" i="6"/>
  <c r="U679" i="6" s="1"/>
  <c r="N680" i="6"/>
  <c r="P680" i="6" s="1"/>
  <c r="U680" i="6" s="1"/>
  <c r="N681" i="6"/>
  <c r="P681" i="6" s="1"/>
  <c r="U681" i="6" s="1"/>
  <c r="P682" i="6"/>
  <c r="U682" i="6" s="1"/>
  <c r="P683" i="6"/>
  <c r="U683" i="6" s="1"/>
  <c r="P684" i="6"/>
  <c r="U684" i="6" s="1"/>
  <c r="N685" i="6"/>
  <c r="P685" i="6" s="1"/>
  <c r="U685" i="6" s="1"/>
  <c r="N686" i="6"/>
  <c r="P686" i="6" s="1"/>
  <c r="U686" i="6" s="1"/>
  <c r="N687" i="6"/>
  <c r="P687" i="6" s="1"/>
  <c r="U687" i="6" s="1"/>
  <c r="N688" i="6"/>
  <c r="P688" i="6" s="1"/>
  <c r="U688" i="6" s="1"/>
  <c r="N689" i="6"/>
  <c r="P689" i="6" s="1"/>
  <c r="U689" i="6" s="1"/>
  <c r="N690" i="6"/>
  <c r="P690" i="6" s="1"/>
  <c r="U690" i="6" s="1"/>
  <c r="N691" i="6"/>
  <c r="P691" i="6" s="1"/>
  <c r="U691" i="6" s="1"/>
  <c r="N692" i="6"/>
  <c r="P692" i="6" s="1"/>
  <c r="U692" i="6" s="1"/>
  <c r="N693" i="6"/>
  <c r="P693" i="6" s="1"/>
  <c r="U693" i="6" s="1"/>
  <c r="N694" i="6"/>
  <c r="P694" i="6" s="1"/>
  <c r="U694" i="6" s="1"/>
  <c r="N695" i="6"/>
  <c r="P695" i="6" s="1"/>
  <c r="U695" i="6" s="1"/>
  <c r="N696" i="6"/>
  <c r="P696" i="6" s="1"/>
  <c r="U696" i="6" s="1"/>
  <c r="N697" i="6"/>
  <c r="P697" i="6" s="1"/>
  <c r="U697" i="6" s="1"/>
  <c r="N698" i="6"/>
  <c r="P698" i="6" s="1"/>
  <c r="U698" i="6" s="1"/>
  <c r="N699" i="6"/>
  <c r="P699" i="6" s="1"/>
  <c r="U699" i="6" s="1"/>
  <c r="P700" i="6"/>
  <c r="U700" i="6" s="1"/>
  <c r="N701" i="6"/>
  <c r="P701" i="6" s="1"/>
  <c r="U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N707" i="6"/>
  <c r="P707" i="6" s="1"/>
  <c r="U707" i="6" s="1"/>
  <c r="N708" i="6"/>
  <c r="P708" i="6" s="1"/>
  <c r="U708" i="6" s="1"/>
  <c r="N709" i="6"/>
  <c r="P709" i="6" s="1"/>
  <c r="U709" i="6" s="1"/>
  <c r="N710" i="6"/>
  <c r="P710" i="6" s="1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8" i="6"/>
  <c r="P768" i="6" s="1"/>
  <c r="U768" i="6" s="1"/>
  <c r="N769" i="6"/>
  <c r="P769" i="6" s="1"/>
  <c r="U769" i="6" s="1"/>
  <c r="N770" i="6"/>
  <c r="P770" i="6" s="1"/>
  <c r="U770" i="6" s="1"/>
  <c r="N771" i="6"/>
  <c r="P771" i="6" s="1"/>
  <c r="U771" i="6" s="1"/>
  <c r="N772" i="6"/>
  <c r="P772" i="6" s="1"/>
  <c r="U772" i="6" s="1"/>
  <c r="P773" i="6"/>
  <c r="U773" i="6" s="1"/>
  <c r="N774" i="6"/>
  <c r="P774" i="6" s="1"/>
  <c r="U774" i="6" s="1"/>
  <c r="N775" i="6"/>
  <c r="P775" i="6" s="1"/>
  <c r="U775" i="6" s="1"/>
  <c r="N776" i="6"/>
  <c r="P776" i="6" s="1"/>
  <c r="U776" i="6" s="1"/>
  <c r="N777" i="6"/>
  <c r="P777" i="6" s="1"/>
  <c r="U777" i="6" s="1"/>
  <c r="N778" i="6"/>
  <c r="P778" i="6" s="1"/>
  <c r="U778" i="6" s="1"/>
  <c r="N779" i="6"/>
  <c r="P779" i="6" s="1"/>
  <c r="U779" i="6" s="1"/>
  <c r="N780" i="6"/>
  <c r="P780" i="6" s="1"/>
  <c r="U780" i="6" s="1"/>
  <c r="N781" i="6"/>
  <c r="P781" i="6" s="1"/>
  <c r="U781" i="6" s="1"/>
  <c r="N782" i="6"/>
  <c r="P782" i="6" s="1"/>
  <c r="U782" i="6" s="1"/>
  <c r="N783" i="6"/>
  <c r="P783" i="6" s="1"/>
  <c r="U783" i="6" s="1"/>
  <c r="N784" i="6"/>
  <c r="P784" i="6" s="1"/>
  <c r="U784" i="6" s="1"/>
  <c r="V784" i="6" s="1"/>
  <c r="N785" i="6"/>
  <c r="P785" i="6" s="1"/>
  <c r="U785" i="6" s="1"/>
  <c r="P786" i="6"/>
  <c r="U786" i="6" s="1"/>
  <c r="P787" i="6"/>
  <c r="U787" i="6" s="1"/>
  <c r="N788" i="6"/>
  <c r="P788" i="6" s="1"/>
  <c r="U788" i="6" s="1"/>
  <c r="P789" i="6"/>
  <c r="U789" i="6" s="1"/>
  <c r="P790" i="6"/>
  <c r="U790" i="6" s="1"/>
  <c r="P791" i="6"/>
  <c r="U791" i="6" s="1"/>
  <c r="N792" i="6"/>
  <c r="P792" i="6" s="1"/>
  <c r="U792" i="6" s="1"/>
  <c r="N794" i="6"/>
  <c r="P794" i="6" s="1"/>
  <c r="U794" i="6" s="1"/>
  <c r="N795" i="6"/>
  <c r="P795" i="6" s="1"/>
  <c r="U795" i="6" s="1"/>
  <c r="N796" i="6"/>
  <c r="P796" i="6" s="1"/>
  <c r="U796" i="6" s="1"/>
  <c r="N797" i="6"/>
  <c r="P797" i="6" s="1"/>
  <c r="U797" i="6" s="1"/>
  <c r="P798" i="6"/>
  <c r="U798" i="6" s="1"/>
  <c r="N799" i="6"/>
  <c r="P799" i="6" s="1"/>
  <c r="U799" i="6" s="1"/>
  <c r="N800" i="6"/>
  <c r="P800" i="6" s="1"/>
  <c r="U800" i="6" s="1"/>
  <c r="N801" i="6"/>
  <c r="P801" i="6" s="1"/>
  <c r="U801" i="6" s="1"/>
  <c r="N802" i="6"/>
  <c r="P802" i="6" s="1"/>
  <c r="U802" i="6" s="1"/>
  <c r="N803" i="6"/>
  <c r="P803" i="6" s="1"/>
  <c r="U803" i="6" s="1"/>
  <c r="N804" i="6"/>
  <c r="P804" i="6" s="1"/>
  <c r="U804" i="6" s="1"/>
  <c r="N805" i="6"/>
  <c r="P805" i="6" s="1"/>
  <c r="U805" i="6" s="1"/>
  <c r="N806" i="6"/>
  <c r="P806" i="6" s="1"/>
  <c r="U806" i="6" s="1"/>
  <c r="N807" i="6"/>
  <c r="P807" i="6" s="1"/>
  <c r="U807" i="6" s="1"/>
  <c r="N808" i="6"/>
  <c r="P808" i="6" s="1"/>
  <c r="U808" i="6" s="1"/>
  <c r="N809" i="6"/>
  <c r="P809" i="6" s="1"/>
  <c r="U809" i="6" s="1"/>
  <c r="N810" i="6"/>
  <c r="P810" i="6" s="1"/>
  <c r="U810" i="6" s="1"/>
  <c r="N811" i="6"/>
  <c r="P811" i="6" s="1"/>
  <c r="U811" i="6" s="1"/>
  <c r="P812" i="6"/>
  <c r="U812" i="6" s="1"/>
  <c r="N813" i="6"/>
  <c r="P813" i="6" s="1"/>
  <c r="U813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N834" i="6"/>
  <c r="P834" i="6" s="1"/>
  <c r="U834" i="6" s="1"/>
  <c r="N835" i="6"/>
  <c r="P835" i="6" s="1"/>
  <c r="U835" i="6" s="1"/>
  <c r="N837" i="6"/>
  <c r="P837" i="6" s="1"/>
  <c r="U837" i="6" s="1"/>
  <c r="N838" i="6"/>
  <c r="P838" i="6" s="1"/>
  <c r="U838" i="6" s="1"/>
  <c r="N839" i="6"/>
  <c r="P839" i="6" s="1"/>
  <c r="U839" i="6" s="1"/>
  <c r="N840" i="6"/>
  <c r="P840" i="6" s="1"/>
  <c r="U840" i="6" s="1"/>
  <c r="P841" i="6"/>
  <c r="U841" i="6" s="1"/>
  <c r="N842" i="6"/>
  <c r="P842" i="6" s="1"/>
  <c r="U842" i="6" s="1"/>
  <c r="N843" i="6"/>
  <c r="P843" i="6" s="1"/>
  <c r="U843" i="6" s="1"/>
  <c r="P844" i="6"/>
  <c r="U844" i="6" s="1"/>
  <c r="N845" i="6"/>
  <c r="P845" i="6" s="1"/>
  <c r="U845" i="6" s="1"/>
  <c r="P846" i="6"/>
  <c r="U846" i="6" s="1"/>
  <c r="N847" i="6"/>
  <c r="P847" i="6" s="1"/>
  <c r="U847" i="6" s="1"/>
  <c r="N848" i="6"/>
  <c r="P848" i="6" s="1"/>
  <c r="U848" i="6" s="1"/>
  <c r="P849" i="6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N861" i="6"/>
  <c r="P861" i="6" s="1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P870" i="6"/>
  <c r="U870" i="6" s="1"/>
  <c r="N871" i="6"/>
  <c r="P871" i="6" s="1"/>
  <c r="U871" i="6" s="1"/>
  <c r="N872" i="6"/>
  <c r="P872" i="6" s="1"/>
  <c r="U872" i="6" s="1"/>
  <c r="N873" i="6"/>
  <c r="P873" i="6" s="1"/>
  <c r="U873" i="6" s="1"/>
  <c r="N875" i="6"/>
  <c r="P875" i="6" s="1"/>
  <c r="U875" i="6" s="1"/>
  <c r="N876" i="6"/>
  <c r="P876" i="6" s="1"/>
  <c r="U876" i="6" s="1"/>
  <c r="N877" i="6"/>
  <c r="P877" i="6" s="1"/>
  <c r="U877" i="6" s="1"/>
  <c r="N878" i="6"/>
  <c r="P878" i="6" s="1"/>
  <c r="U878" i="6" s="1"/>
  <c r="N880" i="6"/>
  <c r="P880" i="6" s="1"/>
  <c r="U880" i="6" s="1"/>
  <c r="N881" i="6"/>
  <c r="P881" i="6" s="1"/>
  <c r="U881" i="6" s="1"/>
  <c r="N882" i="6"/>
  <c r="P882" i="6" s="1"/>
  <c r="U882" i="6" s="1"/>
  <c r="N883" i="6"/>
  <c r="P883" i="6" s="1"/>
  <c r="U883" i="6" s="1"/>
  <c r="P884" i="6"/>
  <c r="U884" i="6" s="1"/>
  <c r="N885" i="6"/>
  <c r="P885" i="6" s="1"/>
  <c r="U885" i="6" s="1"/>
  <c r="N886" i="6"/>
  <c r="P886" i="6" s="1"/>
  <c r="U886" i="6" s="1"/>
  <c r="N887" i="6"/>
  <c r="P887" i="6" s="1"/>
  <c r="U887" i="6" s="1"/>
  <c r="N888" i="6"/>
  <c r="P888" i="6" s="1"/>
  <c r="U888" i="6" s="1"/>
  <c r="N889" i="6"/>
  <c r="P889" i="6" s="1"/>
  <c r="U889" i="6" s="1"/>
  <c r="N890" i="6"/>
  <c r="P890" i="6" s="1"/>
  <c r="U890" i="6" s="1"/>
  <c r="N891" i="6"/>
  <c r="P891" i="6" s="1"/>
  <c r="U891" i="6" s="1"/>
  <c r="N892" i="6"/>
  <c r="P892" i="6" s="1"/>
  <c r="U892" i="6" s="1"/>
  <c r="N893" i="6"/>
  <c r="P893" i="6" s="1"/>
  <c r="U893" i="6" s="1"/>
  <c r="N894" i="6"/>
  <c r="P894" i="6" s="1"/>
  <c r="U894" i="6" s="1"/>
  <c r="N895" i="6"/>
  <c r="P895" i="6" s="1"/>
  <c r="U895" i="6" s="1"/>
  <c r="N896" i="6"/>
  <c r="P896" i="6" s="1"/>
  <c r="U896" i="6" s="1"/>
  <c r="N897" i="6"/>
  <c r="P897" i="6" s="1"/>
  <c r="U897" i="6" s="1"/>
  <c r="N898" i="6"/>
  <c r="P898" i="6" s="1"/>
  <c r="U898" i="6" s="1"/>
  <c r="N899" i="6"/>
  <c r="P899" i="6" s="1"/>
  <c r="U899" i="6" s="1"/>
  <c r="N900" i="6"/>
  <c r="P900" i="6" s="1"/>
  <c r="U900" i="6" s="1"/>
  <c r="N901" i="6"/>
  <c r="P901" i="6" s="1"/>
  <c r="U901" i="6" s="1"/>
  <c r="N902" i="6"/>
  <c r="P902" i="6" s="1"/>
  <c r="U902" i="6" s="1"/>
  <c r="N903" i="6"/>
  <c r="P903" i="6" s="1"/>
  <c r="U903" i="6" s="1"/>
  <c r="P904" i="6"/>
  <c r="U904" i="6" s="1"/>
  <c r="N905" i="6"/>
  <c r="P905" i="6" s="1"/>
  <c r="U905" i="6" s="1"/>
  <c r="N906" i="6"/>
  <c r="P906" i="6" s="1"/>
  <c r="U906" i="6" s="1"/>
  <c r="P907" i="6"/>
  <c r="U907" i="6" s="1"/>
  <c r="N908" i="6"/>
  <c r="P908" i="6" s="1"/>
  <c r="U908" i="6" s="1"/>
  <c r="N909" i="6"/>
  <c r="P909" i="6" s="1"/>
  <c r="U909" i="6" s="1"/>
  <c r="P910" i="6"/>
  <c r="U910" i="6" s="1"/>
  <c r="N911" i="6"/>
  <c r="P911" i="6" s="1"/>
  <c r="U911" i="6" s="1"/>
  <c r="P912" i="6"/>
  <c r="U912" i="6" s="1"/>
  <c r="P914" i="6"/>
  <c r="U914" i="6" s="1"/>
  <c r="N915" i="6"/>
  <c r="P915" i="6" s="1"/>
  <c r="U915" i="6" s="1"/>
  <c r="N916" i="6"/>
  <c r="P916" i="6" s="1"/>
  <c r="U916" i="6" s="1"/>
  <c r="N917" i="6"/>
  <c r="P917" i="6" s="1"/>
  <c r="U917" i="6" s="1"/>
  <c r="N918" i="6"/>
  <c r="P918" i="6" s="1"/>
  <c r="U918" i="6" s="1"/>
  <c r="P919" i="6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P932" i="6"/>
  <c r="U932" i="6" s="1"/>
  <c r="N933" i="6"/>
  <c r="P933" i="6" s="1"/>
  <c r="U933" i="6" s="1"/>
  <c r="P934" i="6"/>
  <c r="U934" i="6" s="1"/>
  <c r="N935" i="6"/>
  <c r="P935" i="6" s="1"/>
  <c r="U935" i="6" s="1"/>
  <c r="N936" i="6"/>
  <c r="P936" i="6" s="1"/>
  <c r="U936" i="6" s="1"/>
  <c r="N937" i="6"/>
  <c r="P937" i="6" s="1"/>
  <c r="U937" i="6" s="1"/>
  <c r="N938" i="6"/>
  <c r="P938" i="6" s="1"/>
  <c r="U938" i="6" s="1"/>
  <c r="N939" i="6"/>
  <c r="P939" i="6" s="1"/>
  <c r="U939" i="6" s="1"/>
  <c r="N940" i="6"/>
  <c r="P940" i="6" s="1"/>
  <c r="U940" i="6" s="1"/>
  <c r="N941" i="6"/>
  <c r="P941" i="6" s="1"/>
  <c r="U941" i="6" s="1"/>
  <c r="N942" i="6"/>
  <c r="P942" i="6" s="1"/>
  <c r="U942" i="6" s="1"/>
  <c r="P943" i="6"/>
  <c r="U943" i="6" s="1"/>
  <c r="N944" i="6"/>
  <c r="P944" i="6" s="1"/>
  <c r="U944" i="6" s="1"/>
  <c r="N945" i="6"/>
  <c r="P945" i="6" s="1"/>
  <c r="U945" i="6" s="1"/>
  <c r="N946" i="6"/>
  <c r="P946" i="6" s="1"/>
  <c r="U946" i="6" s="1"/>
  <c r="P947" i="6"/>
  <c r="U947" i="6" s="1"/>
  <c r="N948" i="6"/>
  <c r="P948" i="6" s="1"/>
  <c r="U948" i="6" s="1"/>
  <c r="N949" i="6"/>
  <c r="P949" i="6" s="1"/>
  <c r="U949" i="6" s="1"/>
  <c r="N950" i="6"/>
  <c r="P950" i="6" s="1"/>
  <c r="U950" i="6" s="1"/>
  <c r="N951" i="6"/>
  <c r="P951" i="6" s="1"/>
  <c r="U951" i="6" s="1"/>
  <c r="N952" i="6"/>
  <c r="P952" i="6" s="1"/>
  <c r="U952" i="6" s="1"/>
  <c r="N953" i="6"/>
  <c r="P953" i="6" s="1"/>
  <c r="U953" i="6" s="1"/>
  <c r="N954" i="6"/>
  <c r="P954" i="6" s="1"/>
  <c r="U954" i="6" s="1"/>
  <c r="N955" i="6"/>
  <c r="P955" i="6" s="1"/>
  <c r="U955" i="6" s="1"/>
  <c r="N956" i="6"/>
  <c r="P956" i="6" s="1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P961" i="6"/>
  <c r="U961" i="6" s="1"/>
  <c r="N962" i="6"/>
  <c r="P962" i="6" s="1"/>
  <c r="U962" i="6" s="1"/>
  <c r="N963" i="6"/>
  <c r="P963" i="6" s="1"/>
  <c r="U963" i="6" s="1"/>
  <c r="N964" i="6"/>
  <c r="P964" i="6" s="1"/>
  <c r="U964" i="6" s="1"/>
  <c r="N965" i="6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79" i="6"/>
  <c r="U979" i="6" s="1"/>
  <c r="N980" i="6"/>
  <c r="P980" i="6" s="1"/>
  <c r="U980" i="6" s="1"/>
  <c r="N981" i="6"/>
  <c r="P981" i="6" s="1"/>
  <c r="U981" i="6" s="1"/>
  <c r="P982" i="6"/>
  <c r="U982" i="6" s="1"/>
  <c r="N983" i="6"/>
  <c r="P983" i="6" s="1"/>
  <c r="U983" i="6" s="1"/>
  <c r="N984" i="6"/>
  <c r="P984" i="6" s="1"/>
  <c r="U984" i="6" s="1"/>
  <c r="N985" i="6"/>
  <c r="P985" i="6" s="1"/>
  <c r="U985" i="6" s="1"/>
  <c r="P986" i="6"/>
  <c r="U986" i="6" s="1"/>
  <c r="N987" i="6"/>
  <c r="P987" i="6" s="1"/>
  <c r="U987" i="6" s="1"/>
  <c r="N988" i="6"/>
  <c r="P988" i="6" s="1"/>
  <c r="U988" i="6" s="1"/>
  <c r="N989" i="6"/>
  <c r="P989" i="6" s="1"/>
  <c r="U989" i="6" s="1"/>
  <c r="N990" i="6"/>
  <c r="P990" i="6" s="1"/>
  <c r="U990" i="6" s="1"/>
  <c r="N991" i="6"/>
  <c r="P991" i="6" s="1"/>
  <c r="U991" i="6" s="1"/>
  <c r="N992" i="6"/>
  <c r="P992" i="6" s="1"/>
  <c r="U992" i="6" s="1"/>
  <c r="N993" i="6"/>
  <c r="P993" i="6" s="1"/>
  <c r="U993" i="6" s="1"/>
  <c r="N994" i="6"/>
  <c r="P994" i="6" s="1"/>
  <c r="U994" i="6" s="1"/>
  <c r="P995" i="6"/>
  <c r="U995" i="6" s="1"/>
  <c r="N996" i="6"/>
  <c r="P996" i="6" s="1"/>
  <c r="U996" i="6" s="1"/>
  <c r="N997" i="6"/>
  <c r="P997" i="6" s="1"/>
  <c r="U997" i="6" s="1"/>
  <c r="N998" i="6"/>
  <c r="P998" i="6" s="1"/>
  <c r="U998" i="6" s="1"/>
  <c r="N999" i="6"/>
  <c r="P999" i="6" s="1"/>
  <c r="U999" i="6" s="1"/>
  <c r="N1000" i="6"/>
  <c r="P1000" i="6" s="1"/>
  <c r="U1000" i="6" s="1"/>
  <c r="N1001" i="6"/>
  <c r="P1001" i="6" s="1"/>
  <c r="U1001" i="6" s="1"/>
  <c r="N1002" i="6"/>
  <c r="P1002" i="6" s="1"/>
  <c r="U1002" i="6" s="1"/>
  <c r="N1003" i="6"/>
  <c r="P1003" i="6" s="1"/>
  <c r="U1003" i="6" s="1"/>
  <c r="N1004" i="6"/>
  <c r="P1004" i="6" s="1"/>
  <c r="U1004" i="6" s="1"/>
  <c r="N1005" i="6"/>
  <c r="P1005" i="6" s="1"/>
  <c r="U1005" i="6" s="1"/>
  <c r="P1006" i="6"/>
  <c r="U1006" i="6" s="1"/>
  <c r="N1007" i="6"/>
  <c r="P1007" i="6" s="1"/>
  <c r="U1007" i="6" s="1"/>
  <c r="N1008" i="6"/>
  <c r="P1008" i="6" s="1"/>
  <c r="U1008" i="6" s="1"/>
  <c r="N1009" i="6"/>
  <c r="P1009" i="6" s="1"/>
  <c r="U1009" i="6" s="1"/>
  <c r="N1010" i="6"/>
  <c r="P1010" i="6" s="1"/>
  <c r="U1010" i="6" s="1"/>
  <c r="N1011" i="6"/>
  <c r="P1011" i="6" s="1"/>
  <c r="U1011" i="6" s="1"/>
  <c r="N1012" i="6"/>
  <c r="P1012" i="6" s="1"/>
  <c r="U1012" i="6" s="1"/>
  <c r="N1013" i="6"/>
  <c r="P1013" i="6" s="1"/>
  <c r="U1013" i="6" s="1"/>
  <c r="N1014" i="6"/>
  <c r="P1014" i="6" s="1"/>
  <c r="U1014" i="6" s="1"/>
  <c r="N1015" i="6"/>
  <c r="P1015" i="6" s="1"/>
  <c r="U1015" i="6" s="1"/>
  <c r="N1016" i="6"/>
  <c r="P1016" i="6" s="1"/>
  <c r="U1016" i="6" s="1"/>
  <c r="N1017" i="6"/>
  <c r="P1017" i="6" s="1"/>
  <c r="U1017" i="6" s="1"/>
  <c r="N1018" i="6"/>
  <c r="P1018" i="6" s="1"/>
  <c r="U1018" i="6" s="1"/>
  <c r="N1019" i="6"/>
  <c r="P1019" i="6" s="1"/>
  <c r="U1019" i="6" s="1"/>
  <c r="N1020" i="6"/>
  <c r="P1020" i="6" s="1"/>
  <c r="U1020" i="6" s="1"/>
  <c r="N1021" i="6"/>
  <c r="P1021" i="6" s="1"/>
  <c r="U1021" i="6" s="1"/>
  <c r="N1022" i="6"/>
  <c r="P1022" i="6" s="1"/>
  <c r="U1022" i="6" s="1"/>
  <c r="N1023" i="6"/>
  <c r="P1023" i="6" s="1"/>
  <c r="U1023" i="6" s="1"/>
  <c r="N1024" i="6"/>
  <c r="P1024" i="6" s="1"/>
  <c r="U1024" i="6" s="1"/>
  <c r="N1025" i="6"/>
  <c r="P1025" i="6" s="1"/>
  <c r="U1025" i="6" s="1"/>
  <c r="N1026" i="6"/>
  <c r="P1026" i="6" s="1"/>
  <c r="U1026" i="6" s="1"/>
  <c r="N1027" i="6"/>
  <c r="P1027" i="6" s="1"/>
  <c r="U1027" i="6" s="1"/>
  <c r="N1028" i="6"/>
  <c r="P1028" i="6" s="1"/>
  <c r="U1028" i="6" s="1"/>
  <c r="N1029" i="6"/>
  <c r="P1029" i="6" s="1"/>
  <c r="U1029" i="6" s="1"/>
  <c r="N1030" i="6"/>
  <c r="P1030" i="6" s="1"/>
  <c r="U1030" i="6" s="1"/>
  <c r="N1031" i="6"/>
  <c r="P1031" i="6" s="1"/>
  <c r="U1031" i="6" s="1"/>
  <c r="N1032" i="6"/>
  <c r="P1032" i="6" s="1"/>
  <c r="U1032" i="6" s="1"/>
  <c r="N1033" i="6"/>
  <c r="P1033" i="6" s="1"/>
  <c r="U1033" i="6" s="1"/>
  <c r="N1034" i="6"/>
  <c r="H117" i="14"/>
  <c r="O1034" i="6" s="1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U1063" i="6" s="1"/>
  <c r="N1064" i="6"/>
  <c r="P1064" i="6" s="1"/>
  <c r="U1064" i="6" s="1"/>
  <c r="N1065" i="6"/>
  <c r="P1065" i="6" s="1"/>
  <c r="U1065" i="6" s="1"/>
  <c r="P1066" i="6"/>
  <c r="U1066" i="6" s="1"/>
  <c r="N1067" i="6"/>
  <c r="P1067" i="6" s="1"/>
  <c r="U1067" i="6" s="1"/>
  <c r="N1068" i="6"/>
  <c r="P1068" i="6" s="1"/>
  <c r="U1068" i="6" s="1"/>
  <c r="N1069" i="6"/>
  <c r="P1069" i="6" s="1"/>
  <c r="U1069" i="6" s="1"/>
  <c r="N1070" i="6"/>
  <c r="P1070" i="6" s="1"/>
  <c r="U1070" i="6" s="1"/>
  <c r="N1071" i="6"/>
  <c r="P1071" i="6" s="1"/>
  <c r="U1071" i="6" s="1"/>
  <c r="N1072" i="6"/>
  <c r="P1072" i="6" s="1"/>
  <c r="U1072" i="6" s="1"/>
  <c r="N1073" i="6"/>
  <c r="P1073" i="6" s="1"/>
  <c r="U1073" i="6" s="1"/>
  <c r="N1074" i="6"/>
  <c r="P1074" i="6" s="1"/>
  <c r="U1074" i="6" s="1"/>
  <c r="N1075" i="6"/>
  <c r="P1075" i="6" s="1"/>
  <c r="U1075" i="6" s="1"/>
  <c r="N1076" i="6"/>
  <c r="P1076" i="6" s="1"/>
  <c r="U1076" i="6" s="1"/>
  <c r="N1077" i="6"/>
  <c r="P1077" i="6" s="1"/>
  <c r="U1077" i="6" s="1"/>
  <c r="P1078" i="6"/>
  <c r="U1078" i="6" s="1"/>
  <c r="N1079" i="6"/>
  <c r="P1079" i="6" s="1"/>
  <c r="U1079" i="6" s="1"/>
  <c r="N1080" i="6"/>
  <c r="P1080" i="6" s="1"/>
  <c r="U1080" i="6" s="1"/>
  <c r="N1081" i="6"/>
  <c r="P1081" i="6" s="1"/>
  <c r="U1081" i="6" s="1"/>
  <c r="N1082" i="6"/>
  <c r="P1082" i="6" s="1"/>
  <c r="U1082" i="6" s="1"/>
  <c r="P1083" i="6"/>
  <c r="U1083" i="6" s="1"/>
  <c r="P1084" i="6"/>
  <c r="U1084" i="6" s="1"/>
  <c r="N1085" i="6"/>
  <c r="P1085" i="6" s="1"/>
  <c r="U1085" i="6" s="1"/>
  <c r="P1086" i="6"/>
  <c r="U1086" i="6" s="1"/>
  <c r="N1087" i="6"/>
  <c r="P1087" i="6" s="1"/>
  <c r="U1087" i="6" s="1"/>
  <c r="P1088" i="6"/>
  <c r="U1088" i="6" s="1"/>
  <c r="N1089" i="6"/>
  <c r="P1089" i="6" s="1"/>
  <c r="U1089" i="6" s="1"/>
  <c r="N1090" i="6"/>
  <c r="P1090" i="6" s="1"/>
  <c r="U1090" i="6" s="1"/>
  <c r="N1091" i="6"/>
  <c r="P1091" i="6" s="1"/>
  <c r="U1091" i="6" s="1"/>
  <c r="N1092" i="6"/>
  <c r="P1092" i="6" s="1"/>
  <c r="U1092" i="6" s="1"/>
  <c r="N1093" i="6"/>
  <c r="P1093" i="6" s="1"/>
  <c r="U1093" i="6" s="1"/>
  <c r="P1094" i="6"/>
  <c r="U1094" i="6" s="1"/>
  <c r="N1095" i="6"/>
  <c r="P1095" i="6" s="1"/>
  <c r="U1095" i="6" s="1"/>
  <c r="P1096" i="6"/>
  <c r="U1096" i="6" s="1"/>
  <c r="P1097" i="6"/>
  <c r="U1097" i="6" s="1"/>
  <c r="N1098" i="6"/>
  <c r="P1098" i="6" s="1"/>
  <c r="U1098" i="6" s="1"/>
  <c r="N1099" i="6"/>
  <c r="P1099" i="6" s="1"/>
  <c r="U1099" i="6" s="1"/>
  <c r="N1100" i="6"/>
  <c r="P1100" i="6" s="1"/>
  <c r="U1100" i="6" s="1"/>
  <c r="P1101" i="6"/>
  <c r="U1101" i="6" s="1"/>
  <c r="N1102" i="6"/>
  <c r="P1102" i="6" s="1"/>
  <c r="U1102" i="6" s="1"/>
  <c r="N1103" i="6"/>
  <c r="P1103" i="6" s="1"/>
  <c r="U1103" i="6" s="1"/>
  <c r="N1104" i="6"/>
  <c r="P1104" i="6" s="1"/>
  <c r="U1104" i="6" s="1"/>
  <c r="N1105" i="6"/>
  <c r="P1105" i="6" s="1"/>
  <c r="U1105" i="6" s="1"/>
  <c r="N1106" i="6"/>
  <c r="P1106" i="6" s="1"/>
  <c r="U1106" i="6" s="1"/>
  <c r="N1107" i="6"/>
  <c r="P1107" i="6" s="1"/>
  <c r="U1107" i="6" s="1"/>
  <c r="N1108" i="6"/>
  <c r="P1108" i="6" s="1"/>
  <c r="U1108" i="6" s="1"/>
  <c r="N1109" i="6"/>
  <c r="P1109" i="6" s="1"/>
  <c r="U1109" i="6" s="1"/>
  <c r="N1110" i="6"/>
  <c r="P1110" i="6" s="1"/>
  <c r="U1110" i="6" s="1"/>
  <c r="N1111" i="6"/>
  <c r="P1111" i="6" s="1"/>
  <c r="U1111" i="6" s="1"/>
  <c r="P1112" i="6"/>
  <c r="U1112" i="6" s="1"/>
  <c r="N1113" i="6"/>
  <c r="P1113" i="6" s="1"/>
  <c r="U1113" i="6" s="1"/>
  <c r="N1114" i="6"/>
  <c r="P1114" i="6" s="1"/>
  <c r="U1114" i="6" s="1"/>
  <c r="N1115" i="6"/>
  <c r="H142" i="14"/>
  <c r="O1120" i="6" s="1"/>
  <c r="P1120" i="6" s="1"/>
  <c r="U1120" i="6" s="1"/>
  <c r="N1116" i="6"/>
  <c r="N1117" i="6"/>
  <c r="N1118" i="6"/>
  <c r="N1119" i="6"/>
  <c r="N1121" i="6"/>
  <c r="N1122" i="6"/>
  <c r="N1123" i="6"/>
  <c r="N1124" i="6"/>
  <c r="N1125" i="6"/>
  <c r="N1126" i="6"/>
  <c r="N1127" i="6"/>
  <c r="O1127" i="6"/>
  <c r="N1128" i="6"/>
  <c r="H143" i="14"/>
  <c r="O1130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P1145" i="6"/>
  <c r="U1145" i="6" s="1"/>
  <c r="N1146" i="6"/>
  <c r="P1146" i="6" s="1"/>
  <c r="U1146" i="6" s="1"/>
  <c r="P1147" i="6"/>
  <c r="U1147" i="6" s="1"/>
  <c r="P1148" i="6"/>
  <c r="U1148" i="6" s="1"/>
  <c r="N1149" i="6"/>
  <c r="P1149" i="6" s="1"/>
  <c r="U1149" i="6" s="1"/>
  <c r="P1150" i="6"/>
  <c r="U1150" i="6" s="1"/>
  <c r="N1151" i="6"/>
  <c r="P1151" i="6" s="1"/>
  <c r="U1151" i="6" s="1"/>
  <c r="P1152" i="6"/>
  <c r="U1152" i="6" s="1"/>
  <c r="N1153" i="6"/>
  <c r="P1153" i="6" s="1"/>
  <c r="U1153" i="6" s="1"/>
  <c r="P1154" i="6"/>
  <c r="U1154" i="6" s="1"/>
  <c r="N1155" i="6"/>
  <c r="P1155" i="6" s="1"/>
  <c r="U1155" i="6" s="1"/>
  <c r="P1156" i="6"/>
  <c r="U1156" i="6" s="1"/>
  <c r="N1157" i="6"/>
  <c r="P1157" i="6" s="1"/>
  <c r="U1157" i="6" s="1"/>
  <c r="N1158" i="6"/>
  <c r="H151" i="14"/>
  <c r="O1159" i="6" s="1"/>
  <c r="N1159" i="6"/>
  <c r="N1161" i="6"/>
  <c r="N1162" i="6"/>
  <c r="N1163" i="6"/>
  <c r="N1164" i="6"/>
  <c r="N1165" i="6"/>
  <c r="N1166" i="6"/>
  <c r="N1167" i="6"/>
  <c r="N1168" i="6"/>
  <c r="N1169" i="6"/>
  <c r="N1170" i="6"/>
  <c r="N1171" i="6"/>
  <c r="P1172" i="6"/>
  <c r="U1172" i="6" s="1"/>
  <c r="N1173" i="6"/>
  <c r="P1173" i="6" s="1"/>
  <c r="U1173" i="6" s="1"/>
  <c r="N1174" i="6"/>
  <c r="P1174" i="6" s="1"/>
  <c r="U1174" i="6" s="1"/>
  <c r="N1175" i="6"/>
  <c r="P1175" i="6" s="1"/>
  <c r="U1175" i="6" s="1"/>
  <c r="N1176" i="6"/>
  <c r="P1176" i="6" s="1"/>
  <c r="U1176" i="6" s="1"/>
  <c r="P1177" i="6"/>
  <c r="U1177" i="6" s="1"/>
  <c r="N1178" i="6"/>
  <c r="P1178" i="6" s="1"/>
  <c r="U1178" i="6" s="1"/>
  <c r="N1179" i="6"/>
  <c r="P1179" i="6" s="1"/>
  <c r="U1179" i="6" s="1"/>
  <c r="N1180" i="6"/>
  <c r="P1180" i="6" s="1"/>
  <c r="U1180" i="6" s="1"/>
  <c r="P1181" i="6"/>
  <c r="U1181" i="6" s="1"/>
  <c r="N1182" i="6"/>
  <c r="P1182" i="6" s="1"/>
  <c r="U1182" i="6" s="1"/>
  <c r="N1183" i="6"/>
  <c r="P1183" i="6" s="1"/>
  <c r="U1183" i="6" s="1"/>
  <c r="N1184" i="6"/>
  <c r="P1184" i="6" s="1"/>
  <c r="U1184" i="6" s="1"/>
  <c r="P1185" i="6"/>
  <c r="U1185" i="6" s="1"/>
  <c r="N1187" i="6"/>
  <c r="P1187" i="6" s="1"/>
  <c r="U1187" i="6" s="1"/>
  <c r="N1188" i="6"/>
  <c r="P1188" i="6" s="1"/>
  <c r="U1188" i="6" s="1"/>
  <c r="N1189" i="6"/>
  <c r="P1189" i="6" s="1"/>
  <c r="U1189" i="6" s="1"/>
  <c r="N1190" i="6"/>
  <c r="P1190" i="6" s="1"/>
  <c r="U1190" i="6" s="1"/>
  <c r="N1191" i="6"/>
  <c r="P1191" i="6" s="1"/>
  <c r="U1191" i="6" s="1"/>
  <c r="P1192" i="6"/>
  <c r="U1192" i="6" s="1"/>
  <c r="N1193" i="6"/>
  <c r="P1193" i="6" s="1"/>
  <c r="U1193" i="6" s="1"/>
  <c r="P1194" i="6"/>
  <c r="U1194" i="6" s="1"/>
  <c r="N1195" i="6"/>
  <c r="P1195" i="6" s="1"/>
  <c r="U1195" i="6" s="1"/>
  <c r="N1196" i="6"/>
  <c r="P1196" i="6" s="1"/>
  <c r="U1196" i="6" s="1"/>
  <c r="N1197" i="6"/>
  <c r="P1197" i="6" s="1"/>
  <c r="U1197" i="6" s="1"/>
  <c r="P1198" i="6"/>
  <c r="U1198" i="6" s="1"/>
  <c r="N1199" i="6"/>
  <c r="P1199" i="6" s="1"/>
  <c r="U1199" i="6" s="1"/>
  <c r="N1200" i="6"/>
  <c r="P1200" i="6" s="1"/>
  <c r="U1200" i="6" s="1"/>
  <c r="N1201" i="6"/>
  <c r="P1201" i="6" s="1"/>
  <c r="U1201" i="6" s="1"/>
  <c r="N1202" i="6"/>
  <c r="P1202" i="6" s="1"/>
  <c r="U1202" i="6" s="1"/>
  <c r="N1203" i="6"/>
  <c r="P1203" i="6" s="1"/>
  <c r="U1203" i="6" s="1"/>
  <c r="P1204" i="6"/>
  <c r="U1204" i="6" s="1"/>
  <c r="N1205" i="6"/>
  <c r="P1205" i="6" s="1"/>
  <c r="U1205" i="6" s="1"/>
  <c r="N1206" i="6"/>
  <c r="P1206" i="6" s="1"/>
  <c r="U1206" i="6" s="1"/>
  <c r="N1207" i="6"/>
  <c r="P1207" i="6" s="1"/>
  <c r="U1207" i="6" s="1"/>
  <c r="N1208" i="6"/>
  <c r="P1208" i="6" s="1"/>
  <c r="U1208" i="6" s="1"/>
  <c r="N1209" i="6"/>
  <c r="P1209" i="6" s="1"/>
  <c r="U1209" i="6" s="1"/>
  <c r="N1211" i="6"/>
  <c r="P1211" i="6" s="1"/>
  <c r="U1211" i="6" s="1"/>
  <c r="N1212" i="6"/>
  <c r="P1212" i="6" s="1"/>
  <c r="U1212" i="6" s="1"/>
  <c r="N1213" i="6"/>
  <c r="P1213" i="6" s="1"/>
  <c r="U1213" i="6" s="1"/>
  <c r="N1214" i="6"/>
  <c r="P1214" i="6" s="1"/>
  <c r="U1214" i="6" s="1"/>
  <c r="N1215" i="6"/>
  <c r="P1215" i="6" s="1"/>
  <c r="U1215" i="6" s="1"/>
  <c r="P1216" i="6"/>
  <c r="U1216" i="6" s="1"/>
  <c r="N1217" i="6"/>
  <c r="P1217" i="6" s="1"/>
  <c r="U1217" i="6" s="1"/>
  <c r="N1218" i="6"/>
  <c r="P1218" i="6" s="1"/>
  <c r="U1218" i="6" s="1"/>
  <c r="P1219" i="6"/>
  <c r="U1219" i="6" s="1"/>
  <c r="N1220" i="6"/>
  <c r="P1220" i="6" s="1"/>
  <c r="U1220" i="6" s="1"/>
  <c r="N1221" i="6"/>
  <c r="P1221" i="6" s="1"/>
  <c r="U1221" i="6" s="1"/>
  <c r="P1222" i="6"/>
  <c r="U1222" i="6" s="1"/>
  <c r="N1223" i="6"/>
  <c r="P1223" i="6" s="1"/>
  <c r="U1223" i="6" s="1"/>
  <c r="N1224" i="6"/>
  <c r="P1224" i="6" s="1"/>
  <c r="U1224" i="6" s="1"/>
  <c r="N1225" i="6"/>
  <c r="P1225" i="6" s="1"/>
  <c r="U1225" i="6" s="1"/>
  <c r="P1226" i="6"/>
  <c r="U1226" i="6" s="1"/>
  <c r="N1227" i="6"/>
  <c r="P1227" i="6" s="1"/>
  <c r="U1227" i="6" s="1"/>
  <c r="P1228" i="6"/>
  <c r="U1228" i="6" s="1"/>
  <c r="N1229" i="6"/>
  <c r="P1229" i="6" s="1"/>
  <c r="U1229" i="6" s="1"/>
  <c r="N1230" i="6"/>
  <c r="P1230" i="6" s="1"/>
  <c r="U1230" i="6" s="1"/>
  <c r="N1231" i="6"/>
  <c r="P1231" i="6" s="1"/>
  <c r="U1231" i="6" s="1"/>
  <c r="P1232" i="6"/>
  <c r="U1232" i="6" s="1"/>
  <c r="N1233" i="6"/>
  <c r="P1233" i="6" s="1"/>
  <c r="U1233" i="6" s="1"/>
  <c r="N1234" i="6"/>
  <c r="P1234" i="6" s="1"/>
  <c r="U1234" i="6" s="1"/>
  <c r="N1235" i="6"/>
  <c r="P1235" i="6" s="1"/>
  <c r="U1235" i="6" s="1"/>
  <c r="N1236" i="6"/>
  <c r="P1236" i="6" s="1"/>
  <c r="U1236" i="6" s="1"/>
  <c r="P1237" i="6"/>
  <c r="U1237" i="6" s="1"/>
  <c r="N1238" i="6"/>
  <c r="P1238" i="6" s="1"/>
  <c r="U1238" i="6" s="1"/>
  <c r="P1239" i="6"/>
  <c r="U1239" i="6" s="1"/>
  <c r="N1240" i="6"/>
  <c r="H168" i="14"/>
  <c r="O1246" i="6" s="1"/>
  <c r="N1241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62" i="6" s="1"/>
  <c r="P1262" i="6" s="1"/>
  <c r="U1262" i="6" s="1"/>
  <c r="N1258" i="6"/>
  <c r="N1259" i="6"/>
  <c r="N1260" i="6"/>
  <c r="N1261" i="6"/>
  <c r="N1263" i="6"/>
  <c r="N1264" i="6"/>
  <c r="N1265" i="6"/>
  <c r="N1266" i="6"/>
  <c r="N1267" i="6"/>
  <c r="N1268" i="6"/>
  <c r="N1269" i="6"/>
  <c r="H170" i="14"/>
  <c r="O1271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287" i="6"/>
  <c r="H171" i="14"/>
  <c r="O1293" i="6" s="1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P1306" i="6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N1311" i="6"/>
  <c r="P1311" i="6" s="1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P1316" i="6"/>
  <c r="U1316" i="6" s="1"/>
  <c r="N1317" i="6"/>
  <c r="P1317" i="6" s="1"/>
  <c r="U1317" i="6" s="1"/>
  <c r="P1318" i="6"/>
  <c r="U1318" i="6" s="1"/>
  <c r="P1319" i="6"/>
  <c r="U1319" i="6" s="1"/>
  <c r="N1320" i="6"/>
  <c r="P1320" i="6" s="1"/>
  <c r="U1320" i="6" s="1"/>
  <c r="N1321" i="6"/>
  <c r="P1321" i="6" s="1"/>
  <c r="U1321" i="6" s="1"/>
  <c r="N1322" i="6"/>
  <c r="P1322" i="6" s="1"/>
  <c r="U1322" i="6" s="1"/>
  <c r="N1323" i="6"/>
  <c r="P1323" i="6" s="1"/>
  <c r="U1323" i="6" s="1"/>
  <c r="N1324" i="6"/>
  <c r="P1324" i="6" s="1"/>
  <c r="U1324" i="6" s="1"/>
  <c r="N1325" i="6"/>
  <c r="P1325" i="6" s="1"/>
  <c r="U1325" i="6" s="1"/>
  <c r="N1326" i="6"/>
  <c r="P1326" i="6" s="1"/>
  <c r="U1326" i="6" s="1"/>
  <c r="N1327" i="6"/>
  <c r="P1327" i="6" s="1"/>
  <c r="U1327" i="6" s="1"/>
  <c r="N1328" i="6"/>
  <c r="P1328" i="6" s="1"/>
  <c r="U1328" i="6" s="1"/>
  <c r="N1329" i="6"/>
  <c r="P1329" i="6" s="1"/>
  <c r="U1329" i="6" s="1"/>
  <c r="N1330" i="6"/>
  <c r="P1330" i="6" s="1"/>
  <c r="U1330" i="6" s="1"/>
  <c r="N1331" i="6"/>
  <c r="P1331" i="6" s="1"/>
  <c r="U1331" i="6" s="1"/>
  <c r="N1332" i="6"/>
  <c r="P1332" i="6" s="1"/>
  <c r="U1332" i="6" s="1"/>
  <c r="N1333" i="6"/>
  <c r="P1333" i="6" s="1"/>
  <c r="U1333" i="6" s="1"/>
  <c r="N1334" i="6"/>
  <c r="P1334" i="6" s="1"/>
  <c r="U1334" i="6" s="1"/>
  <c r="P1335" i="6"/>
  <c r="U1335" i="6" s="1"/>
  <c r="N1336" i="6"/>
  <c r="P1336" i="6" s="1"/>
  <c r="U1336" i="6" s="1"/>
  <c r="P1337" i="6"/>
  <c r="U1337" i="6" s="1"/>
  <c r="N1338" i="6"/>
  <c r="P1338" i="6" s="1"/>
  <c r="U1338" i="6" s="1"/>
  <c r="N1339" i="6"/>
  <c r="P1339" i="6" s="1"/>
  <c r="U1339" i="6" s="1"/>
  <c r="P1340" i="6"/>
  <c r="U1340" i="6" s="1"/>
  <c r="N1341" i="6"/>
  <c r="P1341" i="6" s="1"/>
  <c r="U1341" i="6" s="1"/>
  <c r="N1342" i="6"/>
  <c r="P1342" i="6" s="1"/>
  <c r="U1342" i="6" s="1"/>
  <c r="N1343" i="6"/>
  <c r="P1343" i="6" s="1"/>
  <c r="U1343" i="6" s="1"/>
  <c r="P1344" i="6"/>
  <c r="U1344" i="6" s="1"/>
  <c r="N1345" i="6"/>
  <c r="P1345" i="6" s="1"/>
  <c r="U1345" i="6" s="1"/>
  <c r="P1346" i="6"/>
  <c r="U1346" i="6" s="1"/>
  <c r="N1347" i="6"/>
  <c r="P1347" i="6" s="1"/>
  <c r="U1347" i="6" s="1"/>
  <c r="P1348" i="6"/>
  <c r="U1348" i="6" s="1"/>
  <c r="N1349" i="6"/>
  <c r="P1349" i="6" s="1"/>
  <c r="U1349" i="6" s="1"/>
  <c r="N1350" i="6"/>
  <c r="P1350" i="6" s="1"/>
  <c r="U1350" i="6" s="1"/>
  <c r="N1351" i="6"/>
  <c r="P1351" i="6" s="1"/>
  <c r="U1351" i="6" s="1"/>
  <c r="N1352" i="6"/>
  <c r="P1352" i="6" s="1"/>
  <c r="U1352" i="6" s="1"/>
  <c r="N1353" i="6"/>
  <c r="P1353" i="6" s="1"/>
  <c r="U1353" i="6" s="1"/>
  <c r="N1354" i="6"/>
  <c r="P1354" i="6" s="1"/>
  <c r="U1354" i="6" s="1"/>
  <c r="N1355" i="6"/>
  <c r="P1355" i="6" s="1"/>
  <c r="U1355" i="6" s="1"/>
  <c r="N1356" i="6"/>
  <c r="P1356" i="6" s="1"/>
  <c r="U1356" i="6" s="1"/>
  <c r="N1357" i="6"/>
  <c r="P1357" i="6" s="1"/>
  <c r="U1357" i="6" s="1"/>
  <c r="N1358" i="6"/>
  <c r="P1358" i="6" s="1"/>
  <c r="U1358" i="6" s="1"/>
  <c r="N1359" i="6"/>
  <c r="P1359" i="6" s="1"/>
  <c r="U1359" i="6" s="1"/>
  <c r="N1360" i="6"/>
  <c r="P1360" i="6" s="1"/>
  <c r="U1360" i="6" s="1"/>
  <c r="N1361" i="6"/>
  <c r="H185" i="14"/>
  <c r="O1363" i="6" s="1"/>
  <c r="P1363" i="6" s="1"/>
  <c r="U1363" i="6" s="1"/>
  <c r="N1362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79" i="6"/>
  <c r="N1380" i="6"/>
  <c r="N1381" i="6"/>
  <c r="N1382" i="6"/>
  <c r="H186" i="14"/>
  <c r="O1383" i="6" s="1"/>
  <c r="P1383" i="6" s="1"/>
  <c r="U1383" i="6" s="1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P1403" i="6"/>
  <c r="U1403" i="6" s="1"/>
  <c r="N1404" i="6"/>
  <c r="P1404" i="6" s="1"/>
  <c r="U1404" i="6" s="1"/>
  <c r="N1405" i="6"/>
  <c r="P1405" i="6" s="1"/>
  <c r="U1405" i="6" s="1"/>
  <c r="N1406" i="6"/>
  <c r="P1406" i="6" s="1"/>
  <c r="U1406" i="6" s="1"/>
  <c r="P1407" i="6"/>
  <c r="U1407" i="6" s="1"/>
  <c r="N1408" i="6"/>
  <c r="P1408" i="6" s="1"/>
  <c r="U1408" i="6" s="1"/>
  <c r="P1410" i="6"/>
  <c r="U1410" i="6" s="1"/>
  <c r="N1411" i="6"/>
  <c r="P1411" i="6" s="1"/>
  <c r="U1411" i="6" s="1"/>
  <c r="N1412" i="6"/>
  <c r="P1412" i="6" s="1"/>
  <c r="U1412" i="6" s="1"/>
  <c r="P1413" i="6"/>
  <c r="U1413" i="6" s="1"/>
  <c r="N1414" i="6"/>
  <c r="P1414" i="6" s="1"/>
  <c r="U1414" i="6" s="1"/>
  <c r="N1415" i="6"/>
  <c r="P1415" i="6" s="1"/>
  <c r="U1415" i="6" s="1"/>
  <c r="N1416" i="6"/>
  <c r="P1416" i="6" s="1"/>
  <c r="U1416" i="6" s="1"/>
  <c r="N1417" i="6"/>
  <c r="P1417" i="6" s="1"/>
  <c r="U1417" i="6" s="1"/>
  <c r="N1418" i="6"/>
  <c r="P1418" i="6" s="1"/>
  <c r="U1418" i="6" s="1"/>
  <c r="P1419" i="6"/>
  <c r="U1419" i="6" s="1"/>
  <c r="P1420" i="6"/>
  <c r="U1420" i="6" s="1"/>
  <c r="N1421" i="6"/>
  <c r="P1421" i="6" s="1"/>
  <c r="U1421" i="6" s="1"/>
  <c r="N1422" i="6"/>
  <c r="P1422" i="6" s="1"/>
  <c r="U1422" i="6" s="1"/>
  <c r="N1423" i="6"/>
  <c r="P1423" i="6" s="1"/>
  <c r="U1423" i="6" s="1"/>
  <c r="N1425" i="6"/>
  <c r="P1425" i="6" s="1"/>
  <c r="U1425" i="6" s="1"/>
  <c r="N1426" i="6"/>
  <c r="P1426" i="6" s="1"/>
  <c r="U1426" i="6" s="1"/>
  <c r="N1427" i="6"/>
  <c r="P1427" i="6" s="1"/>
  <c r="U1427" i="6" s="1"/>
  <c r="N1428" i="6"/>
  <c r="P1428" i="6" s="1"/>
  <c r="U1428" i="6" s="1"/>
  <c r="N1430" i="6"/>
  <c r="P1430" i="6" s="1"/>
  <c r="U1430" i="6" s="1"/>
  <c r="N1431" i="6"/>
  <c r="P1431" i="6" s="1"/>
  <c r="U1431" i="6" s="1"/>
  <c r="N1432" i="6"/>
  <c r="P1432" i="6" s="1"/>
  <c r="U1432" i="6" s="1"/>
  <c r="N1433" i="6"/>
  <c r="P1433" i="6" s="1"/>
  <c r="U1433" i="6" s="1"/>
  <c r="N1434" i="6"/>
  <c r="P1434" i="6" s="1"/>
  <c r="U1434" i="6" s="1"/>
  <c r="N1435" i="6"/>
  <c r="P1435" i="6" s="1"/>
  <c r="U1435" i="6" s="1"/>
  <c r="N1436" i="6"/>
  <c r="P1436" i="6" s="1"/>
  <c r="U1436" i="6" s="1"/>
  <c r="N1437" i="6"/>
  <c r="P1437" i="6" s="1"/>
  <c r="U1437" i="6" s="1"/>
  <c r="N1438" i="6"/>
  <c r="P1438" i="6" s="1"/>
  <c r="U1438" i="6" s="1"/>
  <c r="N1439" i="6"/>
  <c r="P1439" i="6" s="1"/>
  <c r="U1439" i="6" s="1"/>
  <c r="N1440" i="6"/>
  <c r="P1440" i="6" s="1"/>
  <c r="U1440" i="6" s="1"/>
  <c r="N1441" i="6"/>
  <c r="P1441" i="6" s="1"/>
  <c r="U1441" i="6" s="1"/>
  <c r="N1442" i="6"/>
  <c r="P1442" i="6" s="1"/>
  <c r="U1442" i="6" s="1"/>
  <c r="N1443" i="6"/>
  <c r="P1443" i="6" s="1"/>
  <c r="U1443" i="6" s="1"/>
  <c r="N1444" i="6"/>
  <c r="P1444" i="6" s="1"/>
  <c r="U1444" i="6" s="1"/>
  <c r="N1445" i="6"/>
  <c r="P1445" i="6" s="1"/>
  <c r="U1445" i="6" s="1"/>
  <c r="N1446" i="6"/>
  <c r="P1446" i="6" s="1"/>
  <c r="U1446" i="6" s="1"/>
  <c r="N1447" i="6"/>
  <c r="P1447" i="6" s="1"/>
  <c r="U1447" i="6" s="1"/>
  <c r="N1448" i="6"/>
  <c r="P1448" i="6" s="1"/>
  <c r="U1448" i="6" s="1"/>
  <c r="N1449" i="6"/>
  <c r="P1449" i="6" s="1"/>
  <c r="U1449" i="6" s="1"/>
  <c r="P1450" i="6"/>
  <c r="U1450" i="6" s="1"/>
  <c r="N1451" i="6"/>
  <c r="P1451" i="6" s="1"/>
  <c r="U1451" i="6" s="1"/>
  <c r="N1452" i="6"/>
  <c r="P1452" i="6" s="1"/>
  <c r="U1452" i="6" s="1"/>
  <c r="N1453" i="6"/>
  <c r="P1453" i="6" s="1"/>
  <c r="U1453" i="6" s="1"/>
  <c r="N1454" i="6"/>
  <c r="P1454" i="6" s="1"/>
  <c r="U1454" i="6" s="1"/>
  <c r="N1455" i="6"/>
  <c r="P1455" i="6" s="1"/>
  <c r="U1455" i="6" s="1"/>
  <c r="N1456" i="6"/>
  <c r="P1456" i="6" s="1"/>
  <c r="U1456" i="6" s="1"/>
  <c r="N1457" i="6"/>
  <c r="P1457" i="6" s="1"/>
  <c r="U1457" i="6" s="1"/>
  <c r="N1458" i="6"/>
  <c r="P1458" i="6" s="1"/>
  <c r="U1458" i="6" s="1"/>
  <c r="N1459" i="6"/>
  <c r="P1459" i="6" s="1"/>
  <c r="U1459" i="6" s="1"/>
  <c r="N1460" i="6"/>
  <c r="P1460" i="6" s="1"/>
  <c r="U1460" i="6" s="1"/>
  <c r="N1461" i="6"/>
  <c r="P1461" i="6" s="1"/>
  <c r="U1461" i="6" s="1"/>
  <c r="N1462" i="6"/>
  <c r="P1462" i="6" s="1"/>
  <c r="U1462" i="6" s="1"/>
  <c r="N1463" i="6"/>
  <c r="P1463" i="6" s="1"/>
  <c r="U1463" i="6" s="1"/>
  <c r="N1464" i="6"/>
  <c r="P1464" i="6" s="1"/>
  <c r="U1464" i="6" s="1"/>
  <c r="N1465" i="6"/>
  <c r="P1465" i="6" s="1"/>
  <c r="U1465" i="6" s="1"/>
  <c r="N1466" i="6"/>
  <c r="P1466" i="6" s="1"/>
  <c r="U1466" i="6" s="1"/>
  <c r="N1467" i="6"/>
  <c r="P1467" i="6" s="1"/>
  <c r="U1467" i="6" s="1"/>
  <c r="N1468" i="6"/>
  <c r="P1468" i="6" s="1"/>
  <c r="U1468" i="6" s="1"/>
  <c r="N1469" i="6"/>
  <c r="P1469" i="6" s="1"/>
  <c r="U1469" i="6" s="1"/>
  <c r="N1470" i="6"/>
  <c r="P1470" i="6" s="1"/>
  <c r="U1470" i="6" s="1"/>
  <c r="N1471" i="6"/>
  <c r="P1471" i="6" s="1"/>
  <c r="U1471" i="6" s="1"/>
  <c r="N1472" i="6"/>
  <c r="P1472" i="6" s="1"/>
  <c r="U1472" i="6" s="1"/>
  <c r="N1473" i="6"/>
  <c r="P1473" i="6" s="1"/>
  <c r="U1473" i="6" s="1"/>
  <c r="N1474" i="6"/>
  <c r="P1474" i="6" s="1"/>
  <c r="U1474" i="6" s="1"/>
  <c r="N1475" i="6"/>
  <c r="P1475" i="6" s="1"/>
  <c r="U1475" i="6" s="1"/>
  <c r="N1476" i="6"/>
  <c r="P1476" i="6" s="1"/>
  <c r="U1476" i="6" s="1"/>
  <c r="N1477" i="6"/>
  <c r="P1477" i="6" s="1"/>
  <c r="U1477" i="6" s="1"/>
  <c r="N1478" i="6"/>
  <c r="P1478" i="6" s="1"/>
  <c r="U1478" i="6" s="1"/>
  <c r="N1479" i="6"/>
  <c r="P1479" i="6" s="1"/>
  <c r="U1479" i="6" s="1"/>
  <c r="N1480" i="6"/>
  <c r="P1480" i="6" s="1"/>
  <c r="U1480" i="6" s="1"/>
  <c r="N1481" i="6"/>
  <c r="P1481" i="6" s="1"/>
  <c r="U1481" i="6" s="1"/>
  <c r="N1482" i="6"/>
  <c r="P1482" i="6" s="1"/>
  <c r="U1482" i="6" s="1"/>
  <c r="N1483" i="6"/>
  <c r="P1483" i="6" s="1"/>
  <c r="U1483" i="6" s="1"/>
  <c r="N1484" i="6"/>
  <c r="P1484" i="6" s="1"/>
  <c r="U1484" i="6" s="1"/>
  <c r="N1485" i="6"/>
  <c r="P1485" i="6" s="1"/>
  <c r="U1485" i="6" s="1"/>
  <c r="N1486" i="6"/>
  <c r="P1486" i="6" s="1"/>
  <c r="U1486" i="6" s="1"/>
  <c r="N1487" i="6"/>
  <c r="P1487" i="6" s="1"/>
  <c r="U1487" i="6" s="1"/>
  <c r="N1488" i="6"/>
  <c r="P1488" i="6" s="1"/>
  <c r="U1488" i="6" s="1"/>
  <c r="N1489" i="6"/>
  <c r="P1489" i="6" s="1"/>
  <c r="U1489" i="6" s="1"/>
  <c r="N1490" i="6"/>
  <c r="P1490" i="6" s="1"/>
  <c r="U1490" i="6" s="1"/>
  <c r="N1491" i="6"/>
  <c r="P1491" i="6" s="1"/>
  <c r="U1491" i="6" s="1"/>
  <c r="N1492" i="6"/>
  <c r="P1492" i="6" s="1"/>
  <c r="U1492" i="6" s="1"/>
  <c r="N1493" i="6"/>
  <c r="P1493" i="6" s="1"/>
  <c r="U1493" i="6" s="1"/>
  <c r="N1494" i="6"/>
  <c r="P1494" i="6" s="1"/>
  <c r="U1494" i="6" s="1"/>
  <c r="N1495" i="6"/>
  <c r="P1495" i="6" s="1"/>
  <c r="U1495" i="6" s="1"/>
  <c r="N1496" i="6"/>
  <c r="P1496" i="6" s="1"/>
  <c r="U1496" i="6" s="1"/>
  <c r="N1497" i="6"/>
  <c r="P1497" i="6" s="1"/>
  <c r="U1497" i="6" s="1"/>
  <c r="N1498" i="6"/>
  <c r="P1498" i="6" s="1"/>
  <c r="U1498" i="6" s="1"/>
  <c r="N1499" i="6"/>
  <c r="P1499" i="6" s="1"/>
  <c r="U1499" i="6" s="1"/>
  <c r="P1500" i="6"/>
  <c r="U1500" i="6" s="1"/>
  <c r="P1501" i="6"/>
  <c r="U1501" i="6" s="1"/>
  <c r="N1502" i="6"/>
  <c r="P1502" i="6" s="1"/>
  <c r="U1502" i="6" s="1"/>
  <c r="N1503" i="6"/>
  <c r="P1503" i="6" s="1"/>
  <c r="U1503" i="6" s="1"/>
  <c r="N1504" i="6"/>
  <c r="P1504" i="6" s="1"/>
  <c r="U1504" i="6" s="1"/>
  <c r="N1505" i="6"/>
  <c r="P1505" i="6" s="1"/>
  <c r="U1505" i="6" s="1"/>
  <c r="P1506" i="6"/>
  <c r="U1506" i="6" s="1"/>
  <c r="N1507" i="6"/>
  <c r="P1507" i="6" s="1"/>
  <c r="U1507" i="6" s="1"/>
  <c r="N1508" i="6"/>
  <c r="P1508" i="6" s="1"/>
  <c r="U1508" i="6" s="1"/>
  <c r="N1509" i="6"/>
  <c r="P1509" i="6" s="1"/>
  <c r="U1509" i="6" s="1"/>
  <c r="P1510" i="6"/>
  <c r="U1510" i="6" s="1"/>
  <c r="N1511" i="6"/>
  <c r="P1511" i="6" s="1"/>
  <c r="U1511" i="6" s="1"/>
  <c r="N1512" i="6"/>
  <c r="H207" i="14"/>
  <c r="O1513" i="6" s="1"/>
  <c r="N1513" i="6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P1529" i="6"/>
  <c r="U1529" i="6" s="1"/>
  <c r="N1530" i="6"/>
  <c r="P1530" i="6" s="1"/>
  <c r="U1530" i="6" s="1"/>
  <c r="N1531" i="6"/>
  <c r="P1531" i="6" s="1"/>
  <c r="U1531" i="6" s="1"/>
  <c r="N1532" i="6"/>
  <c r="P1532" i="6" s="1"/>
  <c r="U1532" i="6" s="1"/>
  <c r="N1533" i="6"/>
  <c r="P1533" i="6" s="1"/>
  <c r="U1533" i="6" s="1"/>
  <c r="N1534" i="6"/>
  <c r="P1534" i="6" s="1"/>
  <c r="U1534" i="6" s="1"/>
  <c r="N1535" i="6"/>
  <c r="P1535" i="6" s="1"/>
  <c r="U1535" i="6" s="1"/>
  <c r="N1536" i="6"/>
  <c r="P1536" i="6" s="1"/>
  <c r="U1536" i="6" s="1"/>
  <c r="N1537" i="6"/>
  <c r="P1537" i="6" s="1"/>
  <c r="U1537" i="6" s="1"/>
  <c r="N1538" i="6"/>
  <c r="P1538" i="6" s="1"/>
  <c r="U1538" i="6" s="1"/>
  <c r="N1539" i="6"/>
  <c r="P1539" i="6" s="1"/>
  <c r="U1539" i="6" s="1"/>
  <c r="N1540" i="6"/>
  <c r="P1540" i="6" s="1"/>
  <c r="U1540" i="6" s="1"/>
  <c r="N1541" i="6"/>
  <c r="P1541" i="6" s="1"/>
  <c r="U1541" i="6" s="1"/>
  <c r="N1542" i="6"/>
  <c r="P1542" i="6" s="1"/>
  <c r="U1542" i="6" s="1"/>
  <c r="N1543" i="6"/>
  <c r="P1543" i="6" s="1"/>
  <c r="U1543" i="6" s="1"/>
  <c r="N1544" i="6"/>
  <c r="P1544" i="6" s="1"/>
  <c r="U1544" i="6" s="1"/>
  <c r="N1545" i="6"/>
  <c r="P1545" i="6" s="1"/>
  <c r="U1545" i="6" s="1"/>
  <c r="N1546" i="6"/>
  <c r="P1546" i="6" s="1"/>
  <c r="U1546" i="6" s="1"/>
  <c r="N1547" i="6"/>
  <c r="H205" i="14"/>
  <c r="O1548" i="6" s="1"/>
  <c r="N1548" i="6"/>
  <c r="N1549" i="6"/>
  <c r="N1550" i="6"/>
  <c r="N1551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N1568" i="6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P1584" i="6"/>
  <c r="U1584" i="6" s="1"/>
  <c r="N1585" i="6"/>
  <c r="P1585" i="6" s="1"/>
  <c r="U1585" i="6" s="1"/>
  <c r="N1586" i="6"/>
  <c r="P1586" i="6" s="1"/>
  <c r="U1586" i="6" s="1"/>
  <c r="P1587" i="6"/>
  <c r="U1587" i="6" s="1"/>
  <c r="N1588" i="6"/>
  <c r="P1588" i="6" s="1"/>
  <c r="U1588" i="6" s="1"/>
  <c r="N1590" i="6"/>
  <c r="P1590" i="6" s="1"/>
  <c r="U1590" i="6" s="1"/>
  <c r="N1591" i="6"/>
  <c r="P1591" i="6" s="1"/>
  <c r="U1591" i="6" s="1"/>
  <c r="P1592" i="6"/>
  <c r="U1592" i="6" s="1"/>
  <c r="N1593" i="6"/>
  <c r="P1593" i="6" s="1"/>
  <c r="U1593" i="6" s="1"/>
  <c r="P1594" i="6"/>
  <c r="U1594" i="6" s="1"/>
  <c r="P1595" i="6"/>
  <c r="U1595" i="6" s="1"/>
  <c r="N1596" i="6"/>
  <c r="P1596" i="6" s="1"/>
  <c r="U1596" i="6" s="1"/>
  <c r="P1597" i="6"/>
  <c r="U1597" i="6" s="1"/>
  <c r="N1598" i="6"/>
  <c r="P1598" i="6" s="1"/>
  <c r="U1598" i="6" s="1"/>
  <c r="N1599" i="6"/>
  <c r="P1599" i="6" s="1"/>
  <c r="U1599" i="6" s="1"/>
  <c r="N1600" i="6"/>
  <c r="P1600" i="6" s="1"/>
  <c r="U1600" i="6" s="1"/>
  <c r="N1601" i="6"/>
  <c r="P1601" i="6" s="1"/>
  <c r="U1601" i="6" s="1"/>
  <c r="P1602" i="6"/>
  <c r="U1602" i="6" s="1"/>
  <c r="N1603" i="6"/>
  <c r="P1603" i="6" s="1"/>
  <c r="U1603" i="6" s="1"/>
  <c r="N1604" i="6"/>
  <c r="P1604" i="6" s="1"/>
  <c r="U1604" i="6" s="1"/>
  <c r="N1605" i="6"/>
  <c r="P1605" i="6" s="1"/>
  <c r="U1605" i="6" s="1"/>
  <c r="P1606" i="6"/>
  <c r="U1606" i="6" s="1"/>
  <c r="N1607" i="6"/>
  <c r="P1607" i="6" s="1"/>
  <c r="U1607" i="6" s="1"/>
  <c r="H218" i="14"/>
  <c r="O1614" i="6" s="1"/>
  <c r="N1609" i="6"/>
  <c r="N1610" i="6"/>
  <c r="N1611" i="6"/>
  <c r="N1612" i="6"/>
  <c r="N1613" i="6"/>
  <c r="N1614" i="6"/>
  <c r="N1615" i="6"/>
  <c r="N1616" i="6"/>
  <c r="N1617" i="6"/>
  <c r="N1618" i="6"/>
  <c r="N1619" i="6"/>
  <c r="N1620" i="6"/>
  <c r="N1621" i="6"/>
  <c r="N1622" i="6"/>
  <c r="N1623" i="6"/>
  <c r="N1624" i="6"/>
  <c r="N1625" i="6"/>
  <c r="N1626" i="6"/>
  <c r="P1626" i="6" s="1"/>
  <c r="U1626" i="6" s="1"/>
  <c r="N1627" i="6"/>
  <c r="P1627" i="6" s="1"/>
  <c r="U1627" i="6" s="1"/>
  <c r="N1628" i="6"/>
  <c r="P1628" i="6" s="1"/>
  <c r="U1628" i="6" s="1"/>
  <c r="P1629" i="6"/>
  <c r="U1629" i="6" s="1"/>
  <c r="N1630" i="6"/>
  <c r="P1630" i="6" s="1"/>
  <c r="U1630" i="6" s="1"/>
  <c r="N1631" i="6"/>
  <c r="P1631" i="6" s="1"/>
  <c r="U1631" i="6" s="1"/>
  <c r="N1632" i="6"/>
  <c r="P1632" i="6" s="1"/>
  <c r="U1632" i="6" s="1"/>
  <c r="N1633" i="6"/>
  <c r="P1633" i="6" s="1"/>
  <c r="U1633" i="6" s="1"/>
  <c r="N1634" i="6"/>
  <c r="P1634" i="6" s="1"/>
  <c r="U1634" i="6" s="1"/>
  <c r="N1635" i="6"/>
  <c r="P1635" i="6" s="1"/>
  <c r="U1635" i="6" s="1"/>
  <c r="N1636" i="6"/>
  <c r="P1636" i="6" s="1"/>
  <c r="U1636" i="6" s="1"/>
  <c r="N1637" i="6"/>
  <c r="P1637" i="6" s="1"/>
  <c r="U1637" i="6" s="1"/>
  <c r="N1638" i="6"/>
  <c r="P1638" i="6" s="1"/>
  <c r="U1638" i="6" s="1"/>
  <c r="N1639" i="6"/>
  <c r="P1639" i="6" s="1"/>
  <c r="U1639" i="6" s="1"/>
  <c r="N1640" i="6"/>
  <c r="P1640" i="6" s="1"/>
  <c r="U1640" i="6" s="1"/>
  <c r="P1641" i="6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P1649" i="6"/>
  <c r="U1649" i="6" s="1"/>
  <c r="N1650" i="6"/>
  <c r="P1650" i="6" s="1"/>
  <c r="U1650" i="6" s="1"/>
  <c r="P1651" i="6"/>
  <c r="U1651" i="6" s="1"/>
  <c r="N1652" i="6"/>
  <c r="P1652" i="6" s="1"/>
  <c r="U1652" i="6" s="1"/>
  <c r="N1653" i="6"/>
  <c r="P1653" i="6" s="1"/>
  <c r="U1653" i="6" s="1"/>
  <c r="N1654" i="6"/>
  <c r="P1654" i="6" s="1"/>
  <c r="U1654" i="6" s="1"/>
  <c r="N1655" i="6"/>
  <c r="P1655" i="6" s="1"/>
  <c r="U1655" i="6" s="1"/>
  <c r="N1656" i="6"/>
  <c r="P1656" i="6" s="1"/>
  <c r="U1656" i="6" s="1"/>
  <c r="N1657" i="6"/>
  <c r="P1657" i="6" s="1"/>
  <c r="U1657" i="6" s="1"/>
  <c r="P1658" i="6"/>
  <c r="U1658" i="6" s="1"/>
  <c r="N1659" i="6"/>
  <c r="P1659" i="6" s="1"/>
  <c r="U1659" i="6" s="1"/>
  <c r="V1659" i="6" s="1"/>
  <c r="N1660" i="6"/>
  <c r="P1660" i="6" s="1"/>
  <c r="U1660" i="6" s="1"/>
  <c r="N1661" i="6"/>
  <c r="P1661" i="6" s="1"/>
  <c r="U1661" i="6" s="1"/>
  <c r="N1662" i="6"/>
  <c r="P1662" i="6" s="1"/>
  <c r="U1662" i="6" s="1"/>
  <c r="N1663" i="6"/>
  <c r="P1663" i="6" s="1"/>
  <c r="U1663" i="6" s="1"/>
  <c r="N1664" i="6"/>
  <c r="P1664" i="6" s="1"/>
  <c r="U1664" i="6" s="1"/>
  <c r="N1665" i="6"/>
  <c r="P1665" i="6" s="1"/>
  <c r="U1665" i="6" s="1"/>
  <c r="N1666" i="6"/>
  <c r="P1666" i="6" s="1"/>
  <c r="U1666" i="6" s="1"/>
  <c r="N1667" i="6"/>
  <c r="P1667" i="6" s="1"/>
  <c r="U1667" i="6" s="1"/>
  <c r="N1668" i="6"/>
  <c r="P1668" i="6" s="1"/>
  <c r="U1668" i="6" s="1"/>
  <c r="N1669" i="6"/>
  <c r="P1669" i="6" s="1"/>
  <c r="U1669" i="6" s="1"/>
  <c r="N1670" i="6"/>
  <c r="P1670" i="6" s="1"/>
  <c r="U1670" i="6" s="1"/>
  <c r="N1671" i="6"/>
  <c r="P1671" i="6" s="1"/>
  <c r="U1671" i="6" s="1"/>
  <c r="P1672" i="6"/>
  <c r="U1672" i="6" s="1"/>
  <c r="N1673" i="6"/>
  <c r="P1673" i="6" s="1"/>
  <c r="U1673" i="6" s="1"/>
  <c r="N1674" i="6"/>
  <c r="P1674" i="6" s="1"/>
  <c r="U1674" i="6" s="1"/>
  <c r="N1675" i="6"/>
  <c r="P1675" i="6" s="1"/>
  <c r="U1675" i="6" s="1"/>
  <c r="N1676" i="6"/>
  <c r="P1676" i="6" s="1"/>
  <c r="U1676" i="6" s="1"/>
  <c r="N1677" i="6"/>
  <c r="P1677" i="6" s="1"/>
  <c r="U1677" i="6" s="1"/>
  <c r="N1678" i="6"/>
  <c r="P1678" i="6" s="1"/>
  <c r="U1678" i="6" s="1"/>
  <c r="N1679" i="6"/>
  <c r="P1679" i="6" s="1"/>
  <c r="U1679" i="6" s="1"/>
  <c r="N1680" i="6"/>
  <c r="P1680" i="6" s="1"/>
  <c r="U1680" i="6" s="1"/>
  <c r="N1681" i="6"/>
  <c r="P1681" i="6" s="1"/>
  <c r="U1681" i="6" s="1"/>
  <c r="V1681" i="6" s="1"/>
  <c r="N1682" i="6"/>
  <c r="P1682" i="6" s="1"/>
  <c r="U1682" i="6" s="1"/>
  <c r="N1683" i="6"/>
  <c r="P1683" i="6" s="1"/>
  <c r="U1683" i="6" s="1"/>
  <c r="N1684" i="6"/>
  <c r="P1684" i="6" s="1"/>
  <c r="U1684" i="6" s="1"/>
  <c r="P1685" i="6"/>
  <c r="U1685" i="6" s="1"/>
  <c r="N1686" i="6"/>
  <c r="P1686" i="6" s="1"/>
  <c r="U1686" i="6" s="1"/>
  <c r="N1687" i="6"/>
  <c r="P1687" i="6" s="1"/>
  <c r="U1687" i="6" s="1"/>
  <c r="N1688" i="6"/>
  <c r="P1688" i="6" s="1"/>
  <c r="U1688" i="6" s="1"/>
  <c r="N1689" i="6"/>
  <c r="P1689" i="6" s="1"/>
  <c r="U1689" i="6" s="1"/>
  <c r="N1690" i="6"/>
  <c r="P1690" i="6" s="1"/>
  <c r="U1690" i="6" s="1"/>
  <c r="N1691" i="6"/>
  <c r="P1691" i="6" s="1"/>
  <c r="U1691" i="6" s="1"/>
  <c r="N1692" i="6"/>
  <c r="P1692" i="6" s="1"/>
  <c r="U1692" i="6" s="1"/>
  <c r="N1693" i="6"/>
  <c r="P1693" i="6" s="1"/>
  <c r="U1693" i="6" s="1"/>
  <c r="N1694" i="6"/>
  <c r="P1694" i="6" s="1"/>
  <c r="U1694" i="6" s="1"/>
  <c r="N1695" i="6"/>
  <c r="P1695" i="6" s="1"/>
  <c r="U1695" i="6" s="1"/>
  <c r="N1696" i="6"/>
  <c r="P1696" i="6" s="1"/>
  <c r="U1696" i="6" s="1"/>
  <c r="N1697" i="6"/>
  <c r="P1697" i="6" s="1"/>
  <c r="U1697" i="6" s="1"/>
  <c r="N1698" i="6"/>
  <c r="P1698" i="6" s="1"/>
  <c r="U1698" i="6" s="1"/>
  <c r="P1699" i="6"/>
  <c r="U1699" i="6" s="1"/>
  <c r="N1700" i="6"/>
  <c r="P1700" i="6" s="1"/>
  <c r="U1700" i="6" s="1"/>
  <c r="N1701" i="6"/>
  <c r="P1701" i="6" s="1"/>
  <c r="U1701" i="6" s="1"/>
  <c r="N1702" i="6"/>
  <c r="P1702" i="6" s="1"/>
  <c r="U1702" i="6" s="1"/>
  <c r="N1703" i="6"/>
  <c r="P1703" i="6" s="1"/>
  <c r="U1703" i="6" s="1"/>
  <c r="N1704" i="6"/>
  <c r="P1704" i="6" s="1"/>
  <c r="U1704" i="6" s="1"/>
  <c r="N1705" i="6"/>
  <c r="P1705" i="6" s="1"/>
  <c r="U1705" i="6" s="1"/>
  <c r="N1706" i="6"/>
  <c r="P1706" i="6" s="1"/>
  <c r="U1706" i="6" s="1"/>
  <c r="N1707" i="6"/>
  <c r="P1707" i="6" s="1"/>
  <c r="U1707" i="6" s="1"/>
  <c r="N1708" i="6"/>
  <c r="P1708" i="6" s="1"/>
  <c r="U1708" i="6" s="1"/>
  <c r="N1709" i="6"/>
  <c r="P1709" i="6" s="1"/>
  <c r="U1709" i="6" s="1"/>
  <c r="N1710" i="6"/>
  <c r="P1710" i="6" s="1"/>
  <c r="U1710" i="6" s="1"/>
  <c r="N1711" i="6"/>
  <c r="P1711" i="6" s="1"/>
  <c r="U1711" i="6" s="1"/>
  <c r="N1712" i="6"/>
  <c r="P1712" i="6" s="1"/>
  <c r="U1712" i="6" s="1"/>
  <c r="N1713" i="6"/>
  <c r="P1713" i="6" s="1"/>
  <c r="U1713" i="6" s="1"/>
  <c r="P1714" i="6"/>
  <c r="U1714" i="6" s="1"/>
  <c r="N1715" i="6"/>
  <c r="P1715" i="6" s="1"/>
  <c r="U1715" i="6" s="1"/>
  <c r="P1716" i="6"/>
  <c r="U1716" i="6" s="1"/>
  <c r="N1717" i="6"/>
  <c r="P1717" i="6" s="1"/>
  <c r="U1717" i="6" s="1"/>
  <c r="P1718" i="6"/>
  <c r="U1718" i="6" s="1"/>
  <c r="N1719" i="6"/>
  <c r="P1719" i="6" s="1"/>
  <c r="U1719" i="6" s="1"/>
  <c r="P1720" i="6"/>
  <c r="U1720" i="6" s="1"/>
  <c r="N1721" i="6"/>
  <c r="P1721" i="6" s="1"/>
  <c r="U1721" i="6" s="1"/>
  <c r="N1722" i="6"/>
  <c r="P1722" i="6" s="1"/>
  <c r="U1722" i="6" s="1"/>
  <c r="N1724" i="6"/>
  <c r="P1724" i="6" s="1"/>
  <c r="U1724" i="6" s="1"/>
  <c r="N1725" i="6"/>
  <c r="P1725" i="6" s="1"/>
  <c r="U1725" i="6" s="1"/>
  <c r="N1726" i="6"/>
  <c r="P1726" i="6" s="1"/>
  <c r="U1726" i="6" s="1"/>
  <c r="N1727" i="6"/>
  <c r="P1727" i="6" s="1"/>
  <c r="U1727" i="6" s="1"/>
  <c r="N1728" i="6"/>
  <c r="P1728" i="6" s="1"/>
  <c r="U1728" i="6" s="1"/>
  <c r="N1729" i="6"/>
  <c r="P1729" i="6" s="1"/>
  <c r="U1729" i="6" s="1"/>
  <c r="N1730" i="6"/>
  <c r="P1730" i="6" s="1"/>
  <c r="U1730" i="6" s="1"/>
  <c r="N1731" i="6"/>
  <c r="P1731" i="6" s="1"/>
  <c r="U1731" i="6" s="1"/>
  <c r="N1732" i="6"/>
  <c r="P1732" i="6" s="1"/>
  <c r="U1732" i="6" s="1"/>
  <c r="N1733" i="6"/>
  <c r="P1733" i="6" s="1"/>
  <c r="U1733" i="6" s="1"/>
  <c r="N1734" i="6"/>
  <c r="P1734" i="6" s="1"/>
  <c r="U1734" i="6" s="1"/>
  <c r="N1735" i="6"/>
  <c r="P1735" i="6" s="1"/>
  <c r="U1735" i="6" s="1"/>
  <c r="N1736" i="6"/>
  <c r="P1736" i="6" s="1"/>
  <c r="U1736" i="6" s="1"/>
  <c r="N1737" i="6"/>
  <c r="P1737" i="6" s="1"/>
  <c r="U1737" i="6" s="1"/>
  <c r="N1738" i="6"/>
  <c r="P1738" i="6" s="1"/>
  <c r="U1738" i="6" s="1"/>
  <c r="N1739" i="6"/>
  <c r="P1739" i="6" s="1"/>
  <c r="U1739" i="6" s="1"/>
  <c r="N1740" i="6"/>
  <c r="P1740" i="6" s="1"/>
  <c r="U1740" i="6" s="1"/>
  <c r="N1741" i="6"/>
  <c r="P1741" i="6" s="1"/>
  <c r="U1741" i="6" s="1"/>
  <c r="P1742" i="6"/>
  <c r="U1742" i="6" s="1"/>
  <c r="N1743" i="6"/>
  <c r="H236" i="14"/>
  <c r="O1750" i="6" s="1"/>
  <c r="N1745" i="6"/>
  <c r="N1746" i="6"/>
  <c r="N1747" i="6"/>
  <c r="N1748" i="6"/>
  <c r="N1749" i="6"/>
  <c r="N1750" i="6"/>
  <c r="N1751" i="6"/>
  <c r="N1752" i="6"/>
  <c r="H237" i="14"/>
  <c r="O1755" i="6" s="1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H238" i="14"/>
  <c r="O1769" i="6" s="1"/>
  <c r="N1768" i="6"/>
  <c r="N1769" i="6"/>
  <c r="N1770" i="6"/>
  <c r="N1771" i="6"/>
  <c r="N1772" i="6"/>
  <c r="N1773" i="6"/>
  <c r="N1775" i="6"/>
  <c r="N1776" i="6"/>
  <c r="N1777" i="6"/>
  <c r="N1778" i="6"/>
  <c r="N1779" i="6"/>
  <c r="P1779" i="6" s="1"/>
  <c r="U1779" i="6" s="1"/>
  <c r="N1780" i="6"/>
  <c r="P1780" i="6" s="1"/>
  <c r="U1780" i="6" s="1"/>
  <c r="N1781" i="6"/>
  <c r="P1781" i="6" s="1"/>
  <c r="U1781" i="6" s="1"/>
  <c r="P1782" i="6"/>
  <c r="U1782" i="6" s="1"/>
  <c r="N1783" i="6"/>
  <c r="P1783" i="6" s="1"/>
  <c r="U1783" i="6" s="1"/>
  <c r="N1784" i="6"/>
  <c r="P1784" i="6" s="1"/>
  <c r="U1784" i="6" s="1"/>
  <c r="N1785" i="6"/>
  <c r="P1785" i="6" s="1"/>
  <c r="U1785" i="6" s="1"/>
  <c r="P1786" i="6"/>
  <c r="U1786" i="6" s="1"/>
  <c r="N1787" i="6"/>
  <c r="H241" i="14"/>
  <c r="O1796" i="6" s="1"/>
  <c r="N1788" i="6"/>
  <c r="N1789" i="6"/>
  <c r="N1790" i="6"/>
  <c r="N1791" i="6"/>
  <c r="N1793" i="6"/>
  <c r="O1793" i="6"/>
  <c r="N1794" i="6"/>
  <c r="N1795" i="6"/>
  <c r="N1796" i="6"/>
  <c r="N1797" i="6"/>
  <c r="N1798" i="6"/>
  <c r="N1799" i="6"/>
  <c r="N1800" i="6"/>
  <c r="N1801" i="6"/>
  <c r="N1802" i="6"/>
  <c r="P1803" i="6"/>
  <c r="U1803" i="6" s="1"/>
  <c r="P1804" i="6"/>
  <c r="U1804" i="6" s="1"/>
  <c r="N1805" i="6"/>
  <c r="P1805" i="6" s="1"/>
  <c r="U1805" i="6" s="1"/>
  <c r="P1806" i="6"/>
  <c r="U1806" i="6" s="1"/>
  <c r="P1807" i="6"/>
  <c r="U1807" i="6" s="1"/>
  <c r="P1808" i="6"/>
  <c r="U1808" i="6" s="1"/>
  <c r="N1809" i="6"/>
  <c r="P1809" i="6" s="1"/>
  <c r="U1809" i="6" s="1"/>
  <c r="N1810" i="6"/>
  <c r="P1810" i="6" s="1"/>
  <c r="U1810" i="6" s="1"/>
  <c r="N1811" i="6"/>
  <c r="P1811" i="6" s="1"/>
  <c r="U1811" i="6" s="1"/>
  <c r="P1812" i="6"/>
  <c r="U1812" i="6" s="1"/>
  <c r="N1813" i="6"/>
  <c r="P1813" i="6" s="1"/>
  <c r="U1813" i="6" s="1"/>
  <c r="N1815" i="6"/>
  <c r="P1815" i="6" s="1"/>
  <c r="U1815" i="6" s="1"/>
  <c r="N1816" i="6"/>
  <c r="P1816" i="6" s="1"/>
  <c r="U1816" i="6" s="1"/>
  <c r="P1817" i="6"/>
  <c r="U1817" i="6" s="1"/>
  <c r="P1818" i="6"/>
  <c r="U1818" i="6" s="1"/>
  <c r="P1819" i="6"/>
  <c r="U1819" i="6" s="1"/>
  <c r="N1820" i="6"/>
  <c r="P1820" i="6" s="1"/>
  <c r="U1820" i="6" s="1"/>
  <c r="N1821" i="6"/>
  <c r="P1821" i="6" s="1"/>
  <c r="U1821" i="6" s="1"/>
  <c r="N1822" i="6"/>
  <c r="P1822" i="6" s="1"/>
  <c r="U1822" i="6" s="1"/>
  <c r="P1823" i="6"/>
  <c r="U1823" i="6" s="1"/>
  <c r="N1824" i="6"/>
  <c r="P1824" i="6" s="1"/>
  <c r="U1824" i="6" s="1"/>
  <c r="N1825" i="6"/>
  <c r="P1825" i="6" s="1"/>
  <c r="U1825" i="6" s="1"/>
  <c r="N1826" i="6"/>
  <c r="P1826" i="6" s="1"/>
  <c r="U1826" i="6" s="1"/>
  <c r="N1827" i="6"/>
  <c r="P1827" i="6" s="1"/>
  <c r="U1827" i="6" s="1"/>
  <c r="P1828" i="6"/>
  <c r="U1828" i="6" s="1"/>
  <c r="N1829" i="6"/>
  <c r="P1829" i="6" s="1"/>
  <c r="U1829" i="6" s="1"/>
  <c r="N1830" i="6"/>
  <c r="P1830" i="6" s="1"/>
  <c r="U1830" i="6" s="1"/>
  <c r="N1831" i="6"/>
  <c r="P1831" i="6" s="1"/>
  <c r="U1831" i="6" s="1"/>
  <c r="N1832" i="6"/>
  <c r="P1832" i="6" s="1"/>
  <c r="U1832" i="6" s="1"/>
  <c r="N1833" i="6"/>
  <c r="P1833" i="6" s="1"/>
  <c r="U1833" i="6" s="1"/>
  <c r="N1834" i="6"/>
  <c r="P1834" i="6" s="1"/>
  <c r="U1834" i="6" s="1"/>
  <c r="N1835" i="6"/>
  <c r="P1835" i="6" s="1"/>
  <c r="U1835" i="6" s="1"/>
  <c r="N1836" i="6"/>
  <c r="P1836" i="6" s="1"/>
  <c r="U1836" i="6" s="1"/>
  <c r="N1837" i="6"/>
  <c r="P1837" i="6" s="1"/>
  <c r="U1837" i="6" s="1"/>
  <c r="N1838" i="6"/>
  <c r="P1838" i="6" s="1"/>
  <c r="U1838" i="6" s="1"/>
  <c r="N1839" i="6"/>
  <c r="P1839" i="6" s="1"/>
  <c r="U1839" i="6" s="1"/>
  <c r="N1840" i="6"/>
  <c r="P1840" i="6" s="1"/>
  <c r="U1840" i="6" s="1"/>
  <c r="N1841" i="6"/>
  <c r="P1841" i="6" s="1"/>
  <c r="U1841" i="6" s="1"/>
  <c r="P1842" i="6"/>
  <c r="U1842" i="6" s="1"/>
  <c r="N1843" i="6"/>
  <c r="P1843" i="6" s="1"/>
  <c r="U1843" i="6" s="1"/>
  <c r="N1844" i="6"/>
  <c r="P1844" i="6" s="1"/>
  <c r="U1844" i="6" s="1"/>
  <c r="N1846" i="6"/>
  <c r="P1846" i="6" s="1"/>
  <c r="U1846" i="6" s="1"/>
  <c r="N1847" i="6"/>
  <c r="P1847" i="6" s="1"/>
  <c r="U1847" i="6" s="1"/>
  <c r="N1848" i="6"/>
  <c r="P1848" i="6" s="1"/>
  <c r="U1848" i="6" s="1"/>
  <c r="N1849" i="6"/>
  <c r="P1849" i="6" s="1"/>
  <c r="U1849" i="6" s="1"/>
  <c r="N1850" i="6"/>
  <c r="P1850" i="6" s="1"/>
  <c r="U1850" i="6" s="1"/>
  <c r="N1851" i="6"/>
  <c r="P1851" i="6" s="1"/>
  <c r="U1851" i="6" s="1"/>
  <c r="N1852" i="6"/>
  <c r="P1852" i="6" s="1"/>
  <c r="U1852" i="6" s="1"/>
  <c r="N1853" i="6"/>
  <c r="P1853" i="6" s="1"/>
  <c r="U1853" i="6" s="1"/>
  <c r="N1854" i="6"/>
  <c r="P1854" i="6" s="1"/>
  <c r="U1854" i="6" s="1"/>
  <c r="P1855" i="6"/>
  <c r="U1855" i="6" s="1"/>
  <c r="N1856" i="6"/>
  <c r="P1856" i="6" s="1"/>
  <c r="U1856" i="6" s="1"/>
  <c r="N1857" i="6"/>
  <c r="P1857" i="6" s="1"/>
  <c r="U1857" i="6" s="1"/>
  <c r="N1859" i="6"/>
  <c r="P1859" i="6" s="1"/>
  <c r="U1859" i="6" s="1"/>
  <c r="N1860" i="6"/>
  <c r="P1860" i="6" s="1"/>
  <c r="U1860" i="6" s="1"/>
  <c r="N1861" i="6"/>
  <c r="P1861" i="6" s="1"/>
  <c r="U1861" i="6" s="1"/>
  <c r="N1862" i="6"/>
  <c r="P1862" i="6" s="1"/>
  <c r="U1862" i="6" s="1"/>
  <c r="N1863" i="6"/>
  <c r="P1863" i="6" s="1"/>
  <c r="U1863" i="6" s="1"/>
  <c r="N1864" i="6"/>
  <c r="P1864" i="6" s="1"/>
  <c r="U1864" i="6" s="1"/>
  <c r="N1865" i="6"/>
  <c r="P1865" i="6" s="1"/>
  <c r="U1865" i="6" s="1"/>
  <c r="P1866" i="6"/>
  <c r="U1866" i="6" s="1"/>
  <c r="P1867" i="6"/>
  <c r="U1867" i="6" s="1"/>
  <c r="N1868" i="6"/>
  <c r="P1868" i="6" s="1"/>
  <c r="U1868" i="6" s="1"/>
  <c r="P1869" i="6"/>
  <c r="U1869" i="6" s="1"/>
  <c r="N1870" i="6"/>
  <c r="P1870" i="6" s="1"/>
  <c r="U1870" i="6" s="1"/>
  <c r="N1871" i="6"/>
  <c r="P1871" i="6" s="1"/>
  <c r="U1871" i="6" s="1"/>
  <c r="P1872" i="6"/>
  <c r="U1872" i="6" s="1"/>
  <c r="N1873" i="6"/>
  <c r="P1873" i="6" s="1"/>
  <c r="U1873" i="6" s="1"/>
  <c r="N1874" i="6"/>
  <c r="P1874" i="6" s="1"/>
  <c r="U1874" i="6" s="1"/>
  <c r="P1875" i="6"/>
  <c r="U1875" i="6" s="1"/>
  <c r="P1876" i="6"/>
  <c r="U1876" i="6" s="1"/>
  <c r="N1877" i="6"/>
  <c r="P1877" i="6" s="1"/>
  <c r="U1877" i="6" s="1"/>
  <c r="P1878" i="6"/>
  <c r="U1878" i="6" s="1"/>
  <c r="N1879" i="6"/>
  <c r="P1879" i="6" s="1"/>
  <c r="U1879" i="6" s="1"/>
  <c r="N1880" i="6"/>
  <c r="P1880" i="6" s="1"/>
  <c r="U1880" i="6" s="1"/>
  <c r="N1881" i="6"/>
  <c r="P1881" i="6" s="1"/>
  <c r="U1881" i="6" s="1"/>
  <c r="P1882" i="6"/>
  <c r="U1882" i="6" s="1"/>
  <c r="N1883" i="6"/>
  <c r="P1883" i="6" s="1"/>
  <c r="U1883" i="6" s="1"/>
  <c r="N1884" i="6"/>
  <c r="P1884" i="6" s="1"/>
  <c r="U1884" i="6" s="1"/>
  <c r="N1885" i="6"/>
  <c r="P1885" i="6" s="1"/>
  <c r="U1885" i="6" s="1"/>
  <c r="N1886" i="6"/>
  <c r="P1886" i="6" s="1"/>
  <c r="U1886" i="6" s="1"/>
  <c r="P1887" i="6"/>
  <c r="U1887" i="6" s="1"/>
  <c r="N1888" i="6"/>
  <c r="P1888" i="6" s="1"/>
  <c r="U1888" i="6" s="1"/>
  <c r="P1889" i="6"/>
  <c r="U1889" i="6" s="1"/>
  <c r="N1890" i="6"/>
  <c r="P1890" i="6" s="1"/>
  <c r="U1890" i="6" s="1"/>
  <c r="P1891" i="6"/>
  <c r="U1891" i="6" s="1"/>
  <c r="N1892" i="6"/>
  <c r="P1892" i="6" s="1"/>
  <c r="U1892" i="6" s="1"/>
  <c r="N1894" i="6"/>
  <c r="P1894" i="6" s="1"/>
  <c r="U1894" i="6" s="1"/>
  <c r="P1895" i="6"/>
  <c r="U1895" i="6" s="1"/>
  <c r="N1896" i="6"/>
  <c r="P1896" i="6" s="1"/>
  <c r="U1896" i="6" s="1"/>
  <c r="P1897" i="6"/>
  <c r="U1897" i="6" s="1"/>
  <c r="N1898" i="6"/>
  <c r="P1898" i="6" s="1"/>
  <c r="U1898" i="6" s="1"/>
  <c r="N1899" i="6"/>
  <c r="P1899" i="6" s="1"/>
  <c r="U1899" i="6" s="1"/>
  <c r="N1900" i="6"/>
  <c r="P1900" i="6" s="1"/>
  <c r="U1900" i="6" s="1"/>
  <c r="P1901" i="6"/>
  <c r="U1901" i="6" s="1"/>
  <c r="N1902" i="6"/>
  <c r="P1902" i="6" s="1"/>
  <c r="U1902" i="6" s="1"/>
  <c r="N1903" i="6"/>
  <c r="P1903" i="6" s="1"/>
  <c r="U1903" i="6" s="1"/>
  <c r="P1904" i="6"/>
  <c r="U1904" i="6" s="1"/>
  <c r="N1905" i="6"/>
  <c r="P1905" i="6" s="1"/>
  <c r="U1905" i="6" s="1"/>
  <c r="N1906" i="6"/>
  <c r="P1906" i="6" s="1"/>
  <c r="U1906" i="6" s="1"/>
  <c r="N1908" i="6"/>
  <c r="P1908" i="6" s="1"/>
  <c r="U1908" i="6" s="1"/>
  <c r="N1909" i="6"/>
  <c r="P1909" i="6" s="1"/>
  <c r="U1909" i="6" s="1"/>
  <c r="N1910" i="6"/>
  <c r="P1910" i="6" s="1"/>
  <c r="U1910" i="6" s="1"/>
  <c r="N1911" i="6"/>
  <c r="P1911" i="6" s="1"/>
  <c r="U1911" i="6" s="1"/>
  <c r="N1912" i="6"/>
  <c r="P1912" i="6" s="1"/>
  <c r="U1912" i="6" s="1"/>
  <c r="N1913" i="6"/>
  <c r="P1913" i="6" s="1"/>
  <c r="U1913" i="6" s="1"/>
  <c r="N1914" i="6"/>
  <c r="P1914" i="6" s="1"/>
  <c r="U1914" i="6" s="1"/>
  <c r="P1915" i="6"/>
  <c r="U1915" i="6" s="1"/>
  <c r="P1916" i="6"/>
  <c r="U1916" i="6" s="1"/>
  <c r="N1917" i="6"/>
  <c r="P1917" i="6" s="1"/>
  <c r="U1917" i="6" s="1"/>
  <c r="P1918" i="6"/>
  <c r="U1918" i="6" s="1"/>
  <c r="P1919" i="6"/>
  <c r="U1919" i="6" s="1"/>
  <c r="N1920" i="6"/>
  <c r="P1920" i="6" s="1"/>
  <c r="U1920" i="6" s="1"/>
  <c r="N1921" i="6"/>
  <c r="P1921" i="6" s="1"/>
  <c r="U1921" i="6" s="1"/>
  <c r="N1922" i="6"/>
  <c r="P1922" i="6" s="1"/>
  <c r="U1922" i="6" s="1"/>
  <c r="N1923" i="6"/>
  <c r="P1923" i="6" s="1"/>
  <c r="U1923" i="6" s="1"/>
  <c r="N1924" i="6"/>
  <c r="P1924" i="6" s="1"/>
  <c r="U1924" i="6" s="1"/>
  <c r="N1925" i="6"/>
  <c r="P1925" i="6" s="1"/>
  <c r="U1925" i="6" s="1"/>
  <c r="N1926" i="6"/>
  <c r="P1926" i="6" s="1"/>
  <c r="U1926" i="6" s="1"/>
  <c r="N1927" i="6"/>
  <c r="P1927" i="6" s="1"/>
  <c r="U1927" i="6" s="1"/>
  <c r="N1928" i="6"/>
  <c r="P1928" i="6" s="1"/>
  <c r="U1928" i="6" s="1"/>
  <c r="N1929" i="6"/>
  <c r="P1929" i="6" s="1"/>
  <c r="U1929" i="6" s="1"/>
  <c r="N1930" i="6"/>
  <c r="P1930" i="6" s="1"/>
  <c r="U1930" i="6" s="1"/>
  <c r="N1931" i="6"/>
  <c r="P1931" i="6" s="1"/>
  <c r="U1931" i="6" s="1"/>
  <c r="N1932" i="6"/>
  <c r="O1932" i="6"/>
  <c r="N1933" i="6"/>
  <c r="O1933" i="6"/>
  <c r="N1934" i="6"/>
  <c r="O1934" i="6"/>
  <c r="N1935" i="6"/>
  <c r="O1935" i="6"/>
  <c r="N1936" i="6"/>
  <c r="O1936" i="6"/>
  <c r="N1937" i="6"/>
  <c r="O1937" i="6"/>
  <c r="N1938" i="6"/>
  <c r="O1938" i="6"/>
  <c r="N1939" i="6"/>
  <c r="O1939" i="6"/>
  <c r="N1940" i="6"/>
  <c r="O1940" i="6"/>
  <c r="N1941" i="6"/>
  <c r="O1941" i="6"/>
  <c r="N1942" i="6"/>
  <c r="O1942" i="6"/>
  <c r="N1943" i="6"/>
  <c r="O1943" i="6"/>
  <c r="N1944" i="6"/>
  <c r="O1944" i="6"/>
  <c r="N1945" i="6"/>
  <c r="O1945" i="6"/>
  <c r="N1946" i="6"/>
  <c r="O1946" i="6"/>
  <c r="N1947" i="6"/>
  <c r="P1947" i="6" s="1"/>
  <c r="U1947" i="6" s="1"/>
  <c r="N1948" i="6"/>
  <c r="P1948" i="6" s="1"/>
  <c r="U1948" i="6" s="1"/>
  <c r="N1949" i="6"/>
  <c r="P1949" i="6" s="1"/>
  <c r="U1949" i="6" s="1"/>
  <c r="P1950" i="6"/>
  <c r="U1950" i="6" s="1"/>
  <c r="N1951" i="6"/>
  <c r="P1951" i="6" s="1"/>
  <c r="U1951" i="6" s="1"/>
  <c r="N1952" i="6"/>
  <c r="P1952" i="6" s="1"/>
  <c r="U1952" i="6" s="1"/>
  <c r="N1953" i="6"/>
  <c r="P1953" i="6" s="1"/>
  <c r="U1953" i="6" s="1"/>
  <c r="N1954" i="6"/>
  <c r="P1954" i="6" s="1"/>
  <c r="U1954" i="6" s="1"/>
  <c r="N1955" i="6"/>
  <c r="P1955" i="6" s="1"/>
  <c r="U1955" i="6" s="1"/>
  <c r="N1956" i="6"/>
  <c r="P1956" i="6" s="1"/>
  <c r="U1956" i="6" s="1"/>
  <c r="N1957" i="6"/>
  <c r="P1957" i="6" s="1"/>
  <c r="U1957" i="6" s="1"/>
  <c r="N1958" i="6"/>
  <c r="P1958" i="6" s="1"/>
  <c r="U1958" i="6" s="1"/>
  <c r="P1959" i="6"/>
  <c r="U1959" i="6" s="1"/>
  <c r="N1960" i="6"/>
  <c r="P1960" i="6" s="1"/>
  <c r="U1960" i="6" s="1"/>
  <c r="N1961" i="6"/>
  <c r="P1961" i="6" s="1"/>
  <c r="U1961" i="6" s="1"/>
  <c r="N1962" i="6"/>
  <c r="P1962" i="6" s="1"/>
  <c r="U1962" i="6" s="1"/>
  <c r="N1963" i="6"/>
  <c r="P1963" i="6" s="1"/>
  <c r="U1963" i="6" s="1"/>
  <c r="N1964" i="6"/>
  <c r="P1964" i="6" s="1"/>
  <c r="U1964" i="6" s="1"/>
  <c r="N1965" i="6"/>
  <c r="P1965" i="6" s="1"/>
  <c r="U1965" i="6" s="1"/>
  <c r="N1966" i="6"/>
  <c r="P1966" i="6" s="1"/>
  <c r="U1966" i="6" s="1"/>
  <c r="N1967" i="6"/>
  <c r="P1967" i="6" s="1"/>
  <c r="U1967" i="6" s="1"/>
  <c r="N1968" i="6"/>
  <c r="P1968" i="6" s="1"/>
  <c r="U1968" i="6" s="1"/>
  <c r="N1969" i="6"/>
  <c r="P1969" i="6" s="1"/>
  <c r="U1969" i="6" s="1"/>
  <c r="P1970" i="6"/>
  <c r="U1970" i="6" s="1"/>
  <c r="N1971" i="6"/>
  <c r="P1971" i="6" s="1"/>
  <c r="U1971" i="6" s="1"/>
  <c r="N1972" i="6"/>
  <c r="P1972" i="6" s="1"/>
  <c r="U1972" i="6" s="1"/>
  <c r="N1973" i="6"/>
  <c r="P1973" i="6" s="1"/>
  <c r="U1973" i="6" s="1"/>
  <c r="N1974" i="6"/>
  <c r="P1974" i="6" s="1"/>
  <c r="U1974" i="6" s="1"/>
  <c r="N1975" i="6"/>
  <c r="P1975" i="6" s="1"/>
  <c r="U1975" i="6" s="1"/>
  <c r="N1976" i="6"/>
  <c r="P1976" i="6" s="1"/>
  <c r="U1976" i="6" s="1"/>
  <c r="N1977" i="6"/>
  <c r="P1977" i="6" s="1"/>
  <c r="U1977" i="6" s="1"/>
  <c r="N1978" i="6"/>
  <c r="P1978" i="6" s="1"/>
  <c r="U1978" i="6" s="1"/>
  <c r="N1979" i="6"/>
  <c r="P1979" i="6" s="1"/>
  <c r="U1979" i="6" s="1"/>
  <c r="N1980" i="6"/>
  <c r="P1980" i="6" s="1"/>
  <c r="U1980" i="6" s="1"/>
  <c r="N1981" i="6"/>
  <c r="P1981" i="6" s="1"/>
  <c r="U1981" i="6" s="1"/>
  <c r="P1982" i="6"/>
  <c r="U1982" i="6" s="1"/>
  <c r="N1983" i="6"/>
  <c r="P1983" i="6" s="1"/>
  <c r="U1983" i="6" s="1"/>
  <c r="P1984" i="6"/>
  <c r="U1984" i="6" s="1"/>
  <c r="N1985" i="6"/>
  <c r="P1985" i="6" s="1"/>
  <c r="U1985" i="6" s="1"/>
  <c r="N1986" i="6"/>
  <c r="P1986" i="6" s="1"/>
  <c r="U1986" i="6" s="1"/>
  <c r="N1987" i="6"/>
  <c r="P1987" i="6" s="1"/>
  <c r="U1987" i="6" s="1"/>
  <c r="N1988" i="6"/>
  <c r="P1988" i="6" s="1"/>
  <c r="U1988" i="6" s="1"/>
  <c r="N1989" i="6"/>
  <c r="P1989" i="6" s="1"/>
  <c r="U1989" i="6" s="1"/>
  <c r="N1990" i="6"/>
  <c r="P1990" i="6" s="1"/>
  <c r="U1990" i="6" s="1"/>
  <c r="N1991" i="6"/>
  <c r="P1991" i="6" s="1"/>
  <c r="U1991" i="6" s="1"/>
  <c r="N1992" i="6"/>
  <c r="P1992" i="6" s="1"/>
  <c r="U1992" i="6" s="1"/>
  <c r="P1993" i="6"/>
  <c r="U1993" i="6" s="1"/>
  <c r="N1994" i="6"/>
  <c r="P1994" i="6" s="1"/>
  <c r="U1994" i="6" s="1"/>
  <c r="N1995" i="6"/>
  <c r="P1995" i="6" s="1"/>
  <c r="U1995" i="6" s="1"/>
  <c r="N1996" i="6"/>
  <c r="P1996" i="6" s="1"/>
  <c r="U1996" i="6" s="1"/>
  <c r="N1997" i="6"/>
  <c r="P1997" i="6" s="1"/>
  <c r="U1997" i="6" s="1"/>
  <c r="N1998" i="6"/>
  <c r="P1998" i="6" s="1"/>
  <c r="U1998" i="6" s="1"/>
  <c r="N1999" i="6"/>
  <c r="P1999" i="6" s="1"/>
  <c r="U1999" i="6" s="1"/>
  <c r="N2000" i="6"/>
  <c r="P2000" i="6" s="1"/>
  <c r="U2000" i="6" s="1"/>
  <c r="N2001" i="6"/>
  <c r="P2001" i="6" s="1"/>
  <c r="U2001" i="6" s="1"/>
  <c r="N2002" i="6"/>
  <c r="P2002" i="6" s="1"/>
  <c r="U2002" i="6" s="1"/>
  <c r="N2003" i="6"/>
  <c r="P2003" i="6" s="1"/>
  <c r="U2003" i="6" s="1"/>
  <c r="N2004" i="6"/>
  <c r="P2004" i="6" s="1"/>
  <c r="U2004" i="6" s="1"/>
  <c r="N2005" i="6"/>
  <c r="P2005" i="6" s="1"/>
  <c r="U2005" i="6" s="1"/>
  <c r="N2006" i="6"/>
  <c r="P2006" i="6" s="1"/>
  <c r="U2006" i="6" s="1"/>
  <c r="N2007" i="6"/>
  <c r="P2007" i="6" s="1"/>
  <c r="U2007" i="6" s="1"/>
  <c r="N2008" i="6"/>
  <c r="P2008" i="6" s="1"/>
  <c r="U2008" i="6" s="1"/>
  <c r="N2009" i="6"/>
  <c r="P2009" i="6" s="1"/>
  <c r="U2009" i="6" s="1"/>
  <c r="N2010" i="6"/>
  <c r="P2010" i="6" s="1"/>
  <c r="U2010" i="6" s="1"/>
  <c r="N2011" i="6"/>
  <c r="P2011" i="6" s="1"/>
  <c r="U2011" i="6" s="1"/>
  <c r="N2012" i="6"/>
  <c r="P2012" i="6" s="1"/>
  <c r="U2012" i="6" s="1"/>
  <c r="N2013" i="6"/>
  <c r="P2013" i="6" s="1"/>
  <c r="U2013" i="6" s="1"/>
  <c r="N2014" i="6"/>
  <c r="P2014" i="6" s="1"/>
  <c r="U2014" i="6" s="1"/>
  <c r="N2015" i="6"/>
  <c r="P2015" i="6" s="1"/>
  <c r="U2015" i="6" s="1"/>
  <c r="N2016" i="6"/>
  <c r="P2016" i="6" s="1"/>
  <c r="U2016" i="6" s="1"/>
  <c r="N2017" i="6"/>
  <c r="P2017" i="6" s="1"/>
  <c r="U2017" i="6" s="1"/>
  <c r="N2018" i="6"/>
  <c r="P2018" i="6" s="1"/>
  <c r="U2018" i="6" s="1"/>
  <c r="N2019" i="6"/>
  <c r="P2019" i="6" s="1"/>
  <c r="U2019" i="6" s="1"/>
  <c r="N2020" i="6"/>
  <c r="P2020" i="6" s="1"/>
  <c r="U2020" i="6" s="1"/>
  <c r="N2021" i="6"/>
  <c r="P2021" i="6" s="1"/>
  <c r="U2021" i="6" s="1"/>
  <c r="N2022" i="6"/>
  <c r="P2022" i="6" s="1"/>
  <c r="U2022" i="6" s="1"/>
  <c r="P2023" i="6"/>
  <c r="U2023" i="6" s="1"/>
  <c r="N2024" i="6"/>
  <c r="P2024" i="6" s="1"/>
  <c r="U2024" i="6" s="1"/>
  <c r="N2025" i="6"/>
  <c r="P2025" i="6" s="1"/>
  <c r="U2025" i="6" s="1"/>
  <c r="N2026" i="6"/>
  <c r="P2026" i="6" s="1"/>
  <c r="U2026" i="6" s="1"/>
  <c r="N2027" i="6"/>
  <c r="P2027" i="6" s="1"/>
  <c r="U2027" i="6" s="1"/>
  <c r="N2028" i="6"/>
  <c r="P2028" i="6" s="1"/>
  <c r="U2028" i="6" s="1"/>
  <c r="N2029" i="6"/>
  <c r="P2029" i="6" s="1"/>
  <c r="U2029" i="6" s="1"/>
  <c r="N2030" i="6"/>
  <c r="P2030" i="6" s="1"/>
  <c r="U2030" i="6" s="1"/>
  <c r="N2031" i="6"/>
  <c r="P2031" i="6" s="1"/>
  <c r="U2031" i="6" s="1"/>
  <c r="N2032" i="6"/>
  <c r="P2032" i="6" s="1"/>
  <c r="U2032" i="6" s="1"/>
  <c r="N2033" i="6"/>
  <c r="P2033" i="6" s="1"/>
  <c r="U2033" i="6" s="1"/>
  <c r="P2034" i="6"/>
  <c r="U2034" i="6" s="1"/>
  <c r="N2035" i="6"/>
  <c r="P2035" i="6" s="1"/>
  <c r="U2035" i="6" s="1"/>
  <c r="P2036" i="6"/>
  <c r="U2036" i="6" s="1"/>
  <c r="N2037" i="6"/>
  <c r="P2037" i="6" s="1"/>
  <c r="U2037" i="6" s="1"/>
  <c r="N2038" i="6"/>
  <c r="P2038" i="6" s="1"/>
  <c r="U2038" i="6" s="1"/>
  <c r="P2039" i="6"/>
  <c r="U2039" i="6" s="1"/>
  <c r="N2040" i="6"/>
  <c r="P2040" i="6" s="1"/>
  <c r="U2040" i="6" s="1"/>
  <c r="N2041" i="6"/>
  <c r="P2041" i="6" s="1"/>
  <c r="U2041" i="6" s="1"/>
  <c r="P2042" i="6"/>
  <c r="U2042" i="6" s="1"/>
  <c r="N2043" i="6"/>
  <c r="P2043" i="6" s="1"/>
  <c r="U2043" i="6" s="1"/>
  <c r="P2044" i="6"/>
  <c r="U2044" i="6" s="1"/>
  <c r="N2045" i="6"/>
  <c r="P2045" i="6" s="1"/>
  <c r="U2045" i="6" s="1"/>
  <c r="N2046" i="6"/>
  <c r="P2046" i="6" s="1"/>
  <c r="U2046" i="6" s="1"/>
  <c r="N2047" i="6"/>
  <c r="P2047" i="6" s="1"/>
  <c r="U2047" i="6" s="1"/>
  <c r="P2048" i="6"/>
  <c r="U2048" i="6" s="1"/>
  <c r="N2049" i="6"/>
  <c r="P2049" i="6" s="1"/>
  <c r="U2049" i="6" s="1"/>
  <c r="N2050" i="6"/>
  <c r="P2050" i="6" s="1"/>
  <c r="U2050" i="6" s="1"/>
  <c r="N2051" i="6"/>
  <c r="P2051" i="6" s="1"/>
  <c r="U2051" i="6" s="1"/>
  <c r="N2052" i="6"/>
  <c r="P2052" i="6" s="1"/>
  <c r="U2052" i="6" s="1"/>
  <c r="N2053" i="6"/>
  <c r="P2053" i="6" s="1"/>
  <c r="U2053" i="6" s="1"/>
  <c r="N2054" i="6"/>
  <c r="P2054" i="6" s="1"/>
  <c r="U2054" i="6" s="1"/>
  <c r="N2055" i="6"/>
  <c r="P2055" i="6" s="1"/>
  <c r="U2055" i="6" s="1"/>
  <c r="N2056" i="6"/>
  <c r="P2056" i="6" s="1"/>
  <c r="U2056" i="6" s="1"/>
  <c r="N2057" i="6"/>
  <c r="P2057" i="6" s="1"/>
  <c r="U2057" i="6" s="1"/>
  <c r="N2058" i="6"/>
  <c r="P2058" i="6" s="1"/>
  <c r="U2058" i="6" s="1"/>
  <c r="N2059" i="6"/>
  <c r="H293" i="14"/>
  <c r="O2060" i="6" s="1"/>
  <c r="P2060" i="6" s="1"/>
  <c r="U2060" i="6" s="1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P2075" i="6" s="1"/>
  <c r="U2075" i="6" s="1"/>
  <c r="N2076" i="6"/>
  <c r="P2076" i="6" s="1"/>
  <c r="U2076" i="6" s="1"/>
  <c r="P2077" i="6"/>
  <c r="U2077" i="6" s="1"/>
  <c r="P2078" i="6"/>
  <c r="U2078" i="6" s="1"/>
  <c r="N2079" i="6"/>
  <c r="P2079" i="6" s="1"/>
  <c r="U2079" i="6" s="1"/>
  <c r="N2080" i="6"/>
  <c r="P2080" i="6" s="1"/>
  <c r="U2080" i="6" s="1"/>
  <c r="N2081" i="6"/>
  <c r="P2081" i="6" s="1"/>
  <c r="U2081" i="6" s="1"/>
  <c r="P2082" i="6"/>
  <c r="U2082" i="6" s="1"/>
  <c r="P2083" i="6"/>
  <c r="U2083" i="6" s="1"/>
  <c r="N2084" i="6"/>
  <c r="P2084" i="6" s="1"/>
  <c r="U2084" i="6" s="1"/>
  <c r="N2085" i="6"/>
  <c r="P2085" i="6" s="1"/>
  <c r="U2085" i="6" s="1"/>
  <c r="P2086" i="6"/>
  <c r="U2086" i="6" s="1"/>
  <c r="N2087" i="6"/>
  <c r="P2087" i="6" s="1"/>
  <c r="U2087" i="6" s="1"/>
  <c r="N2088" i="6"/>
  <c r="P2088" i="6" s="1"/>
  <c r="U2088" i="6" s="1"/>
  <c r="P2089" i="6"/>
  <c r="U2089" i="6" s="1"/>
  <c r="N2090" i="6"/>
  <c r="P2090" i="6" s="1"/>
  <c r="U2090" i="6" s="1"/>
  <c r="N2091" i="6"/>
  <c r="P2091" i="6" s="1"/>
  <c r="U2091" i="6" s="1"/>
  <c r="N2092" i="6"/>
  <c r="P2092" i="6" s="1"/>
  <c r="U2092" i="6" s="1"/>
  <c r="N2093" i="6"/>
  <c r="P2093" i="6" s="1"/>
  <c r="U2093" i="6" s="1"/>
  <c r="N2094" i="6"/>
  <c r="P2094" i="6" s="1"/>
  <c r="U2094" i="6" s="1"/>
  <c r="N2095" i="6"/>
  <c r="P2095" i="6" s="1"/>
  <c r="U2095" i="6" s="1"/>
  <c r="N2096" i="6"/>
  <c r="P2096" i="6" s="1"/>
  <c r="U2096" i="6" s="1"/>
  <c r="N2097" i="6"/>
  <c r="P2097" i="6" s="1"/>
  <c r="U2097" i="6" s="1"/>
  <c r="N2099" i="6"/>
  <c r="P2099" i="6" s="1"/>
  <c r="U2099" i="6" s="1"/>
  <c r="N2100" i="6"/>
  <c r="P2100" i="6" s="1"/>
  <c r="U2100" i="6" s="1"/>
  <c r="N2101" i="6"/>
  <c r="P2101" i="6" s="1"/>
  <c r="U2101" i="6" s="1"/>
  <c r="N2102" i="6"/>
  <c r="P2102" i="6" s="1"/>
  <c r="U2102" i="6" s="1"/>
  <c r="N2103" i="6"/>
  <c r="P2103" i="6" s="1"/>
  <c r="U2103" i="6" s="1"/>
  <c r="N2104" i="6"/>
  <c r="P2104" i="6" s="1"/>
  <c r="U2104" i="6" s="1"/>
  <c r="N2105" i="6"/>
  <c r="P2105" i="6" s="1"/>
  <c r="U2105" i="6" s="1"/>
  <c r="N2106" i="6"/>
  <c r="P2106" i="6" s="1"/>
  <c r="U2106" i="6" s="1"/>
  <c r="N2107" i="6"/>
  <c r="P2107" i="6" s="1"/>
  <c r="U2107" i="6" s="1"/>
  <c r="N2108" i="6"/>
  <c r="P2108" i="6" s="1"/>
  <c r="U2108" i="6" s="1"/>
  <c r="N2110" i="6"/>
  <c r="P2110" i="6" s="1"/>
  <c r="U2110" i="6" s="1"/>
  <c r="N2111" i="6"/>
  <c r="P2111" i="6" s="1"/>
  <c r="U2111" i="6" s="1"/>
  <c r="N2112" i="6"/>
  <c r="P2112" i="6" s="1"/>
  <c r="U2112" i="6" s="1"/>
  <c r="N2113" i="6"/>
  <c r="P2113" i="6" s="1"/>
  <c r="U2113" i="6" s="1"/>
  <c r="N2114" i="6"/>
  <c r="P2114" i="6" s="1"/>
  <c r="U2114" i="6" s="1"/>
  <c r="N2115" i="6"/>
  <c r="P2115" i="6" s="1"/>
  <c r="U2115" i="6" s="1"/>
  <c r="N2116" i="6"/>
  <c r="P2116" i="6" s="1"/>
  <c r="U2116" i="6" s="1"/>
  <c r="P2117" i="6"/>
  <c r="U2117" i="6" s="1"/>
  <c r="N2118" i="6"/>
  <c r="P2118" i="6" s="1"/>
  <c r="U2118" i="6" s="1"/>
  <c r="N2119" i="6"/>
  <c r="P2119" i="6" s="1"/>
  <c r="U2119" i="6" s="1"/>
  <c r="P2120" i="6"/>
  <c r="U2120" i="6" s="1"/>
  <c r="N2121" i="6"/>
  <c r="P2121" i="6" s="1"/>
  <c r="U2121" i="6" s="1"/>
  <c r="N2122" i="6"/>
  <c r="P2122" i="6" s="1"/>
  <c r="U2122" i="6" s="1"/>
  <c r="N2123" i="6"/>
  <c r="P2123" i="6" s="1"/>
  <c r="U2123" i="6" s="1"/>
  <c r="P2124" i="6"/>
  <c r="U2124" i="6" s="1"/>
  <c r="N2125" i="6"/>
  <c r="P2125" i="6" s="1"/>
  <c r="U2125" i="6" s="1"/>
  <c r="N2126" i="6"/>
  <c r="P2126" i="6" s="1"/>
  <c r="U2126" i="6" s="1"/>
  <c r="N2127" i="6"/>
  <c r="P2127" i="6" s="1"/>
  <c r="U2127" i="6" s="1"/>
  <c r="N2128" i="6"/>
  <c r="P2128" i="6" s="1"/>
  <c r="U2128" i="6" s="1"/>
  <c r="N2129" i="6"/>
  <c r="P2129" i="6" s="1"/>
  <c r="U2129" i="6" s="1"/>
  <c r="N2130" i="6"/>
  <c r="P2130" i="6" s="1"/>
  <c r="U2130" i="6" s="1"/>
  <c r="N2131" i="6"/>
  <c r="P2131" i="6" s="1"/>
  <c r="U2131" i="6" s="1"/>
  <c r="N2132" i="6"/>
  <c r="P2132" i="6" s="1"/>
  <c r="U2132" i="6" s="1"/>
  <c r="N2133" i="6"/>
  <c r="P2133" i="6" s="1"/>
  <c r="U2133" i="6" s="1"/>
  <c r="N2134" i="6"/>
  <c r="P2134" i="6" s="1"/>
  <c r="U2134" i="6" s="1"/>
  <c r="N2135" i="6"/>
  <c r="P2135" i="6" s="1"/>
  <c r="U2135" i="6" s="1"/>
  <c r="P2137" i="6"/>
  <c r="U2137" i="6" s="1"/>
  <c r="N2138" i="6"/>
  <c r="P2138" i="6" s="1"/>
  <c r="U2138" i="6" s="1"/>
  <c r="N2139" i="6"/>
  <c r="P2139" i="6" s="1"/>
  <c r="U2139" i="6" s="1"/>
  <c r="N2140" i="6"/>
  <c r="P2140" i="6" s="1"/>
  <c r="U2140" i="6" s="1"/>
  <c r="N2141" i="6"/>
  <c r="P2141" i="6" s="1"/>
  <c r="U2141" i="6" s="1"/>
  <c r="N2142" i="6"/>
  <c r="P2142" i="6" s="1"/>
  <c r="U2142" i="6" s="1"/>
  <c r="N2143" i="6"/>
  <c r="P2143" i="6" s="1"/>
  <c r="U2143" i="6" s="1"/>
  <c r="P2144" i="6"/>
  <c r="U2144" i="6" s="1"/>
  <c r="N2145" i="6"/>
  <c r="P2145" i="6" s="1"/>
  <c r="U2145" i="6" s="1"/>
  <c r="N2146" i="6"/>
  <c r="P2146" i="6" s="1"/>
  <c r="U2146" i="6" s="1"/>
  <c r="N2147" i="6"/>
  <c r="P2147" i="6" s="1"/>
  <c r="U2147" i="6" s="1"/>
  <c r="N2148" i="6"/>
  <c r="P2148" i="6" s="1"/>
  <c r="U2148" i="6" s="1"/>
  <c r="N2149" i="6"/>
  <c r="P2149" i="6" s="1"/>
  <c r="U2149" i="6" s="1"/>
  <c r="P2150" i="6"/>
  <c r="U2150" i="6" s="1"/>
  <c r="N2151" i="6"/>
  <c r="P2151" i="6" s="1"/>
  <c r="U2151" i="6" s="1"/>
  <c r="N2152" i="6"/>
  <c r="P2152" i="6" s="1"/>
  <c r="U2152" i="6" s="1"/>
  <c r="N2153" i="6"/>
  <c r="P2153" i="6" s="1"/>
  <c r="U2153" i="6" s="1"/>
  <c r="N2154" i="6"/>
  <c r="P2154" i="6" s="1"/>
  <c r="U2154" i="6" s="1"/>
  <c r="P2155" i="6"/>
  <c r="U2155" i="6" s="1"/>
  <c r="P2156" i="6"/>
  <c r="U2156" i="6" s="1"/>
  <c r="P2157" i="6"/>
  <c r="U2157" i="6" s="1"/>
  <c r="P2158" i="6"/>
  <c r="U2158" i="6" s="1"/>
  <c r="N2159" i="6"/>
  <c r="P2159" i="6" s="1"/>
  <c r="U2159" i="6" s="1"/>
  <c r="N2160" i="6"/>
  <c r="P2160" i="6" s="1"/>
  <c r="U2160" i="6" s="1"/>
  <c r="P2161" i="6"/>
  <c r="U2161" i="6" s="1"/>
  <c r="P2162" i="6"/>
  <c r="U2162" i="6" s="1"/>
  <c r="N2163" i="6"/>
  <c r="P2163" i="6" s="1"/>
  <c r="U2163" i="6" s="1"/>
  <c r="N2164" i="6"/>
  <c r="P2164" i="6" s="1"/>
  <c r="U2164" i="6" s="1"/>
  <c r="P2165" i="6"/>
  <c r="U2165" i="6" s="1"/>
  <c r="N2166" i="6"/>
  <c r="P2166" i="6" s="1"/>
  <c r="U2166" i="6" s="1"/>
  <c r="N2167" i="6"/>
  <c r="P2167" i="6" s="1"/>
  <c r="U2167" i="6" s="1"/>
  <c r="N2168" i="6"/>
  <c r="P2168" i="6" s="1"/>
  <c r="U2168" i="6" s="1"/>
  <c r="N2169" i="6"/>
  <c r="P2169" i="6" s="1"/>
  <c r="U2169" i="6" s="1"/>
  <c r="N2170" i="6"/>
  <c r="P2170" i="6" s="1"/>
  <c r="U2170" i="6" s="1"/>
  <c r="N2171" i="6"/>
  <c r="P2171" i="6" s="1"/>
  <c r="U2171" i="6" s="1"/>
  <c r="N2172" i="6"/>
  <c r="P2172" i="6" s="1"/>
  <c r="U2172" i="6" s="1"/>
  <c r="P2173" i="6"/>
  <c r="U2173" i="6" s="1"/>
  <c r="N2174" i="6"/>
  <c r="P2174" i="6" s="1"/>
  <c r="U2174" i="6" s="1"/>
  <c r="N2176" i="6"/>
  <c r="P2176" i="6" s="1"/>
  <c r="U2176" i="6" s="1"/>
  <c r="N2177" i="6"/>
  <c r="P2177" i="6" s="1"/>
  <c r="U2177" i="6" s="1"/>
  <c r="N2178" i="6"/>
  <c r="P2178" i="6" s="1"/>
  <c r="U2178" i="6" s="1"/>
  <c r="N2179" i="6"/>
  <c r="P2179" i="6" s="1"/>
  <c r="U2179" i="6" s="1"/>
  <c r="N2180" i="6"/>
  <c r="P2180" i="6" s="1"/>
  <c r="U2180" i="6" s="1"/>
  <c r="N2181" i="6"/>
  <c r="P2181" i="6" s="1"/>
  <c r="U2181" i="6" s="1"/>
  <c r="N2182" i="6"/>
  <c r="P2182" i="6" s="1"/>
  <c r="U2182" i="6" s="1"/>
  <c r="N2183" i="6"/>
  <c r="P2183" i="6" s="1"/>
  <c r="U2183" i="6" s="1"/>
  <c r="P2184" i="6"/>
  <c r="U2184" i="6" s="1"/>
  <c r="N2185" i="6"/>
  <c r="P2185" i="6" s="1"/>
  <c r="U2185" i="6" s="1"/>
  <c r="N2186" i="6"/>
  <c r="P2186" i="6" s="1"/>
  <c r="U2186" i="6" s="1"/>
  <c r="N2187" i="6"/>
  <c r="P2187" i="6" s="1"/>
  <c r="U2187" i="6" s="1"/>
  <c r="N2188" i="6"/>
  <c r="P2188" i="6" s="1"/>
  <c r="U2188" i="6" s="1"/>
  <c r="N2189" i="6"/>
  <c r="P2189" i="6" s="1"/>
  <c r="U2189" i="6" s="1"/>
  <c r="N2190" i="6"/>
  <c r="P2190" i="6" s="1"/>
  <c r="U2190" i="6" s="1"/>
  <c r="N2193" i="6"/>
  <c r="P2193" i="6" s="1"/>
  <c r="U2193" i="6" s="1"/>
  <c r="N2194" i="6"/>
  <c r="P2194" i="6" s="1"/>
  <c r="U2194" i="6" s="1"/>
  <c r="N2195" i="6"/>
  <c r="P2195" i="6" s="1"/>
  <c r="U2195" i="6" s="1"/>
  <c r="N2196" i="6"/>
  <c r="P2196" i="6" s="1"/>
  <c r="U2196" i="6" s="1"/>
  <c r="N2198" i="6"/>
  <c r="P2198" i="6" s="1"/>
  <c r="U2198" i="6" s="1"/>
  <c r="N2199" i="6"/>
  <c r="P2199" i="6" s="1"/>
  <c r="U2199" i="6" s="1"/>
  <c r="P2200" i="6"/>
  <c r="U2200" i="6" s="1"/>
  <c r="N2201" i="6"/>
  <c r="P2201" i="6" s="1"/>
  <c r="U2201" i="6" s="1"/>
  <c r="N2202" i="6"/>
  <c r="P2202" i="6" s="1"/>
  <c r="U2202" i="6" s="1"/>
  <c r="N2203" i="6"/>
  <c r="P2203" i="6" s="1"/>
  <c r="U2203" i="6" s="1"/>
  <c r="N2204" i="6"/>
  <c r="P2204" i="6" s="1"/>
  <c r="U2204" i="6" s="1"/>
  <c r="N2205" i="6"/>
  <c r="P2205" i="6" s="1"/>
  <c r="U2205" i="6" s="1"/>
  <c r="N2206" i="6"/>
  <c r="P2206" i="6" s="1"/>
  <c r="U2206" i="6" s="1"/>
  <c r="N2207" i="6"/>
  <c r="P2207" i="6" s="1"/>
  <c r="U2207" i="6" s="1"/>
  <c r="N2208" i="6"/>
  <c r="P2208" i="6" s="1"/>
  <c r="U2208" i="6" s="1"/>
  <c r="N2209" i="6"/>
  <c r="P2209" i="6" s="1"/>
  <c r="U2209" i="6" s="1"/>
  <c r="N2210" i="6"/>
  <c r="P2210" i="6" s="1"/>
  <c r="U2210" i="6" s="1"/>
  <c r="N2211" i="6"/>
  <c r="P2211" i="6" s="1"/>
  <c r="U2211" i="6" s="1"/>
  <c r="N2212" i="6"/>
  <c r="P2212" i="6" s="1"/>
  <c r="U2212" i="6" s="1"/>
  <c r="N2213" i="6"/>
  <c r="P2213" i="6" s="1"/>
  <c r="U2213" i="6" s="1"/>
  <c r="N2214" i="6"/>
  <c r="P2214" i="6" s="1"/>
  <c r="U2214" i="6" s="1"/>
  <c r="N2215" i="6"/>
  <c r="P2215" i="6" s="1"/>
  <c r="U2215" i="6" s="1"/>
  <c r="N2216" i="6"/>
  <c r="P2216" i="6" s="1"/>
  <c r="U2216" i="6" s="1"/>
  <c r="N2217" i="6"/>
  <c r="P2217" i="6" s="1"/>
  <c r="U2217" i="6" s="1"/>
  <c r="N2218" i="6"/>
  <c r="P2218" i="6" s="1"/>
  <c r="U2218" i="6" s="1"/>
  <c r="N2219" i="6"/>
  <c r="P2219" i="6" s="1"/>
  <c r="U2219" i="6" s="1"/>
  <c r="P2220" i="6"/>
  <c r="U2220" i="6" s="1"/>
  <c r="N2221" i="6"/>
  <c r="P2221" i="6" s="1"/>
  <c r="U2221" i="6" s="1"/>
  <c r="N2222" i="6"/>
  <c r="P2222" i="6" s="1"/>
  <c r="U2222" i="6" s="1"/>
  <c r="N2223" i="6"/>
  <c r="P2223" i="6" s="1"/>
  <c r="U2223" i="6" s="1"/>
  <c r="N2224" i="6"/>
  <c r="P2224" i="6" s="1"/>
  <c r="U2224" i="6" s="1"/>
  <c r="P2225" i="6"/>
  <c r="U2225" i="6" s="1"/>
  <c r="P2226" i="6"/>
  <c r="U2226" i="6" s="1"/>
  <c r="P2227" i="6"/>
  <c r="U2227" i="6" s="1"/>
  <c r="P2228" i="6"/>
  <c r="U2228" i="6" s="1"/>
  <c r="P2229" i="6"/>
  <c r="U2229" i="6" s="1"/>
  <c r="P2230" i="6"/>
  <c r="U2230" i="6" s="1"/>
  <c r="P2231" i="6"/>
  <c r="U2231" i="6" s="1"/>
  <c r="P2233" i="6"/>
  <c r="U2233" i="6" s="1"/>
  <c r="N2234" i="6"/>
  <c r="P2234" i="6" s="1"/>
  <c r="U2234" i="6" s="1"/>
  <c r="P2235" i="6"/>
  <c r="U2235" i="6" s="1"/>
  <c r="N2236" i="6"/>
  <c r="P2236" i="6" s="1"/>
  <c r="U2236" i="6" s="1"/>
  <c r="N2237" i="6"/>
  <c r="P2237" i="6" s="1"/>
  <c r="U2237" i="6" s="1"/>
  <c r="N2238" i="6"/>
  <c r="P2238" i="6" s="1"/>
  <c r="U2238" i="6" s="1"/>
  <c r="P2239" i="6"/>
  <c r="U2239" i="6" s="1"/>
  <c r="P2240" i="6"/>
  <c r="U2240" i="6" s="1"/>
  <c r="P2241" i="6"/>
  <c r="U2241" i="6" s="1"/>
  <c r="N2242" i="6"/>
  <c r="P2242" i="6" s="1"/>
  <c r="U2242" i="6" s="1"/>
  <c r="P2243" i="6"/>
  <c r="U2243" i="6" s="1"/>
  <c r="N2244" i="6"/>
  <c r="P2244" i="6" s="1"/>
  <c r="U2244" i="6" s="1"/>
  <c r="P2245" i="6"/>
  <c r="U2245" i="6" s="1"/>
  <c r="P2246" i="6"/>
  <c r="U2246" i="6" s="1"/>
  <c r="P2247" i="6"/>
  <c r="U2247" i="6" s="1"/>
  <c r="N2248" i="6"/>
  <c r="P2248" i="6" s="1"/>
  <c r="U2248" i="6" s="1"/>
  <c r="P2249" i="6"/>
  <c r="U2249" i="6" s="1"/>
  <c r="N2250" i="6"/>
  <c r="P2250" i="6" s="1"/>
  <c r="U2250" i="6" s="1"/>
  <c r="P2251" i="6"/>
  <c r="U2251" i="6" s="1"/>
  <c r="P2252" i="6"/>
  <c r="U2252" i="6" s="1"/>
  <c r="P2253" i="6"/>
  <c r="U2253" i="6" s="1"/>
  <c r="N2254" i="6"/>
  <c r="P2254" i="6" s="1"/>
  <c r="U2254" i="6" s="1"/>
  <c r="N2255" i="6"/>
  <c r="P2255" i="6" s="1"/>
  <c r="U2255" i="6" s="1"/>
  <c r="N2256" i="6"/>
  <c r="P2256" i="6" s="1"/>
  <c r="U2256" i="6" s="1"/>
  <c r="N2257" i="6"/>
  <c r="P2257" i="6" s="1"/>
  <c r="U2257" i="6" s="1"/>
  <c r="N2258" i="6"/>
  <c r="P2258" i="6" s="1"/>
  <c r="U2258" i="6" s="1"/>
  <c r="N2259" i="6"/>
  <c r="P2259" i="6" s="1"/>
  <c r="U2259" i="6" s="1"/>
  <c r="N2260" i="6"/>
  <c r="P2260" i="6" s="1"/>
  <c r="U2260" i="6" s="1"/>
  <c r="N2261" i="6"/>
  <c r="P2261" i="6" s="1"/>
  <c r="U2261" i="6" s="1"/>
  <c r="N2262" i="6"/>
  <c r="P2262" i="6" s="1"/>
  <c r="U2262" i="6" s="1"/>
  <c r="N2263" i="6"/>
  <c r="P2263" i="6" s="1"/>
  <c r="U2263" i="6" s="1"/>
  <c r="N2264" i="6"/>
  <c r="P2264" i="6" s="1"/>
  <c r="U2264" i="6" s="1"/>
  <c r="N2265" i="6"/>
  <c r="P2265" i="6" s="1"/>
  <c r="U2265" i="6" s="1"/>
  <c r="N2266" i="6"/>
  <c r="P2266" i="6" s="1"/>
  <c r="U2266" i="6" s="1"/>
  <c r="N2267" i="6"/>
  <c r="P2267" i="6" s="1"/>
  <c r="U2267" i="6" s="1"/>
  <c r="N2268" i="6"/>
  <c r="P2268" i="6" s="1"/>
  <c r="U2268" i="6" s="1"/>
  <c r="N2269" i="6"/>
  <c r="P2269" i="6" s="1"/>
  <c r="U2269" i="6" s="1"/>
  <c r="N2270" i="6"/>
  <c r="P2270" i="6" s="1"/>
  <c r="U2270" i="6" s="1"/>
  <c r="N2271" i="6"/>
  <c r="P2271" i="6" s="1"/>
  <c r="U2271" i="6" s="1"/>
  <c r="N2272" i="6"/>
  <c r="P2272" i="6" s="1"/>
  <c r="U2272" i="6" s="1"/>
  <c r="P2273" i="6"/>
  <c r="U2273" i="6" s="1"/>
  <c r="N2274" i="6"/>
  <c r="P2274" i="6" s="1"/>
  <c r="U2274" i="6" s="1"/>
  <c r="N2275" i="6"/>
  <c r="P2275" i="6" s="1"/>
  <c r="U2275" i="6" s="1"/>
  <c r="N2276" i="6"/>
  <c r="P2276" i="6" s="1"/>
  <c r="U2276" i="6" s="1"/>
  <c r="N2277" i="6"/>
  <c r="P2277" i="6" s="1"/>
  <c r="U2277" i="6" s="1"/>
  <c r="N2278" i="6"/>
  <c r="P2278" i="6" s="1"/>
  <c r="U2278" i="6" s="1"/>
  <c r="N2279" i="6"/>
  <c r="P2279" i="6" s="1"/>
  <c r="U2279" i="6" s="1"/>
  <c r="N2280" i="6"/>
  <c r="P2280" i="6" s="1"/>
  <c r="U2280" i="6" s="1"/>
  <c r="N2281" i="6"/>
  <c r="P2281" i="6" s="1"/>
  <c r="U2281" i="6" s="1"/>
  <c r="P2282" i="6"/>
  <c r="U2282" i="6" s="1"/>
  <c r="N2283" i="6"/>
  <c r="P2283" i="6" s="1"/>
  <c r="U2283" i="6" s="1"/>
  <c r="N2284" i="6"/>
  <c r="P2284" i="6" s="1"/>
  <c r="U2284" i="6" s="1"/>
  <c r="N2285" i="6"/>
  <c r="P2285" i="6" s="1"/>
  <c r="U2285" i="6" s="1"/>
  <c r="P2286" i="6"/>
  <c r="U2286" i="6" s="1"/>
  <c r="N2287" i="6"/>
  <c r="P2287" i="6" s="1"/>
  <c r="U2287" i="6" s="1"/>
  <c r="N2288" i="6"/>
  <c r="P2288" i="6" s="1"/>
  <c r="U2288" i="6" s="1"/>
  <c r="N2289" i="6"/>
  <c r="P2289" i="6" s="1"/>
  <c r="U2289" i="6" s="1"/>
  <c r="P2290" i="6"/>
  <c r="U2290" i="6" s="1"/>
  <c r="P2291" i="6"/>
  <c r="U2291" i="6" s="1"/>
  <c r="N2292" i="6"/>
  <c r="P2292" i="6" s="1"/>
  <c r="U2292" i="6" s="1"/>
  <c r="N2293" i="6"/>
  <c r="P2293" i="6" s="1"/>
  <c r="U2293" i="6" s="1"/>
  <c r="N2294" i="6"/>
  <c r="P2294" i="6" s="1"/>
  <c r="U2294" i="6" s="1"/>
  <c r="N2295" i="6"/>
  <c r="P2295" i="6" s="1"/>
  <c r="U2295" i="6" s="1"/>
  <c r="N2296" i="6"/>
  <c r="P2296" i="6" s="1"/>
  <c r="U2296" i="6" s="1"/>
  <c r="N2297" i="6"/>
  <c r="P2297" i="6" s="1"/>
  <c r="U2297" i="6" s="1"/>
  <c r="N2298" i="6"/>
  <c r="P2298" i="6" s="1"/>
  <c r="U2298" i="6" s="1"/>
  <c r="N2299" i="6"/>
  <c r="P2299" i="6" s="1"/>
  <c r="U2299" i="6" s="1"/>
  <c r="N2300" i="6"/>
  <c r="P2300" i="6" s="1"/>
  <c r="U2300" i="6" s="1"/>
  <c r="N2301" i="6"/>
  <c r="P2301" i="6" s="1"/>
  <c r="U2301" i="6" s="1"/>
  <c r="N2302" i="6"/>
  <c r="P2302" i="6" s="1"/>
  <c r="U2302" i="6" s="1"/>
  <c r="N2303" i="6"/>
  <c r="P2303" i="6" s="1"/>
  <c r="U2303" i="6" s="1"/>
  <c r="N2304" i="6"/>
  <c r="P2304" i="6" s="1"/>
  <c r="U2304" i="6" s="1"/>
  <c r="N2305" i="6"/>
  <c r="P2305" i="6" s="1"/>
  <c r="U2305" i="6" s="1"/>
  <c r="N2306" i="6"/>
  <c r="P2306" i="6" s="1"/>
  <c r="U2306" i="6" s="1"/>
  <c r="N2307" i="6"/>
  <c r="P2307" i="6" s="1"/>
  <c r="U2307" i="6" s="1"/>
  <c r="N2308" i="6"/>
  <c r="P2308" i="6" s="1"/>
  <c r="U2308" i="6" s="1"/>
  <c r="N2309" i="6"/>
  <c r="P2309" i="6" s="1"/>
  <c r="U2309" i="6" s="1"/>
  <c r="N2310" i="6"/>
  <c r="P2310" i="6" s="1"/>
  <c r="U2310" i="6" s="1"/>
  <c r="N2311" i="6"/>
  <c r="P2311" i="6" s="1"/>
  <c r="U2311" i="6" s="1"/>
  <c r="N2312" i="6"/>
  <c r="P2312" i="6" s="1"/>
  <c r="U2312" i="6" s="1"/>
  <c r="N2313" i="6"/>
  <c r="P2313" i="6" s="1"/>
  <c r="U2313" i="6" s="1"/>
  <c r="N2314" i="6"/>
  <c r="P2314" i="6" s="1"/>
  <c r="U2314" i="6" s="1"/>
  <c r="N2315" i="6"/>
  <c r="P2315" i="6" s="1"/>
  <c r="U2315" i="6" s="1"/>
  <c r="N2316" i="6"/>
  <c r="P2316" i="6" s="1"/>
  <c r="U2316" i="6" s="1"/>
  <c r="N2317" i="6"/>
  <c r="P2317" i="6" s="1"/>
  <c r="U2317" i="6" s="1"/>
  <c r="N2318" i="6"/>
  <c r="P2318" i="6" s="1"/>
  <c r="U2318" i="6" s="1"/>
  <c r="N2319" i="6"/>
  <c r="P2319" i="6" s="1"/>
  <c r="U2319" i="6" s="1"/>
  <c r="N2320" i="6"/>
  <c r="P2320" i="6" s="1"/>
  <c r="U2320" i="6" s="1"/>
  <c r="N2321" i="6"/>
  <c r="P2321" i="6" s="1"/>
  <c r="U2321" i="6" s="1"/>
  <c r="N2322" i="6"/>
  <c r="P2322" i="6" s="1"/>
  <c r="U2322" i="6" s="1"/>
  <c r="N2323" i="6"/>
  <c r="P2323" i="6" s="1"/>
  <c r="U2323" i="6" s="1"/>
  <c r="N2324" i="6"/>
  <c r="P2324" i="6" s="1"/>
  <c r="U2324" i="6" s="1"/>
  <c r="N2325" i="6"/>
  <c r="P2325" i="6" s="1"/>
  <c r="U2325" i="6" s="1"/>
  <c r="P2326" i="6"/>
  <c r="U2326" i="6" s="1"/>
  <c r="N2327" i="6"/>
  <c r="P2327" i="6" s="1"/>
  <c r="U2327" i="6" s="1"/>
  <c r="N2328" i="6"/>
  <c r="P2328" i="6" s="1"/>
  <c r="U2328" i="6" s="1"/>
  <c r="N2329" i="6"/>
  <c r="P2329" i="6" s="1"/>
  <c r="U2329" i="6" s="1"/>
  <c r="N2330" i="6"/>
  <c r="P2330" i="6" s="1"/>
  <c r="U2330" i="6" s="1"/>
  <c r="N2331" i="6"/>
  <c r="P2331" i="6" s="1"/>
  <c r="U2331" i="6" s="1"/>
  <c r="P2332" i="6"/>
  <c r="U2332" i="6" s="1"/>
  <c r="N2333" i="6"/>
  <c r="P2333" i="6" s="1"/>
  <c r="U2333" i="6" s="1"/>
  <c r="P2334" i="6"/>
  <c r="U2334" i="6" s="1"/>
  <c r="N2335" i="6"/>
  <c r="P2335" i="6" s="1"/>
  <c r="U2335" i="6" s="1"/>
  <c r="P2336" i="6"/>
  <c r="U2336" i="6" s="1"/>
  <c r="N2337" i="6"/>
  <c r="P2337" i="6" s="1"/>
  <c r="U2337" i="6" s="1"/>
  <c r="N2338" i="6"/>
  <c r="P2338" i="6" s="1"/>
  <c r="U2338" i="6" s="1"/>
  <c r="P2339" i="6"/>
  <c r="U2339" i="6" s="1"/>
  <c r="N2340" i="6"/>
  <c r="P2340" i="6" s="1"/>
  <c r="U2340" i="6" s="1"/>
  <c r="P2341" i="6"/>
  <c r="U2341" i="6" s="1"/>
  <c r="N2342" i="6"/>
  <c r="P2342" i="6" s="1"/>
  <c r="U2342" i="6" s="1"/>
  <c r="N2343" i="6"/>
  <c r="P2343" i="6" s="1"/>
  <c r="U2343" i="6" s="1"/>
  <c r="N2344" i="6"/>
  <c r="P2344" i="6" s="1"/>
  <c r="U2344" i="6" s="1"/>
  <c r="N2345" i="6"/>
  <c r="P2345" i="6" s="1"/>
  <c r="U2345" i="6" s="1"/>
  <c r="N2346" i="6"/>
  <c r="P2346" i="6" s="1"/>
  <c r="U2346" i="6" s="1"/>
  <c r="N2347" i="6"/>
  <c r="P2347" i="6" s="1"/>
  <c r="U2347" i="6" s="1"/>
  <c r="N2348" i="6"/>
  <c r="P2348" i="6" s="1"/>
  <c r="U2348" i="6" s="1"/>
  <c r="N2349" i="6"/>
  <c r="P2349" i="6" s="1"/>
  <c r="U2349" i="6" s="1"/>
  <c r="N2350" i="6"/>
  <c r="P2350" i="6" s="1"/>
  <c r="U2350" i="6" s="1"/>
  <c r="N2351" i="6"/>
  <c r="P2351" i="6" s="1"/>
  <c r="U2351" i="6" s="1"/>
  <c r="N2352" i="6"/>
  <c r="P2352" i="6" s="1"/>
  <c r="U2352" i="6" s="1"/>
  <c r="N2353" i="6"/>
  <c r="P2353" i="6" s="1"/>
  <c r="U2353" i="6" s="1"/>
  <c r="N2354" i="6"/>
  <c r="P2354" i="6" s="1"/>
  <c r="U2354" i="6" s="1"/>
  <c r="N2355" i="6"/>
  <c r="P2355" i="6" s="1"/>
  <c r="U2355" i="6" s="1"/>
  <c r="N2356" i="6"/>
  <c r="P2356" i="6" s="1"/>
  <c r="U2356" i="6" s="1"/>
  <c r="N2357" i="6"/>
  <c r="P2357" i="6" s="1"/>
  <c r="U2357" i="6" s="1"/>
  <c r="N2358" i="6"/>
  <c r="P2358" i="6" s="1"/>
  <c r="U2358" i="6" s="1"/>
  <c r="N2359" i="6"/>
  <c r="P2359" i="6" s="1"/>
  <c r="U2359" i="6" s="1"/>
  <c r="N2360" i="6"/>
  <c r="P2360" i="6" s="1"/>
  <c r="U2360" i="6" s="1"/>
  <c r="N2361" i="6"/>
  <c r="P2361" i="6" s="1"/>
  <c r="U2361" i="6" s="1"/>
  <c r="P2362" i="6"/>
  <c r="U2362" i="6" s="1"/>
  <c r="N2363" i="6"/>
  <c r="P2363" i="6" s="1"/>
  <c r="U2363" i="6" s="1"/>
  <c r="P2364" i="6"/>
  <c r="U2364" i="6" s="1"/>
  <c r="P2365" i="6"/>
  <c r="U2365" i="6" s="1"/>
  <c r="N2366" i="6"/>
  <c r="P2366" i="6" s="1"/>
  <c r="U2366" i="6" s="1"/>
  <c r="P2367" i="6"/>
  <c r="U2367" i="6" s="1"/>
  <c r="N2368" i="6"/>
  <c r="P2368" i="6" s="1"/>
  <c r="U2368" i="6" s="1"/>
  <c r="N2369" i="6"/>
  <c r="P2369" i="6" s="1"/>
  <c r="U2369" i="6" s="1"/>
  <c r="N2370" i="6"/>
  <c r="P2370" i="6" s="1"/>
  <c r="U2370" i="6" s="1"/>
  <c r="N2371" i="6"/>
  <c r="P2371" i="6" s="1"/>
  <c r="U2371" i="6" s="1"/>
  <c r="N2372" i="6"/>
  <c r="P2372" i="6" s="1"/>
  <c r="U2372" i="6" s="1"/>
  <c r="N2373" i="6"/>
  <c r="P2373" i="6" s="1"/>
  <c r="U2373" i="6" s="1"/>
  <c r="N2374" i="6"/>
  <c r="P2374" i="6" s="1"/>
  <c r="U2374" i="6" s="1"/>
  <c r="N2375" i="6"/>
  <c r="P2375" i="6" s="1"/>
  <c r="U2375" i="6" s="1"/>
  <c r="N2376" i="6"/>
  <c r="P2376" i="6" s="1"/>
  <c r="U2376" i="6" s="1"/>
  <c r="N2377" i="6"/>
  <c r="P2377" i="6" s="1"/>
  <c r="U2377" i="6" s="1"/>
  <c r="N2378" i="6"/>
  <c r="P2378" i="6" s="1"/>
  <c r="U2378" i="6" s="1"/>
  <c r="N2379" i="6"/>
  <c r="P2379" i="6" s="1"/>
  <c r="U2379" i="6" s="1"/>
  <c r="N2380" i="6"/>
  <c r="P2380" i="6" s="1"/>
  <c r="U2380" i="6" s="1"/>
  <c r="N2381" i="6"/>
  <c r="P2381" i="6" s="1"/>
  <c r="U2381" i="6" s="1"/>
  <c r="N2382" i="6"/>
  <c r="P2382" i="6" s="1"/>
  <c r="U2382" i="6" s="1"/>
  <c r="N2383" i="6"/>
  <c r="P2383" i="6" s="1"/>
  <c r="U2383" i="6" s="1"/>
  <c r="N2384" i="6"/>
  <c r="P2384" i="6" s="1"/>
  <c r="U2384" i="6" s="1"/>
  <c r="N2385" i="6"/>
  <c r="P2385" i="6" s="1"/>
  <c r="U2385" i="6" s="1"/>
  <c r="N2386" i="6"/>
  <c r="P2386" i="6" s="1"/>
  <c r="U2386" i="6" s="1"/>
  <c r="N2387" i="6"/>
  <c r="P2387" i="6" s="1"/>
  <c r="U2387" i="6" s="1"/>
  <c r="N2388" i="6"/>
  <c r="P2388" i="6" s="1"/>
  <c r="U2388" i="6" s="1"/>
  <c r="N2389" i="6"/>
  <c r="P2389" i="6" s="1"/>
  <c r="U2389" i="6" s="1"/>
  <c r="N2390" i="6"/>
  <c r="P2390" i="6" s="1"/>
  <c r="U2390" i="6" s="1"/>
  <c r="P2391" i="6"/>
  <c r="U2391" i="6" s="1"/>
  <c r="N2392" i="6"/>
  <c r="P2392" i="6" s="1"/>
  <c r="U2392" i="6" s="1"/>
  <c r="N2393" i="6"/>
  <c r="P2393" i="6" s="1"/>
  <c r="U2393" i="6" s="1"/>
  <c r="N2394" i="6"/>
  <c r="P2394" i="6" s="1"/>
  <c r="U2394" i="6" s="1"/>
  <c r="V2394" i="6" s="1"/>
  <c r="N2395" i="6"/>
  <c r="P2395" i="6" s="1"/>
  <c r="U2395" i="6" s="1"/>
  <c r="N2396" i="6"/>
  <c r="P2396" i="6" s="1"/>
  <c r="U2396" i="6" s="1"/>
  <c r="N2397" i="6"/>
  <c r="P2397" i="6" s="1"/>
  <c r="U2397" i="6" s="1"/>
  <c r="N2398" i="6"/>
  <c r="P2398" i="6" s="1"/>
  <c r="U2398" i="6" s="1"/>
  <c r="N2399" i="6"/>
  <c r="P2399" i="6" s="1"/>
  <c r="U2399" i="6" s="1"/>
  <c r="N2400" i="6"/>
  <c r="P2400" i="6" s="1"/>
  <c r="U2400" i="6" s="1"/>
  <c r="N2401" i="6"/>
  <c r="P2401" i="6" s="1"/>
  <c r="U2401" i="6" s="1"/>
  <c r="N2402" i="6"/>
  <c r="P2402" i="6" s="1"/>
  <c r="U2402" i="6" s="1"/>
  <c r="N2403" i="6"/>
  <c r="P2403" i="6" s="1"/>
  <c r="U2403" i="6" s="1"/>
  <c r="N2404" i="6"/>
  <c r="P2404" i="6" s="1"/>
  <c r="U2404" i="6" s="1"/>
  <c r="P2405" i="6"/>
  <c r="U2405" i="6" s="1"/>
  <c r="N2406" i="6"/>
  <c r="P2406" i="6" s="1"/>
  <c r="U2406" i="6" s="1"/>
  <c r="N2407" i="6"/>
  <c r="P2407" i="6" s="1"/>
  <c r="U2407" i="6" s="1"/>
  <c r="N2408" i="6"/>
  <c r="P2408" i="6" s="1"/>
  <c r="U2408" i="6" s="1"/>
  <c r="N2409" i="6"/>
  <c r="P2409" i="6" s="1"/>
  <c r="U2409" i="6" s="1"/>
  <c r="N2410" i="6"/>
  <c r="P2410" i="6" s="1"/>
  <c r="U2410" i="6" s="1"/>
  <c r="N2411" i="6"/>
  <c r="P2411" i="6" s="1"/>
  <c r="U2411" i="6" s="1"/>
  <c r="N2412" i="6"/>
  <c r="P2412" i="6" s="1"/>
  <c r="U2412" i="6" s="1"/>
  <c r="N2413" i="6"/>
  <c r="P2413" i="6" s="1"/>
  <c r="U2413" i="6" s="1"/>
  <c r="N2414" i="6"/>
  <c r="P2414" i="6" s="1"/>
  <c r="U2414" i="6" s="1"/>
  <c r="N2415" i="6"/>
  <c r="P2415" i="6" s="1"/>
  <c r="U2415" i="6" s="1"/>
  <c r="N2416" i="6"/>
  <c r="P2416" i="6" s="1"/>
  <c r="U2416" i="6" s="1"/>
  <c r="N2417" i="6"/>
  <c r="P2417" i="6" s="1"/>
  <c r="U2417" i="6" s="1"/>
  <c r="N2418" i="6"/>
  <c r="P2418" i="6" s="1"/>
  <c r="U2418" i="6" s="1"/>
  <c r="N2419" i="6"/>
  <c r="P2419" i="6" s="1"/>
  <c r="U2419" i="6" s="1"/>
  <c r="N2420" i="6"/>
  <c r="P2420" i="6" s="1"/>
  <c r="U2420" i="6" s="1"/>
  <c r="N2421" i="6"/>
  <c r="P2421" i="6" s="1"/>
  <c r="U2421" i="6" s="1"/>
  <c r="N2422" i="6"/>
  <c r="P2422" i="6" s="1"/>
  <c r="U2422" i="6" s="1"/>
  <c r="N2423" i="6"/>
  <c r="P2423" i="6" s="1"/>
  <c r="U2423" i="6" s="1"/>
  <c r="P2424" i="6"/>
  <c r="U2424" i="6" s="1"/>
  <c r="N2425" i="6"/>
  <c r="P2425" i="6" s="1"/>
  <c r="U2425" i="6" s="1"/>
  <c r="N2426" i="6"/>
  <c r="P2426" i="6" s="1"/>
  <c r="U2426" i="6" s="1"/>
  <c r="N2427" i="6"/>
  <c r="P2427" i="6" s="1"/>
  <c r="U2427" i="6" s="1"/>
  <c r="N2428" i="6"/>
  <c r="P2428" i="6" s="1"/>
  <c r="U2428" i="6" s="1"/>
  <c r="N2429" i="6"/>
  <c r="P2429" i="6" s="1"/>
  <c r="U2429" i="6" s="1"/>
  <c r="P2430" i="6"/>
  <c r="U2430" i="6" s="1"/>
  <c r="P2431" i="6"/>
  <c r="U2431" i="6" s="1"/>
  <c r="N2432" i="6"/>
  <c r="P2432" i="6" s="1"/>
  <c r="U2432" i="6" s="1"/>
  <c r="N2433" i="6"/>
  <c r="P2433" i="6" s="1"/>
  <c r="U2433" i="6" s="1"/>
  <c r="N2434" i="6"/>
  <c r="P2434" i="6" s="1"/>
  <c r="U2434" i="6" s="1"/>
  <c r="N2435" i="6"/>
  <c r="P2435" i="6" s="1"/>
  <c r="U2435" i="6" s="1"/>
  <c r="P2436" i="6"/>
  <c r="U2436" i="6" s="1"/>
  <c r="P2437" i="6"/>
  <c r="U2437" i="6" s="1"/>
  <c r="N2438" i="6"/>
  <c r="P2438" i="6" s="1"/>
  <c r="U2438" i="6" s="1"/>
  <c r="P2439" i="6"/>
  <c r="U2439" i="6" s="1"/>
  <c r="N2440" i="6"/>
  <c r="P2440" i="6" s="1"/>
  <c r="U2440" i="6" s="1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N2446" i="6"/>
  <c r="P2446" i="6" s="1"/>
  <c r="U2446" i="6" s="1"/>
  <c r="P2447" i="6"/>
  <c r="U2447" i="6" s="1"/>
  <c r="N2448" i="6"/>
  <c r="P2448" i="6" s="1"/>
  <c r="U2448" i="6" s="1"/>
  <c r="N2449" i="6"/>
  <c r="P2449" i="6" s="1"/>
  <c r="U2449" i="6" s="1"/>
  <c r="N2450" i="6"/>
  <c r="P2450" i="6" s="1"/>
  <c r="U2450" i="6" s="1"/>
  <c r="N2451" i="6"/>
  <c r="P2451" i="6" s="1"/>
  <c r="U2451" i="6" s="1"/>
  <c r="N2452" i="6"/>
  <c r="P2452" i="6" s="1"/>
  <c r="U2452" i="6" s="1"/>
  <c r="N2453" i="6"/>
  <c r="P2453" i="6" s="1"/>
  <c r="U2453" i="6" s="1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P2459" i="6" s="1"/>
  <c r="U2459" i="6" s="1"/>
  <c r="N2460" i="6"/>
  <c r="P2460" i="6" s="1"/>
  <c r="U2460" i="6" s="1"/>
  <c r="N2461" i="6"/>
  <c r="P2461" i="6" s="1"/>
  <c r="U2461" i="6" s="1"/>
  <c r="N2462" i="6"/>
  <c r="P2462" i="6" s="1"/>
  <c r="U2462" i="6" s="1"/>
  <c r="N2463" i="6"/>
  <c r="P2463" i="6" s="1"/>
  <c r="U2463" i="6" s="1"/>
  <c r="N2464" i="6"/>
  <c r="P2464" i="6" s="1"/>
  <c r="U2464" i="6" s="1"/>
  <c r="N2465" i="6"/>
  <c r="P2465" i="6" s="1"/>
  <c r="U2465" i="6" s="1"/>
  <c r="N2466" i="6"/>
  <c r="P2466" i="6" s="1"/>
  <c r="U2466" i="6" s="1"/>
  <c r="N2467" i="6"/>
  <c r="P2467" i="6" s="1"/>
  <c r="U2467" i="6" s="1"/>
  <c r="N2468" i="6"/>
  <c r="P2468" i="6" s="1"/>
  <c r="U2468" i="6" s="1"/>
  <c r="P2469" i="6"/>
  <c r="U2469" i="6" s="1"/>
  <c r="N2470" i="6"/>
  <c r="P2470" i="6" s="1"/>
  <c r="U2470" i="6" s="1"/>
  <c r="N2471" i="6"/>
  <c r="P2471" i="6" s="1"/>
  <c r="U2471" i="6" s="1"/>
  <c r="N2472" i="6"/>
  <c r="P2472" i="6" s="1"/>
  <c r="U2472" i="6" s="1"/>
  <c r="N2473" i="6"/>
  <c r="P2473" i="6" s="1"/>
  <c r="U2473" i="6" s="1"/>
  <c r="N2474" i="6"/>
  <c r="P2474" i="6" s="1"/>
  <c r="U2474" i="6" s="1"/>
  <c r="N2475" i="6"/>
  <c r="P2475" i="6" s="1"/>
  <c r="U2475" i="6" s="1"/>
  <c r="N2476" i="6"/>
  <c r="P2476" i="6" s="1"/>
  <c r="U2476" i="6" s="1"/>
  <c r="N2477" i="6"/>
  <c r="P2477" i="6" s="1"/>
  <c r="U2477" i="6" s="1"/>
  <c r="N2478" i="6"/>
  <c r="P2478" i="6" s="1"/>
  <c r="U2478" i="6" s="1"/>
  <c r="N2479" i="6"/>
  <c r="P2479" i="6" s="1"/>
  <c r="U2479" i="6" s="1"/>
  <c r="N2480" i="6"/>
  <c r="P2480" i="6" s="1"/>
  <c r="U2480" i="6" s="1"/>
  <c r="N2481" i="6"/>
  <c r="P2481" i="6" s="1"/>
  <c r="U2481" i="6" s="1"/>
  <c r="N2482" i="6"/>
  <c r="P2482" i="6" s="1"/>
  <c r="U2482" i="6" s="1"/>
  <c r="N2483" i="6"/>
  <c r="P2483" i="6" s="1"/>
  <c r="U2483" i="6" s="1"/>
  <c r="N2484" i="6"/>
  <c r="P2484" i="6" s="1"/>
  <c r="U2484" i="6" s="1"/>
  <c r="N2485" i="6"/>
  <c r="P2485" i="6" s="1"/>
  <c r="U2485" i="6" s="1"/>
  <c r="N2486" i="6"/>
  <c r="P2486" i="6" s="1"/>
  <c r="U2486" i="6" s="1"/>
  <c r="N2487" i="6"/>
  <c r="P2487" i="6" s="1"/>
  <c r="U2487" i="6" s="1"/>
  <c r="N2488" i="6"/>
  <c r="P2488" i="6" s="1"/>
  <c r="U2488" i="6" s="1"/>
  <c r="N2489" i="6"/>
  <c r="P2489" i="6" s="1"/>
  <c r="U2489" i="6" s="1"/>
  <c r="N2490" i="6"/>
  <c r="P2490" i="6" s="1"/>
  <c r="U2490" i="6" s="1"/>
  <c r="N2491" i="6"/>
  <c r="P2491" i="6" s="1"/>
  <c r="U2491" i="6" s="1"/>
  <c r="N2492" i="6"/>
  <c r="P2492" i="6" s="1"/>
  <c r="U2492" i="6" s="1"/>
  <c r="N2493" i="6"/>
  <c r="P2493" i="6" s="1"/>
  <c r="U2493" i="6" s="1"/>
  <c r="N2494" i="6"/>
  <c r="P2494" i="6" s="1"/>
  <c r="U2494" i="6" s="1"/>
  <c r="N2495" i="6"/>
  <c r="P2495" i="6" s="1"/>
  <c r="U2495" i="6" s="1"/>
  <c r="N2496" i="6"/>
  <c r="P2496" i="6" s="1"/>
  <c r="U2496" i="6" s="1"/>
  <c r="N2497" i="6"/>
  <c r="P2497" i="6" s="1"/>
  <c r="U2497" i="6" s="1"/>
  <c r="N2498" i="6"/>
  <c r="P2498" i="6" s="1"/>
  <c r="U2498" i="6" s="1"/>
  <c r="N2499" i="6"/>
  <c r="P2499" i="6" s="1"/>
  <c r="U2499" i="6" s="1"/>
  <c r="N2500" i="6"/>
  <c r="P2500" i="6" s="1"/>
  <c r="U2500" i="6" s="1"/>
  <c r="N2501" i="6"/>
  <c r="P2501" i="6" s="1"/>
  <c r="U2501" i="6" s="1"/>
  <c r="N2502" i="6"/>
  <c r="P2502" i="6" s="1"/>
  <c r="U2502" i="6" s="1"/>
  <c r="P2503" i="6"/>
  <c r="U2503" i="6" s="1"/>
  <c r="N2504" i="6"/>
  <c r="P2504" i="6" s="1"/>
  <c r="U2504" i="6" s="1"/>
  <c r="N2505" i="6"/>
  <c r="P2505" i="6" s="1"/>
  <c r="U2505" i="6" s="1"/>
  <c r="N2506" i="6"/>
  <c r="P2506" i="6" s="1"/>
  <c r="U2506" i="6" s="1"/>
  <c r="N2507" i="6"/>
  <c r="P2507" i="6" s="1"/>
  <c r="U2507" i="6" s="1"/>
  <c r="N2508" i="6"/>
  <c r="P2508" i="6" s="1"/>
  <c r="U2508" i="6" s="1"/>
  <c r="N2509" i="6"/>
  <c r="P2509" i="6" s="1"/>
  <c r="U2509" i="6" s="1"/>
  <c r="N2510" i="6"/>
  <c r="P2510" i="6" s="1"/>
  <c r="U2510" i="6" s="1"/>
  <c r="N2512" i="6"/>
  <c r="P2512" i="6" s="1"/>
  <c r="U2512" i="6" s="1"/>
  <c r="N2513" i="6"/>
  <c r="P2513" i="6" s="1"/>
  <c r="U2513" i="6" s="1"/>
  <c r="N2514" i="6"/>
  <c r="P2514" i="6" s="1"/>
  <c r="U2514" i="6" s="1"/>
  <c r="N2515" i="6"/>
  <c r="P2515" i="6" s="1"/>
  <c r="U2515" i="6" s="1"/>
  <c r="N2516" i="6"/>
  <c r="P2516" i="6" s="1"/>
  <c r="U2516" i="6" s="1"/>
  <c r="P2517" i="6"/>
  <c r="U2517" i="6" s="1"/>
  <c r="N2518" i="6"/>
  <c r="H375" i="14"/>
  <c r="O2531" i="6" s="1"/>
  <c r="N2519" i="6"/>
  <c r="N2520" i="6"/>
  <c r="N2521" i="6"/>
  <c r="N2522" i="6"/>
  <c r="N2523" i="6"/>
  <c r="N2524" i="6"/>
  <c r="N2525" i="6"/>
  <c r="N2526" i="6"/>
  <c r="N2527" i="6"/>
  <c r="N2528" i="6"/>
  <c r="N2530" i="6"/>
  <c r="O2530" i="6"/>
  <c r="N2531" i="6"/>
  <c r="N2532" i="6"/>
  <c r="P2533" i="6"/>
  <c r="U2533" i="6" s="1"/>
  <c r="N2534" i="6"/>
  <c r="P2534" i="6" s="1"/>
  <c r="U2534" i="6" s="1"/>
  <c r="P2535" i="6"/>
  <c r="U2535" i="6" s="1"/>
  <c r="N2536" i="6"/>
  <c r="H378" i="14"/>
  <c r="O2541" i="6" s="1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H379" i="14"/>
  <c r="O2562" i="6" s="1"/>
  <c r="N2559" i="6"/>
  <c r="N2560" i="6"/>
  <c r="N2561" i="6"/>
  <c r="N2562" i="6"/>
  <c r="N2563" i="6"/>
  <c r="O2563" i="6"/>
  <c r="N2564" i="6"/>
  <c r="N2565" i="6"/>
  <c r="N2566" i="6"/>
  <c r="N2567" i="6"/>
  <c r="N2568" i="6"/>
  <c r="O2568" i="6"/>
  <c r="N2569" i="6"/>
  <c r="N2570" i="6"/>
  <c r="N2571" i="6"/>
  <c r="H380" i="14"/>
  <c r="O2572" i="6" s="1"/>
  <c r="P2572" i="6" s="1"/>
  <c r="U2572" i="6" s="1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P2586" i="6"/>
  <c r="U2586" i="6" s="1"/>
  <c r="N2587" i="6"/>
  <c r="P2587" i="6" s="1"/>
  <c r="U2587" i="6" s="1"/>
  <c r="P2588" i="6"/>
  <c r="U2588" i="6" s="1"/>
  <c r="N2589" i="6"/>
  <c r="P2589" i="6" s="1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N2594" i="6"/>
  <c r="P2594" i="6" s="1"/>
  <c r="U2594" i="6" s="1"/>
  <c r="N2595" i="6"/>
  <c r="P2595" i="6" s="1"/>
  <c r="U2595" i="6" s="1"/>
  <c r="P2596" i="6"/>
  <c r="U2596" i="6" s="1"/>
  <c r="N2597" i="6"/>
  <c r="P2597" i="6" s="1"/>
  <c r="U2597" i="6" s="1"/>
  <c r="N2598" i="6"/>
  <c r="P2598" i="6" s="1"/>
  <c r="U2598" i="6" s="1"/>
  <c r="N2599" i="6"/>
  <c r="H386" i="14"/>
  <c r="O2611" i="6" s="1"/>
  <c r="N2600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H387" i="14"/>
  <c r="O2613" i="6" s="1"/>
  <c r="N2614" i="6"/>
  <c r="N2615" i="6"/>
  <c r="N2616" i="6"/>
  <c r="N2617" i="6"/>
  <c r="N2618" i="6"/>
  <c r="N2619" i="6"/>
  <c r="N2620" i="6"/>
  <c r="N2621" i="6"/>
  <c r="N2622" i="6"/>
  <c r="N2623" i="6"/>
  <c r="N2624" i="6"/>
  <c r="O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O2640" i="6"/>
  <c r="N2641" i="6"/>
  <c r="O2641" i="6"/>
  <c r="N2642" i="6"/>
  <c r="O2642" i="6"/>
  <c r="N2643" i="6"/>
  <c r="O2643" i="6"/>
  <c r="N2644" i="6"/>
  <c r="O2644" i="6"/>
  <c r="N2645" i="6"/>
  <c r="O2645" i="6"/>
  <c r="N2646" i="6"/>
  <c r="O2646" i="6"/>
  <c r="N2647" i="6"/>
  <c r="O2647" i="6"/>
  <c r="N2648" i="6"/>
  <c r="O2648" i="6"/>
  <c r="N2649" i="6"/>
  <c r="O2649" i="6"/>
  <c r="N2650" i="6"/>
  <c r="O2650" i="6"/>
  <c r="N2651" i="6"/>
  <c r="O2651" i="6"/>
  <c r="N2652" i="6"/>
  <c r="O2652" i="6"/>
  <c r="N2653" i="6"/>
  <c r="O2653" i="6"/>
  <c r="N2654" i="6"/>
  <c r="O2654" i="6"/>
  <c r="N2655" i="6"/>
  <c r="H389" i="14"/>
  <c r="O2660" i="6" s="1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1" i="6"/>
  <c r="P2672" i="6"/>
  <c r="U2672" i="6" s="1"/>
  <c r="N2673" i="6"/>
  <c r="P2673" i="6" s="1"/>
  <c r="U2673" i="6" s="1"/>
  <c r="N2674" i="6"/>
  <c r="P2674" i="6" s="1"/>
  <c r="U2674" i="6" s="1"/>
  <c r="N2675" i="6"/>
  <c r="P2675" i="6" s="1"/>
  <c r="U2675" i="6" s="1"/>
  <c r="N2676" i="6"/>
  <c r="P2676" i="6" s="1"/>
  <c r="U2676" i="6" s="1"/>
  <c r="N2677" i="6"/>
  <c r="P2677" i="6" s="1"/>
  <c r="U2677" i="6" s="1"/>
  <c r="P2678" i="6"/>
  <c r="U2678" i="6" s="1"/>
  <c r="N2679" i="6"/>
  <c r="P2679" i="6" s="1"/>
  <c r="U2679" i="6" s="1"/>
  <c r="N2680" i="6"/>
  <c r="P2680" i="6" s="1"/>
  <c r="U2680" i="6" s="1"/>
  <c r="N2681" i="6"/>
  <c r="P2681" i="6" s="1"/>
  <c r="U2681" i="6" s="1"/>
  <c r="N2682" i="6"/>
  <c r="P2682" i="6" s="1"/>
  <c r="U2682" i="6" s="1"/>
  <c r="N2683" i="6"/>
  <c r="P2683" i="6" s="1"/>
  <c r="U2683" i="6" s="1"/>
  <c r="N2684" i="6"/>
  <c r="P2684" i="6" s="1"/>
  <c r="U2684" i="6" s="1"/>
  <c r="N2685" i="6"/>
  <c r="H392" i="14"/>
  <c r="O2689" i="6" s="1"/>
  <c r="P2689" i="6" s="1"/>
  <c r="U2689" i="6" s="1"/>
  <c r="N2686" i="6"/>
  <c r="N2687" i="6"/>
  <c r="N2688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P2715" i="6" s="1"/>
  <c r="U2715" i="6" s="1"/>
  <c r="N2716" i="6"/>
  <c r="P2716" i="6" s="1"/>
  <c r="U2716" i="6" s="1"/>
  <c r="N2717" i="6"/>
  <c r="P2717" i="6" s="1"/>
  <c r="U2717" i="6" s="1"/>
  <c r="N2718" i="6"/>
  <c r="P2718" i="6" s="1"/>
  <c r="U2718" i="6" s="1"/>
  <c r="N2719" i="6"/>
  <c r="P2719" i="6" s="1"/>
  <c r="U2719" i="6" s="1"/>
  <c r="P2720" i="6"/>
  <c r="U2720" i="6" s="1"/>
  <c r="N2721" i="6"/>
  <c r="P2721" i="6" s="1"/>
  <c r="U2721" i="6" s="1"/>
  <c r="N2722" i="6"/>
  <c r="P2722" i="6" s="1"/>
  <c r="U2722" i="6" s="1"/>
  <c r="N2723" i="6"/>
  <c r="P2723" i="6" s="1"/>
  <c r="U2723" i="6" s="1"/>
  <c r="N2724" i="6"/>
  <c r="P2724" i="6" s="1"/>
  <c r="U2724" i="6" s="1"/>
  <c r="N2725" i="6"/>
  <c r="P2725" i="6" s="1"/>
  <c r="U2725" i="6" s="1"/>
  <c r="N2726" i="6"/>
  <c r="P2726" i="6" s="1"/>
  <c r="U2726" i="6" s="1"/>
  <c r="N2727" i="6"/>
  <c r="P2727" i="6" s="1"/>
  <c r="U2727" i="6" s="1"/>
  <c r="N2728" i="6"/>
  <c r="P2728" i="6" s="1"/>
  <c r="U2728" i="6" s="1"/>
  <c r="N2729" i="6"/>
  <c r="P2729" i="6" s="1"/>
  <c r="U2729" i="6" s="1"/>
  <c r="N2731" i="6"/>
  <c r="P2731" i="6" s="1"/>
  <c r="U2731" i="6" s="1"/>
  <c r="N2732" i="6"/>
  <c r="P2732" i="6" s="1"/>
  <c r="U2732" i="6" s="1"/>
  <c r="N2733" i="6"/>
  <c r="P2733" i="6" s="1"/>
  <c r="U2733" i="6" s="1"/>
  <c r="N2734" i="6"/>
  <c r="P2734" i="6" s="1"/>
  <c r="U2734" i="6" s="1"/>
  <c r="N2735" i="6"/>
  <c r="P2735" i="6" s="1"/>
  <c r="U2735" i="6" s="1"/>
  <c r="P2736" i="6"/>
  <c r="U2736" i="6" s="1"/>
  <c r="N2737" i="6"/>
  <c r="P2737" i="6" s="1"/>
  <c r="U2737" i="6" s="1"/>
  <c r="N2738" i="6"/>
  <c r="P2738" i="6" s="1"/>
  <c r="U2738" i="6" s="1"/>
  <c r="N2739" i="6"/>
  <c r="P2739" i="6" s="1"/>
  <c r="U2739" i="6" s="1"/>
  <c r="N2740" i="6"/>
  <c r="P2740" i="6" s="1"/>
  <c r="U2740" i="6" s="1"/>
  <c r="N2741" i="6"/>
  <c r="P2741" i="6" s="1"/>
  <c r="U2741" i="6" s="1"/>
  <c r="N2742" i="6"/>
  <c r="P2742" i="6" s="1"/>
  <c r="U2742" i="6" s="1"/>
  <c r="N2743" i="6"/>
  <c r="P2743" i="6" s="1"/>
  <c r="U2743" i="6" s="1"/>
  <c r="N2744" i="6"/>
  <c r="P2744" i="6" s="1"/>
  <c r="U2744" i="6" s="1"/>
  <c r="H396" i="14"/>
  <c r="O2753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P2770" i="6" s="1"/>
  <c r="U2770" i="6" s="1"/>
  <c r="N2771" i="6"/>
  <c r="P2771" i="6" s="1"/>
  <c r="U2771" i="6" s="1"/>
  <c r="P2772" i="6"/>
  <c r="U2772" i="6" s="1"/>
  <c r="N2773" i="6"/>
  <c r="P2773" i="6" s="1"/>
  <c r="U2773" i="6" s="1"/>
  <c r="N2774" i="6"/>
  <c r="P2774" i="6" s="1"/>
  <c r="U2774" i="6" s="1"/>
  <c r="N2775" i="6"/>
  <c r="P2775" i="6" s="1"/>
  <c r="U2775" i="6" s="1"/>
  <c r="N2776" i="6"/>
  <c r="P2776" i="6" s="1"/>
  <c r="U2776" i="6" s="1"/>
  <c r="N2777" i="6"/>
  <c r="P2777" i="6" s="1"/>
  <c r="U2777" i="6" s="1"/>
  <c r="N2778" i="6"/>
  <c r="P2778" i="6" s="1"/>
  <c r="U2778" i="6" s="1"/>
  <c r="N2779" i="6"/>
  <c r="P2779" i="6" s="1"/>
  <c r="U2779" i="6" s="1"/>
  <c r="N2780" i="6"/>
  <c r="P2780" i="6" s="1"/>
  <c r="U2780" i="6" s="1"/>
  <c r="N2781" i="6"/>
  <c r="P2781" i="6" s="1"/>
  <c r="U2781" i="6" s="1"/>
  <c r="P2782" i="6"/>
  <c r="U2782" i="6" s="1"/>
  <c r="P2783" i="6"/>
  <c r="U2783" i="6" s="1"/>
  <c r="N2784" i="6"/>
  <c r="P2784" i="6" s="1"/>
  <c r="U2784" i="6" s="1"/>
  <c r="N2785" i="6"/>
  <c r="P2785" i="6" s="1"/>
  <c r="U2785" i="6" s="1"/>
  <c r="P2786" i="6"/>
  <c r="U2786" i="6" s="1"/>
  <c r="N2787" i="6"/>
  <c r="P2787" i="6" s="1"/>
  <c r="U2787" i="6" s="1"/>
  <c r="N2788" i="6"/>
  <c r="P2788" i="6" s="1"/>
  <c r="U2788" i="6" s="1"/>
  <c r="N2789" i="6"/>
  <c r="P2789" i="6" s="1"/>
  <c r="U2789" i="6" s="1"/>
  <c r="N2790" i="6"/>
  <c r="P2790" i="6" s="1"/>
  <c r="U2790" i="6" s="1"/>
  <c r="N2791" i="6"/>
  <c r="P2791" i="6" s="1"/>
  <c r="U2791" i="6" s="1"/>
  <c r="N2792" i="6"/>
  <c r="P2792" i="6" s="1"/>
  <c r="U2792" i="6" s="1"/>
  <c r="N2793" i="6"/>
  <c r="P2793" i="6" s="1"/>
  <c r="U2793" i="6" s="1"/>
  <c r="N2794" i="6"/>
  <c r="P2794" i="6" s="1"/>
  <c r="U2794" i="6" s="1"/>
  <c r="N2795" i="6"/>
  <c r="P2795" i="6" s="1"/>
  <c r="U2795" i="6" s="1"/>
  <c r="N2796" i="6"/>
  <c r="P2796" i="6" s="1"/>
  <c r="U2796" i="6" s="1"/>
  <c r="N2797" i="6"/>
  <c r="P2797" i="6" s="1"/>
  <c r="U2797" i="6" s="1"/>
  <c r="P2798" i="6"/>
  <c r="U2798" i="6" s="1"/>
  <c r="N2799" i="6"/>
  <c r="P2799" i="6" s="1"/>
  <c r="U2799" i="6" s="1"/>
  <c r="P2800" i="6"/>
  <c r="U2800" i="6" s="1"/>
  <c r="N2801" i="6"/>
  <c r="P2801" i="6" s="1"/>
  <c r="U2801" i="6" s="1"/>
  <c r="P2802" i="6"/>
  <c r="U2802" i="6" s="1"/>
  <c r="N2803" i="6"/>
  <c r="P2803" i="6" s="1"/>
  <c r="U2803" i="6" s="1"/>
  <c r="N2804" i="6"/>
  <c r="P2804" i="6" s="1"/>
  <c r="U2804" i="6" s="1"/>
  <c r="N2805" i="6"/>
  <c r="P2805" i="6" s="1"/>
  <c r="U2805" i="6" s="1"/>
  <c r="N2806" i="6"/>
  <c r="P2806" i="6" s="1"/>
  <c r="U2806" i="6" s="1"/>
  <c r="N2807" i="6"/>
  <c r="P2807" i="6" s="1"/>
  <c r="U2807" i="6" s="1"/>
  <c r="N2808" i="6"/>
  <c r="P2808" i="6" s="1"/>
  <c r="U2808" i="6" s="1"/>
  <c r="P2809" i="6"/>
  <c r="U2809" i="6" s="1"/>
  <c r="N2810" i="6"/>
  <c r="P2810" i="6" s="1"/>
  <c r="U2810" i="6" s="1"/>
  <c r="P2811" i="6"/>
  <c r="U2811" i="6" s="1"/>
  <c r="N2812" i="6"/>
  <c r="P2812" i="6" s="1"/>
  <c r="U2812" i="6" s="1"/>
  <c r="N2813" i="6"/>
  <c r="P2813" i="6" s="1"/>
  <c r="U2813" i="6" s="1"/>
  <c r="N2814" i="6"/>
  <c r="P2814" i="6" s="1"/>
  <c r="U2814" i="6" s="1"/>
  <c r="P2815" i="6"/>
  <c r="U2815" i="6" s="1"/>
  <c r="N2816" i="6"/>
  <c r="P2816" i="6" s="1"/>
  <c r="U2816" i="6" s="1"/>
  <c r="P2817" i="6"/>
  <c r="U2817" i="6" s="1"/>
  <c r="N2818" i="6"/>
  <c r="P2818" i="6" s="1"/>
  <c r="U2818" i="6" s="1"/>
  <c r="P2819" i="6"/>
  <c r="U2819" i="6" s="1"/>
  <c r="N2820" i="6"/>
  <c r="P2820" i="6" s="1"/>
  <c r="U2820" i="6" s="1"/>
  <c r="N2821" i="6"/>
  <c r="P2821" i="6" s="1"/>
  <c r="U2821" i="6" s="1"/>
  <c r="N2822" i="6"/>
  <c r="P2822" i="6" s="1"/>
  <c r="U2822" i="6" s="1"/>
  <c r="N2823" i="6"/>
  <c r="P2823" i="6" s="1"/>
  <c r="U2823" i="6" s="1"/>
  <c r="P2824" i="6"/>
  <c r="U2824" i="6" s="1"/>
  <c r="N2825" i="6"/>
  <c r="P2825" i="6" s="1"/>
  <c r="U2825" i="6" s="1"/>
  <c r="N2826" i="6"/>
  <c r="P2826" i="6" s="1"/>
  <c r="U2826" i="6" s="1"/>
  <c r="N2827" i="6"/>
  <c r="P2827" i="6" s="1"/>
  <c r="U2827" i="6" s="1"/>
  <c r="N2828" i="6"/>
  <c r="P2828" i="6" s="1"/>
  <c r="U2828" i="6" s="1"/>
  <c r="N2829" i="6"/>
  <c r="P2829" i="6" s="1"/>
  <c r="U2829" i="6" s="1"/>
  <c r="N2830" i="6"/>
  <c r="P2830" i="6" s="1"/>
  <c r="U2830" i="6" s="1"/>
  <c r="N2831" i="6"/>
  <c r="P2831" i="6" s="1"/>
  <c r="U2831" i="6" s="1"/>
  <c r="N2832" i="6"/>
  <c r="P2832" i="6" s="1"/>
  <c r="U2832" i="6" s="1"/>
  <c r="N2833" i="6"/>
  <c r="P2833" i="6" s="1"/>
  <c r="U2833" i="6" s="1"/>
  <c r="N2834" i="6"/>
  <c r="P2834" i="6" s="1"/>
  <c r="U2834" i="6" s="1"/>
  <c r="P2835" i="6"/>
  <c r="U2835" i="6" s="1"/>
  <c r="N2836" i="6"/>
  <c r="P2836" i="6" s="1"/>
  <c r="U2836" i="6" s="1"/>
  <c r="N2837" i="6"/>
  <c r="P2837" i="6" s="1"/>
  <c r="U2837" i="6" s="1"/>
  <c r="N2838" i="6"/>
  <c r="P2838" i="6" s="1"/>
  <c r="U2838" i="6" s="1"/>
  <c r="N2839" i="6"/>
  <c r="P2839" i="6" s="1"/>
  <c r="N2840" i="6"/>
  <c r="P2840" i="6" s="1"/>
  <c r="U2840" i="6" s="1"/>
  <c r="N2841" i="6"/>
  <c r="P2841" i="6" s="1"/>
  <c r="U2841" i="6" s="1"/>
  <c r="N2842" i="6"/>
  <c r="P2842" i="6" s="1"/>
  <c r="U2842" i="6" s="1"/>
  <c r="P2843" i="6"/>
  <c r="U2843" i="6" s="1"/>
  <c r="N2844" i="6"/>
  <c r="P2844" i="6" s="1"/>
  <c r="U2844" i="6" s="1"/>
  <c r="N2845" i="6"/>
  <c r="P2845" i="6" s="1"/>
  <c r="U2845" i="6" s="1"/>
  <c r="N2846" i="6"/>
  <c r="P2846" i="6" s="1"/>
  <c r="U2846" i="6" s="1"/>
  <c r="N2847" i="6"/>
  <c r="P2847" i="6" s="1"/>
  <c r="U2847" i="6" s="1"/>
  <c r="N2848" i="6"/>
  <c r="P2848" i="6" s="1"/>
  <c r="U2848" i="6" s="1"/>
  <c r="N2849" i="6"/>
  <c r="P2849" i="6" s="1"/>
  <c r="U2849" i="6" s="1"/>
  <c r="N2850" i="6"/>
  <c r="P2850" i="6" s="1"/>
  <c r="U2850" i="6" s="1"/>
  <c r="N2851" i="6"/>
  <c r="P2851" i="6" s="1"/>
  <c r="U2851" i="6" s="1"/>
  <c r="N2852" i="6"/>
  <c r="P2852" i="6" s="1"/>
  <c r="U2852" i="6" s="1"/>
  <c r="N2853" i="6"/>
  <c r="P2853" i="6" s="1"/>
  <c r="U2853" i="6" s="1"/>
  <c r="N2854" i="6"/>
  <c r="P2854" i="6" s="1"/>
  <c r="U2854" i="6" s="1"/>
  <c r="N2855" i="6"/>
  <c r="P2855" i="6" s="1"/>
  <c r="U2855" i="6" s="1"/>
  <c r="N2856" i="6"/>
  <c r="P2856" i="6" s="1"/>
  <c r="U2856" i="6" s="1"/>
  <c r="N2857" i="6"/>
  <c r="P2857" i="6" s="1"/>
  <c r="U2857" i="6" s="1"/>
  <c r="N2858" i="6"/>
  <c r="P2858" i="6" s="1"/>
  <c r="U2858" i="6" s="1"/>
  <c r="N2859" i="6"/>
  <c r="P2859" i="6" s="1"/>
  <c r="U2859" i="6" s="1"/>
  <c r="P2860" i="6"/>
  <c r="U2860" i="6" s="1"/>
  <c r="N2861" i="6"/>
  <c r="P2861" i="6" s="1"/>
  <c r="U2861" i="6" s="1"/>
  <c r="N2862" i="6"/>
  <c r="P2862" i="6" s="1"/>
  <c r="U2862" i="6" s="1"/>
  <c r="N2863" i="6"/>
  <c r="P2863" i="6" s="1"/>
  <c r="U2863" i="6" s="1"/>
  <c r="N2864" i="6"/>
  <c r="P2864" i="6" s="1"/>
  <c r="U2864" i="6" s="1"/>
  <c r="N2865" i="6"/>
  <c r="P2865" i="6" s="1"/>
  <c r="U2865" i="6" s="1"/>
  <c r="N2866" i="6"/>
  <c r="P2866" i="6" s="1"/>
  <c r="U2866" i="6" s="1"/>
  <c r="N2867" i="6"/>
  <c r="P2867" i="6" s="1"/>
  <c r="U2867" i="6" s="1"/>
  <c r="N2868" i="6"/>
  <c r="P2868" i="6" s="1"/>
  <c r="U2868" i="6" s="1"/>
  <c r="N2869" i="6"/>
  <c r="P2869" i="6" s="1"/>
  <c r="U2869" i="6" s="1"/>
  <c r="N2870" i="6"/>
  <c r="P2870" i="6" s="1"/>
  <c r="U2870" i="6" s="1"/>
  <c r="N2871" i="6"/>
  <c r="P2871" i="6" s="1"/>
  <c r="U2871" i="6" s="1"/>
  <c r="N2872" i="6"/>
  <c r="P2872" i="6" s="1"/>
  <c r="U2872" i="6" s="1"/>
  <c r="N2873" i="6"/>
  <c r="P2873" i="6" s="1"/>
  <c r="U2873" i="6" s="1"/>
  <c r="N2874" i="6"/>
  <c r="P2874" i="6" s="1"/>
  <c r="U2874" i="6" s="1"/>
  <c r="N2875" i="6"/>
  <c r="P2875" i="6" s="1"/>
  <c r="U2875" i="6" s="1"/>
  <c r="P2876" i="6"/>
  <c r="U2876" i="6" s="1"/>
  <c r="N2877" i="6"/>
  <c r="P2877" i="6" s="1"/>
  <c r="U2877" i="6" s="1"/>
  <c r="N2878" i="6"/>
  <c r="P2878" i="6" s="1"/>
  <c r="U2878" i="6" s="1"/>
  <c r="N2879" i="6"/>
  <c r="P2879" i="6" s="1"/>
  <c r="U2879" i="6" s="1"/>
  <c r="N2880" i="6"/>
  <c r="P2880" i="6" s="1"/>
  <c r="U2880" i="6" s="1"/>
  <c r="N2881" i="6"/>
  <c r="P2881" i="6" s="1"/>
  <c r="U2881" i="6" s="1"/>
  <c r="N2882" i="6"/>
  <c r="P2882" i="6" s="1"/>
  <c r="U2882" i="6" s="1"/>
  <c r="N2883" i="6"/>
  <c r="P2883" i="6" s="1"/>
  <c r="U2883" i="6" s="1"/>
  <c r="N2884" i="6"/>
  <c r="P2884" i="6" s="1"/>
  <c r="U2884" i="6" s="1"/>
  <c r="V2884" i="6" s="1"/>
  <c r="N2885" i="6"/>
  <c r="P2885" i="6" s="1"/>
  <c r="U2885" i="6" s="1"/>
  <c r="N2886" i="6"/>
  <c r="P2886" i="6" s="1"/>
  <c r="U2886" i="6" s="1"/>
  <c r="N2887" i="6"/>
  <c r="P2887" i="6" s="1"/>
  <c r="U2887" i="6" s="1"/>
  <c r="N2888" i="6"/>
  <c r="P2888" i="6" s="1"/>
  <c r="U2888" i="6" s="1"/>
  <c r="P2889" i="6"/>
  <c r="U2889" i="6" s="1"/>
  <c r="V2889" i="6" s="1"/>
  <c r="N2890" i="6"/>
  <c r="P2890" i="6" s="1"/>
  <c r="U2890" i="6" s="1"/>
  <c r="N2891" i="6"/>
  <c r="P2891" i="6" s="1"/>
  <c r="U2891" i="6" s="1"/>
  <c r="N2892" i="6"/>
  <c r="P2892" i="6" s="1"/>
  <c r="U2892" i="6" s="1"/>
  <c r="N2893" i="6"/>
  <c r="P2893" i="6" s="1"/>
  <c r="U2893" i="6" s="1"/>
  <c r="N2894" i="6"/>
  <c r="P2894" i="6" s="1"/>
  <c r="U2894" i="6" s="1"/>
  <c r="N2895" i="6"/>
  <c r="P2895" i="6" s="1"/>
  <c r="U2895" i="6" s="1"/>
  <c r="N2896" i="6"/>
  <c r="P2896" i="6" s="1"/>
  <c r="U2896" i="6" s="1"/>
  <c r="N2897" i="6"/>
  <c r="P2897" i="6" s="1"/>
  <c r="U2897" i="6" s="1"/>
  <c r="N2898" i="6"/>
  <c r="P2898" i="6" s="1"/>
  <c r="U2898" i="6" s="1"/>
  <c r="N2899" i="6"/>
  <c r="P2899" i="6" s="1"/>
  <c r="U2899" i="6" s="1"/>
  <c r="N2900" i="6"/>
  <c r="P2900" i="6" s="1"/>
  <c r="U2900" i="6" s="1"/>
  <c r="N2901" i="6"/>
  <c r="P2901" i="6" s="1"/>
  <c r="U2901" i="6" s="1"/>
  <c r="N2902" i="6"/>
  <c r="P2902" i="6" s="1"/>
  <c r="U2902" i="6" s="1"/>
  <c r="N2903" i="6"/>
  <c r="P2903" i="6" s="1"/>
  <c r="U2903" i="6" s="1"/>
  <c r="N2904" i="6"/>
  <c r="P2904" i="6" s="1"/>
  <c r="U2904" i="6" s="1"/>
  <c r="N2905" i="6"/>
  <c r="P2905" i="6" s="1"/>
  <c r="U2905" i="6" s="1"/>
  <c r="N2906" i="6"/>
  <c r="P2906" i="6" s="1"/>
  <c r="U2906" i="6" s="1"/>
  <c r="N2907" i="6"/>
  <c r="P2907" i="6" s="1"/>
  <c r="U2907" i="6" s="1"/>
  <c r="N2908" i="6"/>
  <c r="P2908" i="6" s="1"/>
  <c r="U2908" i="6" s="1"/>
  <c r="P2909" i="6"/>
  <c r="U2909" i="6" s="1"/>
  <c r="N2910" i="6"/>
  <c r="P2910" i="6" s="1"/>
  <c r="U2910" i="6" s="1"/>
  <c r="N2911" i="6"/>
  <c r="P2911" i="6" s="1"/>
  <c r="U2911" i="6" s="1"/>
  <c r="N2912" i="6"/>
  <c r="P2912" i="6" s="1"/>
  <c r="U2912" i="6" s="1"/>
  <c r="N2913" i="6"/>
  <c r="P2913" i="6" s="1"/>
  <c r="U2913" i="6" s="1"/>
  <c r="N2914" i="6"/>
  <c r="P2914" i="6" s="1"/>
  <c r="U2914" i="6" s="1"/>
  <c r="N2915" i="6"/>
  <c r="P2915" i="6" s="1"/>
  <c r="U2915" i="6" s="1"/>
  <c r="N2916" i="6"/>
  <c r="P2916" i="6" s="1"/>
  <c r="U2916" i="6" s="1"/>
  <c r="N2917" i="6"/>
  <c r="P2917" i="6" s="1"/>
  <c r="U2917" i="6" s="1"/>
  <c r="N2918" i="6"/>
  <c r="P2918" i="6" s="1"/>
  <c r="U2918" i="6" s="1"/>
  <c r="N2919" i="6"/>
  <c r="P2919" i="6" s="1"/>
  <c r="U2919" i="6" s="1"/>
  <c r="N2920" i="6"/>
  <c r="P2920" i="6" s="1"/>
  <c r="U2920" i="6" s="1"/>
  <c r="N2921" i="6"/>
  <c r="P2921" i="6" s="1"/>
  <c r="U2921" i="6" s="1"/>
  <c r="N2922" i="6"/>
  <c r="P2922" i="6" s="1"/>
  <c r="U2922" i="6" s="1"/>
  <c r="N2923" i="6"/>
  <c r="P2923" i="6" s="1"/>
  <c r="U2923" i="6" s="1"/>
  <c r="N2924" i="6"/>
  <c r="P2924" i="6" s="1"/>
  <c r="U2924" i="6" s="1"/>
  <c r="N2925" i="6"/>
  <c r="P2925" i="6" s="1"/>
  <c r="U2925" i="6" s="1"/>
  <c r="N2926" i="6"/>
  <c r="P2926" i="6" s="1"/>
  <c r="U2926" i="6" s="1"/>
  <c r="N2927" i="6"/>
  <c r="P2927" i="6" s="1"/>
  <c r="U2927" i="6" s="1"/>
  <c r="N2928" i="6"/>
  <c r="P2928" i="6" s="1"/>
  <c r="U2928" i="6" s="1"/>
  <c r="N2929" i="6"/>
  <c r="P2929" i="6" s="1"/>
  <c r="U2929" i="6" s="1"/>
  <c r="N2930" i="6"/>
  <c r="P2930" i="6" s="1"/>
  <c r="U2930" i="6" s="1"/>
  <c r="N2931" i="6"/>
  <c r="P2931" i="6" s="1"/>
  <c r="U2931" i="6" s="1"/>
  <c r="N2932" i="6"/>
  <c r="P2932" i="6" s="1"/>
  <c r="U2932" i="6" s="1"/>
  <c r="N2933" i="6"/>
  <c r="P2933" i="6" s="1"/>
  <c r="U2933" i="6" s="1"/>
  <c r="N2934" i="6"/>
  <c r="P2934" i="6" s="1"/>
  <c r="U2934" i="6" s="1"/>
  <c r="P2935" i="6"/>
  <c r="U2935" i="6" s="1"/>
  <c r="N2936" i="6"/>
  <c r="P2936" i="6" s="1"/>
  <c r="U2936" i="6" s="1"/>
  <c r="N2937" i="6"/>
  <c r="P2937" i="6" s="1"/>
  <c r="U2937" i="6" s="1"/>
  <c r="N2938" i="6"/>
  <c r="P2938" i="6" s="1"/>
  <c r="U2938" i="6" s="1"/>
  <c r="N2939" i="6"/>
  <c r="P2939" i="6" s="1"/>
  <c r="U2939" i="6" s="1"/>
  <c r="N2940" i="6"/>
  <c r="P2940" i="6" s="1"/>
  <c r="U2940" i="6" s="1"/>
  <c r="N2941" i="6"/>
  <c r="P2941" i="6" s="1"/>
  <c r="U2941" i="6" s="1"/>
  <c r="N2942" i="6"/>
  <c r="P2942" i="6" s="1"/>
  <c r="U2942" i="6" s="1"/>
  <c r="N2943" i="6"/>
  <c r="P2943" i="6" s="1"/>
  <c r="U2943" i="6" s="1"/>
  <c r="N2944" i="6"/>
  <c r="P2944" i="6" s="1"/>
  <c r="U2944" i="6" s="1"/>
  <c r="N2945" i="6"/>
  <c r="P2945" i="6" s="1"/>
  <c r="U2945" i="6" s="1"/>
  <c r="N2946" i="6"/>
  <c r="P2946" i="6" s="1"/>
  <c r="U2946" i="6" s="1"/>
  <c r="N2947" i="6"/>
  <c r="P2947" i="6" s="1"/>
  <c r="U2947" i="6" s="1"/>
  <c r="N2948" i="6"/>
  <c r="P2948" i="6" s="1"/>
  <c r="U2948" i="6" s="1"/>
  <c r="N2949" i="6"/>
  <c r="P2949" i="6" s="1"/>
  <c r="U2949" i="6" s="1"/>
  <c r="N2951" i="6"/>
  <c r="P2951" i="6" s="1"/>
  <c r="U2951" i="6" s="1"/>
  <c r="N2952" i="6"/>
  <c r="P2952" i="6" s="1"/>
  <c r="U2952" i="6" s="1"/>
  <c r="N2954" i="6"/>
  <c r="P2954" i="6" s="1"/>
  <c r="U2954" i="6" s="1"/>
  <c r="N2955" i="6"/>
  <c r="P2955" i="6" s="1"/>
  <c r="U2955" i="6" s="1"/>
  <c r="N2956" i="6"/>
  <c r="P2956" i="6" s="1"/>
  <c r="U2956" i="6" s="1"/>
  <c r="N2957" i="6"/>
  <c r="P2957" i="6" s="1"/>
  <c r="U2957" i="6" s="1"/>
  <c r="N2959" i="6"/>
  <c r="P2959" i="6" s="1"/>
  <c r="U2959" i="6" s="1"/>
  <c r="N2960" i="6"/>
  <c r="P2960" i="6" s="1"/>
  <c r="U2960" i="6" s="1"/>
  <c r="N2961" i="6"/>
  <c r="P2961" i="6" s="1"/>
  <c r="U2961" i="6" s="1"/>
  <c r="N2962" i="6"/>
  <c r="P2962" i="6" s="1"/>
  <c r="U2962" i="6" s="1"/>
  <c r="N2963" i="6"/>
  <c r="P2963" i="6" s="1"/>
  <c r="U2963" i="6" s="1"/>
  <c r="N2964" i="6"/>
  <c r="P2964" i="6" s="1"/>
  <c r="U2964" i="6" s="1"/>
  <c r="N2965" i="6"/>
  <c r="P2965" i="6" s="1"/>
  <c r="U2965" i="6" s="1"/>
  <c r="N2966" i="6"/>
  <c r="P2966" i="6" s="1"/>
  <c r="U2966" i="6" s="1"/>
  <c r="N2967" i="6"/>
  <c r="P2967" i="6" s="1"/>
  <c r="U2967" i="6" s="1"/>
  <c r="N2968" i="6"/>
  <c r="P2968" i="6" s="1"/>
  <c r="U2968" i="6" s="1"/>
  <c r="P2969" i="6"/>
  <c r="U2969" i="6" s="1"/>
  <c r="N2970" i="6"/>
  <c r="P2970" i="6" s="1"/>
  <c r="U2970" i="6" s="1"/>
  <c r="N2971" i="6"/>
  <c r="P2971" i="6" s="1"/>
  <c r="U2971" i="6" s="1"/>
  <c r="N2972" i="6"/>
  <c r="P2972" i="6" s="1"/>
  <c r="U2972" i="6" s="1"/>
  <c r="N2973" i="6"/>
  <c r="P2973" i="6" s="1"/>
  <c r="U2973" i="6" s="1"/>
  <c r="N2974" i="6"/>
  <c r="P2974" i="6" s="1"/>
  <c r="U2974" i="6" s="1"/>
  <c r="N2975" i="6"/>
  <c r="P2975" i="6" s="1"/>
  <c r="U2975" i="6" s="1"/>
  <c r="N2976" i="6"/>
  <c r="P2976" i="6" s="1"/>
  <c r="U2976" i="6" s="1"/>
  <c r="N2977" i="6"/>
  <c r="P2977" i="6" s="1"/>
  <c r="U2977" i="6" s="1"/>
  <c r="N2978" i="6"/>
  <c r="P2978" i="6" s="1"/>
  <c r="U2978" i="6" s="1"/>
  <c r="N2979" i="6"/>
  <c r="P2979" i="6" s="1"/>
  <c r="U2979" i="6" s="1"/>
  <c r="N2980" i="6"/>
  <c r="P2980" i="6" s="1"/>
  <c r="U2980" i="6" s="1"/>
  <c r="N2981" i="6"/>
  <c r="P2981" i="6" s="1"/>
  <c r="U2981" i="6" s="1"/>
  <c r="N2982" i="6"/>
  <c r="P2982" i="6" s="1"/>
  <c r="U2982" i="6" s="1"/>
  <c r="N2983" i="6"/>
  <c r="P2983" i="6" s="1"/>
  <c r="U2983" i="6" s="1"/>
  <c r="N2984" i="6"/>
  <c r="P2984" i="6" s="1"/>
  <c r="U2984" i="6" s="1"/>
  <c r="N2985" i="6"/>
  <c r="P2985" i="6" s="1"/>
  <c r="U2985" i="6" s="1"/>
  <c r="P2986" i="6"/>
  <c r="U2986" i="6" s="1"/>
  <c r="P2987" i="6"/>
  <c r="U2987" i="6" s="1"/>
  <c r="N2988" i="6"/>
  <c r="P2988" i="6" s="1"/>
  <c r="U2988" i="6" s="1"/>
  <c r="N2989" i="6"/>
  <c r="P2989" i="6" s="1"/>
  <c r="U2989" i="6" s="1"/>
  <c r="P2990" i="6"/>
  <c r="U2990" i="6" s="1"/>
  <c r="N2991" i="6"/>
  <c r="P2991" i="6" s="1"/>
  <c r="U2991" i="6" s="1"/>
  <c r="N2992" i="6"/>
  <c r="P2992" i="6" s="1"/>
  <c r="U2992" i="6" s="1"/>
  <c r="N2993" i="6"/>
  <c r="P2993" i="6" s="1"/>
  <c r="U2993" i="6" s="1"/>
  <c r="N2994" i="6"/>
  <c r="P2994" i="6" s="1"/>
  <c r="U2994" i="6" s="1"/>
  <c r="N2995" i="6"/>
  <c r="P2995" i="6" s="1"/>
  <c r="U2995" i="6" s="1"/>
  <c r="N2996" i="6"/>
  <c r="P2996" i="6" s="1"/>
  <c r="U2996" i="6" s="1"/>
  <c r="N2997" i="6"/>
  <c r="P2997" i="6" s="1"/>
  <c r="U2997" i="6" s="1"/>
  <c r="N2998" i="6"/>
  <c r="P2998" i="6" s="1"/>
  <c r="U2998" i="6" s="1"/>
  <c r="P2999" i="6"/>
  <c r="U2999" i="6" s="1"/>
  <c r="N3000" i="6"/>
  <c r="P3000" i="6" s="1"/>
  <c r="U3000" i="6" s="1"/>
  <c r="N3001" i="6"/>
  <c r="P3001" i="6" s="1"/>
  <c r="U3001" i="6" s="1"/>
  <c r="N3002" i="6"/>
  <c r="P3002" i="6" s="1"/>
  <c r="U3002" i="6" s="1"/>
  <c r="N3003" i="6"/>
  <c r="P3003" i="6" s="1"/>
  <c r="U3003" i="6" s="1"/>
  <c r="N3004" i="6"/>
  <c r="P3004" i="6" s="1"/>
  <c r="U3004" i="6" s="1"/>
  <c r="N3005" i="6"/>
  <c r="P3005" i="6" s="1"/>
  <c r="U3005" i="6" s="1"/>
  <c r="N3006" i="6"/>
  <c r="P3006" i="6" s="1"/>
  <c r="U3006" i="6" s="1"/>
  <c r="N3007" i="6"/>
  <c r="P3007" i="6" s="1"/>
  <c r="U3007" i="6" s="1"/>
  <c r="N3008" i="6"/>
  <c r="P3008" i="6" s="1"/>
  <c r="U3008" i="6" s="1"/>
  <c r="P3009" i="6"/>
  <c r="U3009" i="6" s="1"/>
  <c r="N3010" i="6"/>
  <c r="P3010" i="6" s="1"/>
  <c r="U3010" i="6" s="1"/>
  <c r="N3011" i="6"/>
  <c r="P3011" i="6" s="1"/>
  <c r="U3011" i="6" s="1"/>
  <c r="N3012" i="6"/>
  <c r="P3012" i="6" s="1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 s="1"/>
  <c r="U3016" i="6" s="1"/>
  <c r="N3017" i="6"/>
  <c r="P3017" i="6" s="1"/>
  <c r="U3017" i="6" s="1"/>
  <c r="N3018" i="6"/>
  <c r="P3018" i="6" s="1"/>
  <c r="U3018" i="6" s="1"/>
  <c r="N3019" i="6"/>
  <c r="P3019" i="6" s="1"/>
  <c r="U3019" i="6" s="1"/>
  <c r="N3020" i="6"/>
  <c r="P3020" i="6" s="1"/>
  <c r="U3020" i="6" s="1"/>
  <c r="P3021" i="6"/>
  <c r="U3021" i="6" s="1"/>
  <c r="N3022" i="6"/>
  <c r="P3022" i="6" s="1"/>
  <c r="U3022" i="6" s="1"/>
  <c r="N3023" i="6"/>
  <c r="P3023" i="6" s="1"/>
  <c r="U3023" i="6" s="1"/>
  <c r="N3024" i="6"/>
  <c r="P3024" i="6" s="1"/>
  <c r="U3024" i="6" s="1"/>
  <c r="N3025" i="6"/>
  <c r="P3025" i="6" s="1"/>
  <c r="U3025" i="6" s="1"/>
  <c r="N3026" i="6"/>
  <c r="P3026" i="6" s="1"/>
  <c r="U3026" i="6" s="1"/>
  <c r="N3027" i="6"/>
  <c r="P3027" i="6" s="1"/>
  <c r="U3027" i="6" s="1"/>
  <c r="N3028" i="6"/>
  <c r="P3028" i="6" s="1"/>
  <c r="U3028" i="6" s="1"/>
  <c r="N3029" i="6"/>
  <c r="P3029" i="6" s="1"/>
  <c r="U3029" i="6" s="1"/>
  <c r="N3030" i="6"/>
  <c r="P3030" i="6" s="1"/>
  <c r="U3030" i="6" s="1"/>
  <c r="N3031" i="6"/>
  <c r="P3031" i="6" s="1"/>
  <c r="U3031" i="6" s="1"/>
  <c r="N3032" i="6"/>
  <c r="P3032" i="6" s="1"/>
  <c r="U3032" i="6" s="1"/>
  <c r="N3033" i="6"/>
  <c r="P3033" i="6" s="1"/>
  <c r="U3033" i="6" s="1"/>
  <c r="P3034" i="6"/>
  <c r="U3034" i="6" s="1"/>
  <c r="N3035" i="6"/>
  <c r="P3035" i="6" s="1"/>
  <c r="U3035" i="6" s="1"/>
  <c r="N3036" i="6"/>
  <c r="P3036" i="6" s="1"/>
  <c r="U3036" i="6" s="1"/>
  <c r="N3037" i="6"/>
  <c r="P3037" i="6" s="1"/>
  <c r="U3037" i="6" s="1"/>
  <c r="N3038" i="6"/>
  <c r="P3038" i="6" s="1"/>
  <c r="U3038" i="6" s="1"/>
  <c r="N3039" i="6"/>
  <c r="P3039" i="6" s="1"/>
  <c r="U3039" i="6" s="1"/>
  <c r="N3040" i="6"/>
  <c r="P3040" i="6" s="1"/>
  <c r="U3040" i="6" s="1"/>
  <c r="N3041" i="6"/>
  <c r="P3041" i="6" s="1"/>
  <c r="U3041" i="6" s="1"/>
  <c r="N3042" i="6"/>
  <c r="P3042" i="6" s="1"/>
  <c r="U3042" i="6" s="1"/>
  <c r="N3043" i="6"/>
  <c r="P3043" i="6" s="1"/>
  <c r="U3043" i="6" s="1"/>
  <c r="N3044" i="6"/>
  <c r="P3044" i="6" s="1"/>
  <c r="U3044" i="6" s="1"/>
  <c r="N3045" i="6"/>
  <c r="P3045" i="6" s="1"/>
  <c r="U3045" i="6" s="1"/>
  <c r="N3046" i="6"/>
  <c r="P3046" i="6" s="1"/>
  <c r="U3046" i="6" s="1"/>
  <c r="N3047" i="6"/>
  <c r="P3047" i="6" s="1"/>
  <c r="U3047" i="6" s="1"/>
  <c r="N3048" i="6"/>
  <c r="P3048" i="6" s="1"/>
  <c r="U3048" i="6" s="1"/>
  <c r="N3049" i="6"/>
  <c r="P3049" i="6" s="1"/>
  <c r="U3049" i="6" s="1"/>
  <c r="N3050" i="6"/>
  <c r="P3050" i="6" s="1"/>
  <c r="U3050" i="6" s="1"/>
  <c r="N3051" i="6"/>
  <c r="P3051" i="6" s="1"/>
  <c r="U3051" i="6" s="1"/>
  <c r="N3052" i="6"/>
  <c r="P3052" i="6" s="1"/>
  <c r="U3052" i="6" s="1"/>
  <c r="N3053" i="6"/>
  <c r="P3053" i="6" s="1"/>
  <c r="U3053" i="6" s="1"/>
  <c r="N3054" i="6"/>
  <c r="P3054" i="6" s="1"/>
  <c r="U3054" i="6" s="1"/>
  <c r="N3056" i="6"/>
  <c r="P3056" i="6" s="1"/>
  <c r="U3056" i="6" s="1"/>
  <c r="N3057" i="6"/>
  <c r="P3057" i="6" s="1"/>
  <c r="U3057" i="6" s="1"/>
  <c r="P3058" i="6"/>
  <c r="U3058" i="6" s="1"/>
  <c r="N3059" i="6"/>
  <c r="P3059" i="6" s="1"/>
  <c r="U3059" i="6" s="1"/>
  <c r="N3060" i="6"/>
  <c r="P3060" i="6" s="1"/>
  <c r="U3060" i="6" s="1"/>
  <c r="N3061" i="6"/>
  <c r="P3061" i="6" s="1"/>
  <c r="U3061" i="6" s="1"/>
  <c r="N3062" i="6"/>
  <c r="P3062" i="6" s="1"/>
  <c r="U3062" i="6" s="1"/>
  <c r="P3063" i="6"/>
  <c r="U3063" i="6" s="1"/>
  <c r="N3064" i="6"/>
  <c r="P3064" i="6" s="1"/>
  <c r="U3064" i="6" s="1"/>
  <c r="P3065" i="6"/>
  <c r="U3065" i="6" s="1"/>
  <c r="P3066" i="6"/>
  <c r="U3066" i="6" s="1"/>
  <c r="N3067" i="6"/>
  <c r="P3067" i="6" s="1"/>
  <c r="U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P3072" i="6"/>
  <c r="U3072" i="6" s="1"/>
  <c r="N3073" i="6"/>
  <c r="P3073" i="6" s="1"/>
  <c r="U3073" i="6" s="1"/>
  <c r="N3074" i="6"/>
  <c r="P3074" i="6" s="1"/>
  <c r="U3074" i="6" s="1"/>
  <c r="N3075" i="6"/>
  <c r="P3075" i="6" s="1"/>
  <c r="U3075" i="6" s="1"/>
  <c r="N3076" i="6"/>
  <c r="P3076" i="6" s="1"/>
  <c r="U3076" i="6" s="1"/>
  <c r="N3077" i="6"/>
  <c r="P3077" i="6" s="1"/>
  <c r="U3077" i="6" s="1"/>
  <c r="N3078" i="6"/>
  <c r="P3078" i="6" s="1"/>
  <c r="U3078" i="6" s="1"/>
  <c r="N3079" i="6"/>
  <c r="P3079" i="6" s="1"/>
  <c r="U3079" i="6" s="1"/>
  <c r="N3080" i="6"/>
  <c r="P3080" i="6" s="1"/>
  <c r="U3080" i="6" s="1"/>
  <c r="N3081" i="6"/>
  <c r="P3081" i="6" s="1"/>
  <c r="U3081" i="6" s="1"/>
  <c r="N3082" i="6"/>
  <c r="P3082" i="6" s="1"/>
  <c r="U3082" i="6" s="1"/>
  <c r="N3083" i="6"/>
  <c r="P3083" i="6" s="1"/>
  <c r="U3083" i="6" s="1"/>
  <c r="N3084" i="6"/>
  <c r="P3084" i="6" s="1"/>
  <c r="U3084" i="6" s="1"/>
  <c r="N3085" i="6"/>
  <c r="P3085" i="6" s="1"/>
  <c r="U3085" i="6" s="1"/>
  <c r="N3086" i="6"/>
  <c r="P3086" i="6" s="1"/>
  <c r="U3086" i="6" s="1"/>
  <c r="N3087" i="6"/>
  <c r="P3087" i="6" s="1"/>
  <c r="U3087" i="6" s="1"/>
  <c r="N3088" i="6"/>
  <c r="P3088" i="6" s="1"/>
  <c r="U3088" i="6" s="1"/>
  <c r="N3089" i="6"/>
  <c r="P3089" i="6" s="1"/>
  <c r="U3089" i="6" s="1"/>
  <c r="N3090" i="6"/>
  <c r="P3090" i="6" s="1"/>
  <c r="U3090" i="6" s="1"/>
  <c r="N3091" i="6"/>
  <c r="P3091" i="6" s="1"/>
  <c r="U3091" i="6" s="1"/>
  <c r="N3092" i="6"/>
  <c r="P3092" i="6" s="1"/>
  <c r="U3092" i="6" s="1"/>
  <c r="N3093" i="6"/>
  <c r="P3093" i="6" s="1"/>
  <c r="U3093" i="6" s="1"/>
  <c r="N3094" i="6"/>
  <c r="P3094" i="6" s="1"/>
  <c r="U3094" i="6" s="1"/>
  <c r="N3095" i="6"/>
  <c r="P3095" i="6" s="1"/>
  <c r="U3095" i="6" s="1"/>
  <c r="N3096" i="6"/>
  <c r="P3096" i="6" s="1"/>
  <c r="U3096" i="6" s="1"/>
  <c r="N3097" i="6"/>
  <c r="P3097" i="6" s="1"/>
  <c r="U3097" i="6" s="1"/>
  <c r="N3098" i="6"/>
  <c r="P3098" i="6" s="1"/>
  <c r="U3098" i="6" s="1"/>
  <c r="N3099" i="6"/>
  <c r="P3099" i="6" s="1"/>
  <c r="U3099" i="6" s="1"/>
  <c r="N3100" i="6"/>
  <c r="P3100" i="6" s="1"/>
  <c r="U3100" i="6" s="1"/>
  <c r="N3101" i="6"/>
  <c r="P3101" i="6" s="1"/>
  <c r="U3101" i="6" s="1"/>
  <c r="P3102" i="6"/>
  <c r="U3102" i="6" s="1"/>
  <c r="N3103" i="6"/>
  <c r="P3103" i="6" s="1"/>
  <c r="U3103" i="6" s="1"/>
  <c r="N3104" i="6"/>
  <c r="P3104" i="6" s="1"/>
  <c r="U3104" i="6" s="1"/>
  <c r="N3105" i="6"/>
  <c r="P3105" i="6" s="1"/>
  <c r="U3105" i="6" s="1"/>
  <c r="N3106" i="6"/>
  <c r="P3106" i="6" s="1"/>
  <c r="U3106" i="6" s="1"/>
  <c r="N3107" i="6"/>
  <c r="P3107" i="6" s="1"/>
  <c r="U3107" i="6" s="1"/>
  <c r="N3108" i="6"/>
  <c r="P3108" i="6" s="1"/>
  <c r="U3108" i="6" s="1"/>
  <c r="N3110" i="6"/>
  <c r="P3110" i="6" s="1"/>
  <c r="U3110" i="6" s="1"/>
  <c r="N3111" i="6"/>
  <c r="P3111" i="6" s="1"/>
  <c r="U3111" i="6" s="1"/>
  <c r="P3112" i="6"/>
  <c r="U3112" i="6" s="1"/>
  <c r="N3113" i="6"/>
  <c r="P3113" i="6" s="1"/>
  <c r="U3113" i="6" s="1"/>
  <c r="N3114" i="6"/>
  <c r="P3114" i="6" s="1"/>
  <c r="U3114" i="6" s="1"/>
  <c r="N3115" i="6"/>
  <c r="P3115" i="6" s="1"/>
  <c r="U3115" i="6" s="1"/>
  <c r="N3116" i="6"/>
  <c r="P3116" i="6" s="1"/>
  <c r="U3116" i="6" s="1"/>
  <c r="N3117" i="6"/>
  <c r="P3117" i="6" s="1"/>
  <c r="U3117" i="6" s="1"/>
  <c r="N3118" i="6"/>
  <c r="P3118" i="6" s="1"/>
  <c r="U3118" i="6" s="1"/>
  <c r="N3119" i="6"/>
  <c r="P3119" i="6" s="1"/>
  <c r="U3119" i="6" s="1"/>
  <c r="N3120" i="6"/>
  <c r="P3120" i="6" s="1"/>
  <c r="U3120" i="6" s="1"/>
  <c r="N3121" i="6"/>
  <c r="P3121" i="6" s="1"/>
  <c r="U3121" i="6" s="1"/>
  <c r="N3122" i="6"/>
  <c r="P3122" i="6" s="1"/>
  <c r="U3122" i="6" s="1"/>
  <c r="N3123" i="6"/>
  <c r="P3123" i="6" s="1"/>
  <c r="U3123" i="6" s="1"/>
  <c r="N3124" i="6"/>
  <c r="P3124" i="6" s="1"/>
  <c r="U3124" i="6" s="1"/>
  <c r="N3125" i="6"/>
  <c r="P3125" i="6" s="1"/>
  <c r="U3125" i="6" s="1"/>
  <c r="P3126" i="6"/>
  <c r="U3126" i="6" s="1"/>
  <c r="N3127" i="6"/>
  <c r="P3127" i="6" s="1"/>
  <c r="U3127" i="6" s="1"/>
  <c r="N3128" i="6"/>
  <c r="P3128" i="6" s="1"/>
  <c r="U3128" i="6" s="1"/>
  <c r="N3129" i="6"/>
  <c r="P3129" i="6" s="1"/>
  <c r="U3129" i="6" s="1"/>
  <c r="N3130" i="6"/>
  <c r="P3130" i="6" s="1"/>
  <c r="U3130" i="6" s="1"/>
  <c r="N3131" i="6"/>
  <c r="P3131" i="6" s="1"/>
  <c r="U3131" i="6" s="1"/>
  <c r="N3132" i="6"/>
  <c r="P3132" i="6" s="1"/>
  <c r="U3132" i="6" s="1"/>
  <c r="N3133" i="6"/>
  <c r="P3133" i="6" s="1"/>
  <c r="U3133" i="6" s="1"/>
  <c r="N3134" i="6"/>
  <c r="P3134" i="6" s="1"/>
  <c r="U3134" i="6" s="1"/>
  <c r="P3135" i="6"/>
  <c r="U3135" i="6" s="1"/>
  <c r="N3136" i="6"/>
  <c r="P3136" i="6" s="1"/>
  <c r="U3136" i="6" s="1"/>
  <c r="V3136" i="6" s="1"/>
  <c r="N3137" i="6"/>
  <c r="P3137" i="6" s="1"/>
  <c r="U3137" i="6" s="1"/>
  <c r="N3138" i="6"/>
  <c r="P3138" i="6" s="1"/>
  <c r="U3138" i="6" s="1"/>
  <c r="N3139" i="6"/>
  <c r="P3139" i="6" s="1"/>
  <c r="U3139" i="6" s="1"/>
  <c r="N3140" i="6"/>
  <c r="P3140" i="6" s="1"/>
  <c r="U3140" i="6" s="1"/>
  <c r="N3141" i="6"/>
  <c r="P3141" i="6" s="1"/>
  <c r="U3141" i="6" s="1"/>
  <c r="N3142" i="6"/>
  <c r="P3142" i="6" s="1"/>
  <c r="U3142" i="6" s="1"/>
  <c r="N3143" i="6"/>
  <c r="P3143" i="6" s="1"/>
  <c r="U3143" i="6" s="1"/>
  <c r="N3144" i="6"/>
  <c r="P3144" i="6" s="1"/>
  <c r="U3144" i="6" s="1"/>
  <c r="N3145" i="6"/>
  <c r="P3145" i="6" s="1"/>
  <c r="U3145" i="6" s="1"/>
  <c r="N3146" i="6"/>
  <c r="P3146" i="6" s="1"/>
  <c r="U3146" i="6" s="1"/>
  <c r="N3147" i="6"/>
  <c r="P3147" i="6" s="1"/>
  <c r="U3147" i="6" s="1"/>
  <c r="N3148" i="6"/>
  <c r="P3148" i="6" s="1"/>
  <c r="U3148" i="6" s="1"/>
  <c r="N3149" i="6"/>
  <c r="P3149" i="6" s="1"/>
  <c r="U3149" i="6" s="1"/>
  <c r="N3151" i="6"/>
  <c r="P3151" i="6" s="1"/>
  <c r="U3151" i="6" s="1"/>
  <c r="N3152" i="6"/>
  <c r="P3152" i="6" s="1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N3160" i="6"/>
  <c r="P3160" i="6" s="1"/>
  <c r="U3160" i="6" s="1"/>
  <c r="P3161" i="6"/>
  <c r="U3161" i="6" s="1"/>
  <c r="N3162" i="6"/>
  <c r="P3162" i="6" s="1"/>
  <c r="U3162" i="6" s="1"/>
  <c r="P3163" i="6"/>
  <c r="U3163" i="6" s="1"/>
  <c r="P3164" i="6"/>
  <c r="U3164" i="6" s="1"/>
  <c r="N3165" i="6"/>
  <c r="P3165" i="6" s="1"/>
  <c r="U3165" i="6" s="1"/>
  <c r="P3166" i="6"/>
  <c r="U3166" i="6" s="1"/>
  <c r="N3167" i="6"/>
  <c r="P3167" i="6" s="1"/>
  <c r="U3167" i="6" s="1"/>
  <c r="N3168" i="6"/>
  <c r="P3168" i="6" s="1"/>
  <c r="U3168" i="6" s="1"/>
  <c r="N3169" i="6"/>
  <c r="P3169" i="6" s="1"/>
  <c r="U3169" i="6" s="1"/>
  <c r="N3170" i="6"/>
  <c r="P3170" i="6" s="1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P3182" i="6"/>
  <c r="U3182" i="6" s="1"/>
  <c r="N3183" i="6"/>
  <c r="P3183" i="6" s="1"/>
  <c r="U3183" i="6" s="1"/>
  <c r="N3184" i="6"/>
  <c r="P3184" i="6" s="1"/>
  <c r="U3184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P3189" i="6" s="1"/>
  <c r="U3189" i="6" s="1"/>
  <c r="P3190" i="6"/>
  <c r="U3190" i="6" s="1"/>
  <c r="N3191" i="6"/>
  <c r="P3191" i="6" s="1"/>
  <c r="U3191" i="6" s="1"/>
  <c r="N3192" i="6"/>
  <c r="P3192" i="6" s="1"/>
  <c r="U3192" i="6" s="1"/>
  <c r="N3193" i="6"/>
  <c r="P3193" i="6" s="1"/>
  <c r="U3193" i="6" s="1"/>
  <c r="N3194" i="6"/>
  <c r="P3194" i="6" s="1"/>
  <c r="U3194" i="6" s="1"/>
  <c r="N3195" i="6"/>
  <c r="P3195" i="6" s="1"/>
  <c r="U3195" i="6" s="1"/>
  <c r="N3196" i="6"/>
  <c r="P3196" i="6" s="1"/>
  <c r="U3196" i="6" s="1"/>
  <c r="N3197" i="6"/>
  <c r="P3197" i="6" s="1"/>
  <c r="U3197" i="6" s="1"/>
  <c r="N3198" i="6"/>
  <c r="P3198" i="6" s="1"/>
  <c r="U3198" i="6" s="1"/>
  <c r="N3199" i="6"/>
  <c r="P3199" i="6" s="1"/>
  <c r="U3199" i="6" s="1"/>
  <c r="N3200" i="6"/>
  <c r="P3200" i="6" s="1"/>
  <c r="U3200" i="6" s="1"/>
  <c r="N3201" i="6"/>
  <c r="P3201" i="6" s="1"/>
  <c r="U3201" i="6" s="1"/>
  <c r="N3202" i="6"/>
  <c r="P3202" i="6" s="1"/>
  <c r="U3202" i="6" s="1"/>
  <c r="N3203" i="6"/>
  <c r="P3203" i="6" s="1"/>
  <c r="U3203" i="6" s="1"/>
  <c r="N3204" i="6"/>
  <c r="P3204" i="6" s="1"/>
  <c r="U3204" i="6" s="1"/>
  <c r="N3205" i="6"/>
  <c r="P3205" i="6" s="1"/>
  <c r="U3205" i="6" s="1"/>
  <c r="P3206" i="6"/>
  <c r="U3206" i="6" s="1"/>
  <c r="N3207" i="6"/>
  <c r="P3207" i="6" s="1"/>
  <c r="U3207" i="6" s="1"/>
  <c r="N3208" i="6"/>
  <c r="P3208" i="6" s="1"/>
  <c r="U3208" i="6" s="1"/>
  <c r="N3209" i="6"/>
  <c r="P3209" i="6" s="1"/>
  <c r="U3209" i="6" s="1"/>
  <c r="N3210" i="6"/>
  <c r="P3210" i="6" s="1"/>
  <c r="U3210" i="6" s="1"/>
  <c r="N3211" i="6"/>
  <c r="P3211" i="6" s="1"/>
  <c r="U3211" i="6" s="1"/>
  <c r="N3212" i="6"/>
  <c r="P3212" i="6" s="1"/>
  <c r="U3212" i="6" s="1"/>
  <c r="N3213" i="6"/>
  <c r="P3213" i="6" s="1"/>
  <c r="U3213" i="6" s="1"/>
  <c r="P3214" i="6"/>
  <c r="U3214" i="6" s="1"/>
  <c r="N3215" i="6"/>
  <c r="P3215" i="6" s="1"/>
  <c r="U3215" i="6" s="1"/>
  <c r="N3216" i="6"/>
  <c r="P3216" i="6" s="1"/>
  <c r="U3216" i="6" s="1"/>
  <c r="N3217" i="6"/>
  <c r="P3217" i="6" s="1"/>
  <c r="U3217" i="6" s="1"/>
  <c r="N3218" i="6"/>
  <c r="P3218" i="6" s="1"/>
  <c r="U3218" i="6" s="1"/>
  <c r="N3219" i="6"/>
  <c r="P3219" i="6" s="1"/>
  <c r="U3219" i="6" s="1"/>
  <c r="N3220" i="6"/>
  <c r="P3220" i="6" s="1"/>
  <c r="U3220" i="6" s="1"/>
  <c r="N3221" i="6"/>
  <c r="P3221" i="6" s="1"/>
  <c r="U3221" i="6" s="1"/>
  <c r="N3222" i="6"/>
  <c r="P3222" i="6" s="1"/>
  <c r="U3222" i="6" s="1"/>
  <c r="N3223" i="6"/>
  <c r="P3223" i="6" s="1"/>
  <c r="U3223" i="6" s="1"/>
  <c r="N3225" i="6"/>
  <c r="P3225" i="6" s="1"/>
  <c r="U3225" i="6" s="1"/>
  <c r="N3226" i="6"/>
  <c r="P3226" i="6" s="1"/>
  <c r="U3226" i="6" s="1"/>
  <c r="N3227" i="6"/>
  <c r="P3227" i="6" s="1"/>
  <c r="U3227" i="6" s="1"/>
  <c r="N3228" i="6"/>
  <c r="P3228" i="6" s="1"/>
  <c r="U3228" i="6" s="1"/>
  <c r="N3229" i="6"/>
  <c r="P3229" i="6" s="1"/>
  <c r="U3229" i="6" s="1"/>
  <c r="N3230" i="6"/>
  <c r="P3230" i="6" s="1"/>
  <c r="U3230" i="6" s="1"/>
  <c r="N3232" i="6"/>
  <c r="P3232" i="6" s="1"/>
  <c r="U3232" i="6" s="1"/>
  <c r="N3233" i="6"/>
  <c r="P3233" i="6" s="1"/>
  <c r="U3233" i="6" s="1"/>
  <c r="N3234" i="6"/>
  <c r="P3234" i="6" s="1"/>
  <c r="U3234" i="6" s="1"/>
  <c r="P3235" i="6"/>
  <c r="U3235" i="6" s="1"/>
  <c r="N3236" i="6"/>
  <c r="P3236" i="6" s="1"/>
  <c r="U3236" i="6" s="1"/>
  <c r="N3237" i="6"/>
  <c r="P3237" i="6" s="1"/>
  <c r="U3237" i="6" s="1"/>
  <c r="N3238" i="6"/>
  <c r="P3238" i="6" s="1"/>
  <c r="U3238" i="6" s="1"/>
  <c r="N3239" i="6"/>
  <c r="P3239" i="6" s="1"/>
  <c r="U3239" i="6" s="1"/>
  <c r="N3240" i="6"/>
  <c r="P3240" i="6" s="1"/>
  <c r="U3240" i="6" s="1"/>
  <c r="N3241" i="6"/>
  <c r="P3241" i="6" s="1"/>
  <c r="U3241" i="6" s="1"/>
  <c r="N3242" i="6"/>
  <c r="P3242" i="6" s="1"/>
  <c r="U3242" i="6" s="1"/>
  <c r="N3243" i="6"/>
  <c r="P3243" i="6" s="1"/>
  <c r="U3243" i="6" s="1"/>
  <c r="N3245" i="6"/>
  <c r="P3245" i="6" s="1"/>
  <c r="U3245" i="6" s="1"/>
  <c r="N3246" i="6"/>
  <c r="P3246" i="6" s="1"/>
  <c r="U3246" i="6" s="1"/>
  <c r="N3247" i="6"/>
  <c r="P3247" i="6" s="1"/>
  <c r="U3247" i="6" s="1"/>
  <c r="N3248" i="6"/>
  <c r="P3248" i="6" s="1"/>
  <c r="U3248" i="6" s="1"/>
  <c r="N3249" i="6"/>
  <c r="P3249" i="6" s="1"/>
  <c r="U3249" i="6" s="1"/>
  <c r="P3250" i="6"/>
  <c r="U3250" i="6" s="1"/>
  <c r="N3251" i="6"/>
  <c r="P3251" i="6" s="1"/>
  <c r="U3251" i="6" s="1"/>
  <c r="N3252" i="6"/>
  <c r="P3252" i="6" s="1"/>
  <c r="U3252" i="6" s="1"/>
  <c r="N3253" i="6"/>
  <c r="P3253" i="6" s="1"/>
  <c r="U3253" i="6" s="1"/>
  <c r="N3254" i="6"/>
  <c r="P3254" i="6" s="1"/>
  <c r="U3254" i="6" s="1"/>
  <c r="P3255" i="6"/>
  <c r="U3255" i="6" s="1"/>
  <c r="N3256" i="6"/>
  <c r="P3256" i="6" s="1"/>
  <c r="U3256" i="6" s="1"/>
  <c r="N3257" i="6"/>
  <c r="P3257" i="6" s="1"/>
  <c r="U3257" i="6" s="1"/>
  <c r="N3259" i="6"/>
  <c r="P3259" i="6" s="1"/>
  <c r="U3259" i="6" s="1"/>
  <c r="N3260" i="6"/>
  <c r="P3260" i="6" s="1"/>
  <c r="U3260" i="6" s="1"/>
  <c r="N3261" i="6"/>
  <c r="P3261" i="6" s="1"/>
  <c r="U3261" i="6" s="1"/>
  <c r="N3262" i="6"/>
  <c r="P3262" i="6" s="1"/>
  <c r="U3262" i="6" s="1"/>
  <c r="N3263" i="6"/>
  <c r="P3263" i="6" s="1"/>
  <c r="U3263" i="6" s="1"/>
  <c r="N3264" i="6"/>
  <c r="P3264" i="6" s="1"/>
  <c r="U3264" i="6" s="1"/>
  <c r="H460" i="14"/>
  <c r="O3267" i="6" s="1"/>
  <c r="N3266" i="6"/>
  <c r="N3267" i="6"/>
  <c r="N3268" i="6"/>
  <c r="N3269" i="6"/>
  <c r="N3270" i="6"/>
  <c r="N3271" i="6"/>
  <c r="N3272" i="6"/>
  <c r="N3273" i="6"/>
  <c r="N3274" i="6"/>
  <c r="N3275" i="6"/>
  <c r="N3276" i="6"/>
  <c r="H461" i="14"/>
  <c r="O3277" i="6" s="1"/>
  <c r="N3277" i="6"/>
  <c r="N3278" i="6"/>
  <c r="N3279" i="6"/>
  <c r="N3280" i="6"/>
  <c r="N3281" i="6"/>
  <c r="N3282" i="6"/>
  <c r="N3283" i="6"/>
  <c r="N3284" i="6"/>
  <c r="N3285" i="6"/>
  <c r="N3286" i="6"/>
  <c r="N3287" i="6"/>
  <c r="P3287" i="6" s="1"/>
  <c r="U3287" i="6" s="1"/>
  <c r="N3288" i="6"/>
  <c r="P3288" i="6" s="1"/>
  <c r="U3288" i="6" s="1"/>
  <c r="P3289" i="6"/>
  <c r="U3289" i="6" s="1"/>
  <c r="N3290" i="6"/>
  <c r="P3290" i="6" s="1"/>
  <c r="U3290" i="6" s="1"/>
  <c r="N3291" i="6"/>
  <c r="H463" i="14"/>
  <c r="O3293" i="6" s="1"/>
  <c r="N3292" i="6"/>
  <c r="N3293" i="6"/>
  <c r="N3294" i="6"/>
  <c r="N3295" i="6"/>
  <c r="N3296" i="6"/>
  <c r="N3297" i="6"/>
  <c r="N3298" i="6"/>
  <c r="N3299" i="6"/>
  <c r="N3300" i="6"/>
  <c r="N3301" i="6"/>
  <c r="N3303" i="6"/>
  <c r="H464" i="14"/>
  <c r="O3304" i="6" s="1"/>
  <c r="P3304" i="6" s="1"/>
  <c r="U3304" i="6" s="1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H465" i="14"/>
  <c r="O3319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 s="1"/>
  <c r="U3336" i="6" s="1"/>
  <c r="N3337" i="6"/>
  <c r="P3337" i="6" s="1"/>
  <c r="U3337" i="6" s="1"/>
  <c r="N3338" i="6"/>
  <c r="P3338" i="6" s="1"/>
  <c r="U3338" i="6" s="1"/>
  <c r="N3339" i="6"/>
  <c r="P3339" i="6" s="1"/>
  <c r="U3339" i="6" s="1"/>
  <c r="P3340" i="6"/>
  <c r="U3340" i="6" s="1"/>
  <c r="N3341" i="6"/>
  <c r="P3341" i="6" s="1"/>
  <c r="U3341" i="6" s="1"/>
  <c r="N3342" i="6"/>
  <c r="P3342" i="6" s="1"/>
  <c r="U3342" i="6" s="1"/>
  <c r="N3343" i="6"/>
  <c r="P3343" i="6" s="1"/>
  <c r="U3343" i="6" s="1"/>
  <c r="N3344" i="6"/>
  <c r="P3344" i="6" s="1"/>
  <c r="U3344" i="6" s="1"/>
  <c r="N3345" i="6"/>
  <c r="P3345" i="6" s="1"/>
  <c r="U3345" i="6" s="1"/>
  <c r="N3346" i="6"/>
  <c r="P3346" i="6" s="1"/>
  <c r="U3346" i="6" s="1"/>
  <c r="N3347" i="6"/>
  <c r="P3347" i="6" s="1"/>
  <c r="U3347" i="6" s="1"/>
  <c r="N3348" i="6"/>
  <c r="P3348" i="6" s="1"/>
  <c r="U3348" i="6" s="1"/>
  <c r="N3349" i="6"/>
  <c r="P3349" i="6" s="1"/>
  <c r="U3349" i="6" s="1"/>
  <c r="N3350" i="6"/>
  <c r="P3350" i="6" s="1"/>
  <c r="U3350" i="6" s="1"/>
  <c r="N3351" i="6"/>
  <c r="P3351" i="6" s="1"/>
  <c r="U3351" i="6" s="1"/>
  <c r="P3352" i="6"/>
  <c r="U3352" i="6" s="1"/>
  <c r="N3353" i="6"/>
  <c r="P3353" i="6" s="1"/>
  <c r="U3353" i="6" s="1"/>
  <c r="N3354" i="6"/>
  <c r="P3354" i="6" s="1"/>
  <c r="U3354" i="6" s="1"/>
  <c r="N3355" i="6"/>
  <c r="P3355" i="6" s="1"/>
  <c r="U3355" i="6" s="1"/>
  <c r="P3356" i="6"/>
  <c r="U3356" i="6" s="1"/>
  <c r="N3357" i="6"/>
  <c r="P3357" i="6" s="1"/>
  <c r="U3357" i="6" s="1"/>
  <c r="P3358" i="6"/>
  <c r="U3358" i="6" s="1"/>
  <c r="N3359" i="6"/>
  <c r="P3359" i="6" s="1"/>
  <c r="U3359" i="6" s="1"/>
  <c r="P3360" i="6"/>
  <c r="U3360" i="6" s="1"/>
  <c r="H472" i="14"/>
  <c r="O3361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O3378" i="6"/>
  <c r="N3379" i="6"/>
  <c r="O3379" i="6"/>
  <c r="N3380" i="6"/>
  <c r="O3380" i="6"/>
  <c r="N3381" i="6"/>
  <c r="O3381" i="6"/>
  <c r="N3382" i="6"/>
  <c r="O3382" i="6"/>
  <c r="N3383" i="6"/>
  <c r="O3383" i="6"/>
  <c r="N3384" i="6"/>
  <c r="P3384" i="6" s="1"/>
  <c r="U3384" i="6" s="1"/>
  <c r="N3385" i="6"/>
  <c r="O3385" i="6"/>
  <c r="N3386" i="6"/>
  <c r="O3386" i="6"/>
  <c r="N3387" i="6"/>
  <c r="O3387" i="6"/>
  <c r="N3388" i="6"/>
  <c r="O3388" i="6"/>
  <c r="N3389" i="6"/>
  <c r="O3389" i="6"/>
  <c r="N3390" i="6"/>
  <c r="O3390" i="6"/>
  <c r="N3391" i="6"/>
  <c r="P3391" i="6" s="1"/>
  <c r="U3391" i="6" s="1"/>
  <c r="N3392" i="6"/>
  <c r="P3392" i="6" s="1"/>
  <c r="U3392" i="6" s="1"/>
  <c r="N3393" i="6"/>
  <c r="P3393" i="6" s="1"/>
  <c r="U3393" i="6" s="1"/>
  <c r="N3394" i="6"/>
  <c r="P3394" i="6" s="1"/>
  <c r="U3394" i="6" s="1"/>
  <c r="N3395" i="6"/>
  <c r="P3395" i="6" s="1"/>
  <c r="U3395" i="6" s="1"/>
  <c r="N3396" i="6"/>
  <c r="P3396" i="6" s="1"/>
  <c r="U3396" i="6" s="1"/>
  <c r="N3397" i="6"/>
  <c r="P3397" i="6" s="1"/>
  <c r="U3397" i="6" s="1"/>
  <c r="P3398" i="6"/>
  <c r="U3398" i="6" s="1"/>
  <c r="N3399" i="6"/>
  <c r="P3399" i="6" s="1"/>
  <c r="U3399" i="6" s="1"/>
  <c r="N3400" i="6"/>
  <c r="H475" i="14"/>
  <c r="O3403" i="6" s="1"/>
  <c r="N3401" i="6"/>
  <c r="N3402" i="6"/>
  <c r="N3403" i="6"/>
  <c r="N3404" i="6"/>
  <c r="N3405" i="6"/>
  <c r="N3406" i="6"/>
  <c r="N3407" i="6"/>
  <c r="N3408" i="6"/>
  <c r="N3409" i="6"/>
  <c r="N3411" i="6"/>
  <c r="N3412" i="6"/>
  <c r="P3412" i="6" s="1"/>
  <c r="U3412" i="6" s="1"/>
  <c r="N3413" i="6"/>
  <c r="P3413" i="6" s="1"/>
  <c r="U3413" i="6" s="1"/>
  <c r="N3414" i="6"/>
  <c r="P3414" i="6" s="1"/>
  <c r="U3414" i="6" s="1"/>
  <c r="N3415" i="6"/>
  <c r="H477" i="14"/>
  <c r="O3419" i="6" s="1"/>
  <c r="N3416" i="6"/>
  <c r="N3417" i="6"/>
  <c r="N3418" i="6"/>
  <c r="N3419" i="6"/>
  <c r="N3420" i="6"/>
  <c r="N3421" i="6"/>
  <c r="N3422" i="6"/>
  <c r="N3423" i="6"/>
  <c r="N3424" i="6"/>
  <c r="N3425" i="6"/>
  <c r="H478" i="14"/>
  <c r="O3427" i="6" s="1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H479" i="14"/>
  <c r="O3443" i="6" s="1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64" i="6" s="1"/>
  <c r="P3464" i="6" s="1"/>
  <c r="U3464" i="6" s="1"/>
  <c r="N3455" i="6"/>
  <c r="N3456" i="6"/>
  <c r="N3457" i="6"/>
  <c r="N3458" i="6"/>
  <c r="N3459" i="6"/>
  <c r="N3460" i="6"/>
  <c r="N3461" i="6"/>
  <c r="N3462" i="6"/>
  <c r="N3463" i="6"/>
  <c r="N3465" i="6"/>
  <c r="N3466" i="6"/>
  <c r="O3466" i="6"/>
  <c r="N3467" i="6"/>
  <c r="H481" i="14"/>
  <c r="O3467" i="6" s="1"/>
  <c r="N3468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O3481" i="6"/>
  <c r="N3482" i="6"/>
  <c r="O3482" i="6"/>
  <c r="N3483" i="6"/>
  <c r="O3483" i="6"/>
  <c r="N3484" i="6"/>
  <c r="O3484" i="6"/>
  <c r="N3485" i="6"/>
  <c r="O3485" i="6"/>
  <c r="N3486" i="6"/>
  <c r="O3486" i="6"/>
  <c r="N3487" i="6"/>
  <c r="O3487" i="6"/>
  <c r="N3488" i="6"/>
  <c r="O3488" i="6"/>
  <c r="N3489" i="6"/>
  <c r="O3489" i="6"/>
  <c r="N3490" i="6"/>
  <c r="O3490" i="6"/>
  <c r="N3491" i="6"/>
  <c r="O3491" i="6"/>
  <c r="N3492" i="6"/>
  <c r="O3492" i="6"/>
  <c r="N3493" i="6"/>
  <c r="O3493" i="6"/>
  <c r="N3494" i="6"/>
  <c r="O3494" i="6"/>
  <c r="N3495" i="6"/>
  <c r="O3495" i="6"/>
  <c r="N3496" i="6"/>
  <c r="O3496" i="6"/>
  <c r="N3497" i="6"/>
  <c r="O3497" i="6"/>
  <c r="N3498" i="6"/>
  <c r="O3498" i="6"/>
  <c r="N3499" i="6"/>
  <c r="O3499" i="6"/>
  <c r="N3500" i="6"/>
  <c r="O3500" i="6"/>
  <c r="N3501" i="6"/>
  <c r="O3501" i="6"/>
  <c r="N3502" i="6"/>
  <c r="O3502" i="6"/>
  <c r="N3503" i="6"/>
  <c r="P3503" i="6" s="1"/>
  <c r="U3503" i="6" s="1"/>
  <c r="N3504" i="6"/>
  <c r="P3504" i="6" s="1"/>
  <c r="U3504" i="6" s="1"/>
  <c r="N3505" i="6"/>
  <c r="P3505" i="6" s="1"/>
  <c r="U3505" i="6" s="1"/>
  <c r="N3506" i="6"/>
  <c r="P3506" i="6" s="1"/>
  <c r="U3506" i="6" s="1"/>
  <c r="N3507" i="6"/>
  <c r="P3507" i="6" s="1"/>
  <c r="U3507" i="6" s="1"/>
  <c r="N3508" i="6"/>
  <c r="P3508" i="6" s="1"/>
  <c r="U3508" i="6" s="1"/>
  <c r="N3509" i="6"/>
  <c r="P3509" i="6" s="1"/>
  <c r="U3509" i="6" s="1"/>
  <c r="P3510" i="6"/>
  <c r="U3510" i="6" s="1"/>
  <c r="N3511" i="6"/>
  <c r="P3511" i="6" s="1"/>
  <c r="U3511" i="6" s="1"/>
  <c r="N3512" i="6"/>
  <c r="P3512" i="6" s="1"/>
  <c r="U3512" i="6" s="1"/>
  <c r="N3513" i="6"/>
  <c r="P3513" i="6" s="1"/>
  <c r="U3513" i="6" s="1"/>
  <c r="N3514" i="6"/>
  <c r="P3514" i="6" s="1"/>
  <c r="U3514" i="6" s="1"/>
  <c r="N3515" i="6"/>
  <c r="P3515" i="6" s="1"/>
  <c r="U3515" i="6" s="1"/>
  <c r="P3516" i="6"/>
  <c r="U3516" i="6" s="1"/>
  <c r="N3517" i="6"/>
  <c r="P3517" i="6" s="1"/>
  <c r="U3517" i="6" s="1"/>
  <c r="P3518" i="6"/>
  <c r="U3518" i="6" s="1"/>
  <c r="P3519" i="6"/>
  <c r="U3519" i="6" s="1"/>
  <c r="P3520" i="6"/>
  <c r="U3520" i="6" s="1"/>
  <c r="P3521" i="6"/>
  <c r="U3521" i="6" s="1"/>
  <c r="N3522" i="6"/>
  <c r="P3522" i="6" s="1"/>
  <c r="U3522" i="6" s="1"/>
  <c r="N3523" i="6"/>
  <c r="P3523" i="6" s="1"/>
  <c r="U3523" i="6" s="1"/>
  <c r="P3524" i="6"/>
  <c r="U3524" i="6" s="1"/>
  <c r="P3525" i="6"/>
  <c r="U3525" i="6" s="1"/>
  <c r="N3526" i="6"/>
  <c r="P3526" i="6" s="1"/>
  <c r="U3526" i="6" s="1"/>
  <c r="N3527" i="6"/>
  <c r="P3527" i="6" s="1"/>
  <c r="U3527" i="6" s="1"/>
  <c r="P3528" i="6"/>
  <c r="U3528" i="6" s="1"/>
  <c r="P3529" i="6"/>
  <c r="U3529" i="6" s="1"/>
  <c r="N3530" i="6"/>
  <c r="P3530" i="6" s="1"/>
  <c r="U3530" i="6" s="1"/>
  <c r="P3531" i="6"/>
  <c r="U3531" i="6" s="1"/>
  <c r="P3532" i="6"/>
  <c r="U3532" i="6" s="1"/>
  <c r="N3533" i="6"/>
  <c r="O3533" i="6"/>
  <c r="N3534" i="6"/>
  <c r="O3534" i="6"/>
  <c r="N3535" i="6"/>
  <c r="O3535" i="6"/>
  <c r="N3536" i="6"/>
  <c r="O3536" i="6"/>
  <c r="N3537" i="6"/>
  <c r="O3537" i="6"/>
  <c r="N3538" i="6"/>
  <c r="O3538" i="6"/>
  <c r="N3539" i="6"/>
  <c r="O3539" i="6"/>
  <c r="N3540" i="6"/>
  <c r="O3540" i="6"/>
  <c r="N3541" i="6"/>
  <c r="O3541" i="6"/>
  <c r="N3542" i="6"/>
  <c r="O3542" i="6"/>
  <c r="N3543" i="6"/>
  <c r="O3543" i="6"/>
  <c r="N3544" i="6"/>
  <c r="O3544" i="6"/>
  <c r="N3545" i="6"/>
  <c r="O3545" i="6"/>
  <c r="N3546" i="6"/>
  <c r="O3546" i="6"/>
  <c r="N3547" i="6"/>
  <c r="O3547" i="6"/>
  <c r="N3548" i="6"/>
  <c r="O3548" i="6"/>
  <c r="N3549" i="6"/>
  <c r="H496" i="14"/>
  <c r="N3550" i="6"/>
  <c r="N3551" i="6"/>
  <c r="N3552" i="6"/>
  <c r="N3553" i="6"/>
  <c r="N3554" i="6"/>
  <c r="N3555" i="6"/>
  <c r="N3556" i="6"/>
  <c r="N3557" i="6"/>
  <c r="N3558" i="6"/>
  <c r="N3559" i="6"/>
  <c r="N3560" i="6"/>
  <c r="H497" i="14"/>
  <c r="O3561" i="6" s="1"/>
  <c r="N3561" i="6"/>
  <c r="N3562" i="6"/>
  <c r="N3564" i="6"/>
  <c r="N3565" i="6"/>
  <c r="N3566" i="6"/>
  <c r="N3567" i="6"/>
  <c r="N3568" i="6"/>
  <c r="N3569" i="6"/>
  <c r="N3570" i="6"/>
  <c r="N3571" i="6"/>
  <c r="N3572" i="6"/>
  <c r="O3572" i="6"/>
  <c r="N3573" i="6"/>
  <c r="N3574" i="6"/>
  <c r="P3574" i="6" s="1"/>
  <c r="U3574" i="6" s="1"/>
  <c r="P3575" i="6"/>
  <c r="U3575" i="6" s="1"/>
  <c r="N3576" i="6"/>
  <c r="P3576" i="6" s="1"/>
  <c r="U3576" i="6" s="1"/>
  <c r="P3577" i="6"/>
  <c r="U3577" i="6" s="1"/>
  <c r="N3578" i="6"/>
  <c r="P3578" i="6" s="1"/>
  <c r="U3578" i="6" s="1"/>
  <c r="N3579" i="6"/>
  <c r="P3579" i="6" s="1"/>
  <c r="U3579" i="6" s="1"/>
  <c r="H501" i="14"/>
  <c r="O3583" i="6" s="1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H500" i="14"/>
  <c r="O3595" i="6" s="1"/>
  <c r="N3595" i="6"/>
  <c r="N3596" i="6"/>
  <c r="N3597" i="6"/>
  <c r="N3598" i="6"/>
  <c r="N3599" i="6"/>
  <c r="N3600" i="6"/>
  <c r="N3601" i="6"/>
  <c r="N3602" i="6"/>
  <c r="N3603" i="6"/>
  <c r="P3603" i="6" s="1"/>
  <c r="U3603" i="6" s="1"/>
  <c r="P3604" i="6"/>
  <c r="U3604" i="6" s="1"/>
  <c r="P3605" i="6"/>
  <c r="U3605" i="6" s="1"/>
  <c r="N3606" i="6"/>
  <c r="P3606" i="6" s="1"/>
  <c r="U3606" i="6" s="1"/>
  <c r="P3607" i="6"/>
  <c r="U3607" i="6" s="1"/>
  <c r="N3608" i="6"/>
  <c r="P3608" i="6" s="1"/>
  <c r="U3608" i="6" s="1"/>
  <c r="V3608" i="6" s="1"/>
  <c r="P3609" i="6"/>
  <c r="U3609" i="6" s="1"/>
  <c r="N3610" i="6"/>
  <c r="P3610" i="6" s="1"/>
  <c r="U3610" i="6" s="1"/>
  <c r="P3611" i="6"/>
  <c r="U3611" i="6" s="1"/>
  <c r="N3612" i="6"/>
  <c r="P3612" i="6" s="1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O3619" i="6"/>
  <c r="N3620" i="6"/>
  <c r="O3620" i="6"/>
  <c r="N3621" i="6"/>
  <c r="O3621" i="6"/>
  <c r="N3622" i="6"/>
  <c r="O3622" i="6"/>
  <c r="N3623" i="6"/>
  <c r="O3623" i="6"/>
  <c r="N3624" i="6"/>
  <c r="O3624" i="6"/>
  <c r="N3625" i="6"/>
  <c r="O3625" i="6"/>
  <c r="N3626" i="6"/>
  <c r="O3626" i="6"/>
  <c r="N3627" i="6"/>
  <c r="O3627" i="6"/>
  <c r="N3628" i="6"/>
  <c r="O3628" i="6"/>
  <c r="H511" i="14"/>
  <c r="O3642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H512" i="14"/>
  <c r="O3648" i="6" s="1"/>
  <c r="N3648" i="6"/>
  <c r="N3649" i="6"/>
  <c r="N3650" i="6"/>
  <c r="N3651" i="6"/>
  <c r="N3652" i="6"/>
  <c r="O3652" i="6"/>
  <c r="N3653" i="6"/>
  <c r="N3654" i="6"/>
  <c r="N3655" i="6"/>
  <c r="H513" i="14"/>
  <c r="O3666" i="6" s="1"/>
  <c r="N3656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P3670" i="6"/>
  <c r="U3670" i="6" s="1"/>
  <c r="N3671" i="6"/>
  <c r="P3671" i="6" s="1"/>
  <c r="U3671" i="6" s="1"/>
  <c r="N3672" i="6"/>
  <c r="P3672" i="6" s="1"/>
  <c r="U3672" i="6" s="1"/>
  <c r="N3673" i="6"/>
  <c r="P3673" i="6" s="1"/>
  <c r="U3673" i="6" s="1"/>
  <c r="N3674" i="6"/>
  <c r="P3674" i="6" s="1"/>
  <c r="U3674" i="6" s="1"/>
  <c r="N3675" i="6"/>
  <c r="P3675" i="6" s="1"/>
  <c r="U3675" i="6" s="1"/>
  <c r="P3676" i="6"/>
  <c r="U3676" i="6" s="1"/>
  <c r="N3677" i="6"/>
  <c r="P3677" i="6" s="1"/>
  <c r="U3677" i="6" s="1"/>
  <c r="P3678" i="6"/>
  <c r="U3678" i="6" s="1"/>
  <c r="P3679" i="6"/>
  <c r="U3679" i="6" s="1"/>
  <c r="N3680" i="6"/>
  <c r="H519" i="14"/>
  <c r="O3680" i="6" s="1"/>
  <c r="N3681" i="6"/>
  <c r="N3683" i="6"/>
  <c r="N3684" i="6"/>
  <c r="N3685" i="6"/>
  <c r="N3686" i="6"/>
  <c r="N3687" i="6"/>
  <c r="N3688" i="6"/>
  <c r="N3689" i="6"/>
  <c r="N3690" i="6"/>
  <c r="N3691" i="6"/>
  <c r="N3692" i="6"/>
  <c r="H520" i="14"/>
  <c r="O3692" i="6" s="1"/>
  <c r="N3694" i="6"/>
  <c r="N3695" i="6"/>
  <c r="N3696" i="6"/>
  <c r="N3697" i="6"/>
  <c r="N3698" i="6"/>
  <c r="N3699" i="6"/>
  <c r="N3700" i="6"/>
  <c r="N3701" i="6"/>
  <c r="N3702" i="6"/>
  <c r="N3703" i="6"/>
  <c r="O3703" i="6"/>
  <c r="N3704" i="6"/>
  <c r="O3704" i="6"/>
  <c r="N3705" i="6"/>
  <c r="O3705" i="6"/>
  <c r="N3706" i="6"/>
  <c r="O3706" i="6"/>
  <c r="N3707" i="6"/>
  <c r="O3707" i="6"/>
  <c r="N3708" i="6"/>
  <c r="O3708" i="6"/>
  <c r="N3709" i="6"/>
  <c r="O3709" i="6"/>
  <c r="N3710" i="6"/>
  <c r="O3710" i="6"/>
  <c r="N3711" i="6"/>
  <c r="O3711" i="6"/>
  <c r="N3712" i="6"/>
  <c r="O3712" i="6"/>
  <c r="N3713" i="6"/>
  <c r="O3713" i="6"/>
  <c r="N3714" i="6"/>
  <c r="O3714" i="6"/>
  <c r="N3715" i="6"/>
  <c r="O3715" i="6"/>
  <c r="N3716" i="6"/>
  <c r="H522" i="14"/>
  <c r="O3717" i="6" s="1"/>
  <c r="P3717" i="6" s="1"/>
  <c r="U3717" i="6" s="1"/>
  <c r="N3718" i="6"/>
  <c r="N3719" i="6"/>
  <c r="N3720" i="6"/>
  <c r="N3721" i="6"/>
  <c r="N3722" i="6"/>
  <c r="N3723" i="6"/>
  <c r="N3724" i="6"/>
  <c r="N3725" i="6"/>
  <c r="N3726" i="6"/>
  <c r="N3727" i="6"/>
  <c r="N3728" i="6"/>
  <c r="P3728" i="6" s="1"/>
  <c r="U3728" i="6" s="1"/>
  <c r="P3729" i="6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P3733" i="6"/>
  <c r="U3733" i="6" s="1"/>
  <c r="N3734" i="6"/>
  <c r="P3734" i="6" s="1"/>
  <c r="U3734" i="6" s="1"/>
  <c r="N3735" i="6"/>
  <c r="P3735" i="6" s="1"/>
  <c r="U3735" i="6" s="1"/>
  <c r="N3736" i="6"/>
  <c r="P3736" i="6" s="1"/>
  <c r="U3736" i="6" s="1"/>
  <c r="H525" i="14"/>
  <c r="O3739" i="6" s="1"/>
  <c r="N3738" i="6"/>
  <c r="N3739" i="6"/>
  <c r="N3740" i="6"/>
  <c r="N3741" i="6"/>
  <c r="N3742" i="6"/>
  <c r="N3743" i="6"/>
  <c r="N3744" i="6"/>
  <c r="N3745" i="6"/>
  <c r="N3746" i="6"/>
  <c r="H526" i="14"/>
  <c r="O3750" i="6" s="1"/>
  <c r="N3747" i="6"/>
  <c r="N3749" i="6"/>
  <c r="N3750" i="6"/>
  <c r="N3751" i="6"/>
  <c r="N3752" i="6"/>
  <c r="N3753" i="6"/>
  <c r="N3754" i="6"/>
  <c r="N3755" i="6"/>
  <c r="N3756" i="6"/>
  <c r="N3757" i="6"/>
  <c r="N3758" i="6"/>
  <c r="H527" i="14"/>
  <c r="O3759" i="6" s="1"/>
  <c r="P3759" i="6" s="1"/>
  <c r="U3759" i="6" s="1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U3773" i="6" s="1"/>
  <c r="P3774" i="6"/>
  <c r="U3774" i="6" s="1"/>
  <c r="N3775" i="6"/>
  <c r="P3775" i="6" s="1"/>
  <c r="U3775" i="6" s="1"/>
  <c r="N3776" i="6"/>
  <c r="P3776" i="6" s="1"/>
  <c r="U3776" i="6" s="1"/>
  <c r="N3777" i="6"/>
  <c r="P3777" i="6" s="1"/>
  <c r="U3777" i="6" s="1"/>
  <c r="P3778" i="6"/>
  <c r="U3778" i="6" s="1"/>
  <c r="P3779" i="6"/>
  <c r="U3779" i="6" s="1"/>
  <c r="N3780" i="6"/>
  <c r="P3780" i="6" s="1"/>
  <c r="U3780" i="6" s="1"/>
  <c r="N3781" i="6"/>
  <c r="P3781" i="6" s="1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P3785" i="6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 s="1"/>
  <c r="U3791" i="6" s="1"/>
  <c r="N3792" i="6"/>
  <c r="P3792" i="6" s="1"/>
  <c r="U3792" i="6" s="1"/>
  <c r="N3793" i="6"/>
  <c r="P3793" i="6" s="1"/>
  <c r="U3793" i="6" s="1"/>
  <c r="N3794" i="6"/>
  <c r="P3794" i="6" s="1"/>
  <c r="U3794" i="6" s="1"/>
  <c r="V3794" i="6" s="1"/>
  <c r="N3795" i="6"/>
  <c r="P3795" i="6" s="1"/>
  <c r="U3795" i="6" s="1"/>
  <c r="N3796" i="6"/>
  <c r="P3796" i="6" s="1"/>
  <c r="U3796" i="6" s="1"/>
  <c r="N3797" i="6"/>
  <c r="P3797" i="6" s="1"/>
  <c r="U3797" i="6" s="1"/>
  <c r="P3798" i="6"/>
  <c r="U3798" i="6" s="1"/>
  <c r="P3799" i="6"/>
  <c r="U3799" i="6" s="1"/>
  <c r="N3800" i="6"/>
  <c r="P3800" i="6" s="1"/>
  <c r="U3800" i="6" s="1"/>
  <c r="P3801" i="6"/>
  <c r="U3801" i="6" s="1"/>
  <c r="P3802" i="6"/>
  <c r="U3802" i="6" s="1"/>
  <c r="N3803" i="6"/>
  <c r="H538" i="14"/>
  <c r="O3803" i="6" s="1"/>
  <c r="N3804" i="6"/>
  <c r="N3806" i="6"/>
  <c r="N3807" i="6"/>
  <c r="N3808" i="6"/>
  <c r="N3809" i="6"/>
  <c r="N3810" i="6"/>
  <c r="N3811" i="6"/>
  <c r="N3812" i="6"/>
  <c r="N3813" i="6"/>
  <c r="N3814" i="6"/>
  <c r="N3815" i="6"/>
  <c r="N3816" i="6"/>
  <c r="H539" i="14"/>
  <c r="O3819" i="6" s="1"/>
  <c r="N3818" i="6"/>
  <c r="N3819" i="6"/>
  <c r="N3820" i="6"/>
  <c r="N3821" i="6"/>
  <c r="N3822" i="6"/>
  <c r="N3823" i="6"/>
  <c r="N3824" i="6"/>
  <c r="N3825" i="6"/>
  <c r="N3826" i="6"/>
  <c r="N3827" i="6"/>
  <c r="H540" i="14"/>
  <c r="O3827" i="6" s="1"/>
  <c r="N3828" i="6"/>
  <c r="N3830" i="6"/>
  <c r="N3831" i="6"/>
  <c r="N3832" i="6"/>
  <c r="N3833" i="6"/>
  <c r="H541" i="14"/>
  <c r="N3834" i="6"/>
  <c r="N3835" i="6"/>
  <c r="N3836" i="6"/>
  <c r="N3838" i="6"/>
  <c r="N3839" i="6"/>
  <c r="N3840" i="6"/>
  <c r="N3841" i="6"/>
  <c r="N3842" i="6"/>
  <c r="N3843" i="6"/>
  <c r="H542" i="14"/>
  <c r="O3846" i="6" s="1"/>
  <c r="N3844" i="6"/>
  <c r="N3845" i="6"/>
  <c r="N3846" i="6"/>
  <c r="N3847" i="6"/>
  <c r="N3848" i="6"/>
  <c r="O3848" i="6"/>
  <c r="N3850" i="6"/>
  <c r="N3851" i="6"/>
  <c r="N3852" i="6"/>
  <c r="N3853" i="6"/>
  <c r="P3854" i="6"/>
  <c r="U3854" i="6" s="1"/>
  <c r="N3855" i="6"/>
  <c r="P3855" i="6" s="1"/>
  <c r="U3855" i="6" s="1"/>
  <c r="N3856" i="6"/>
  <c r="P3856" i="6" s="1"/>
  <c r="U3856" i="6" s="1"/>
  <c r="N3857" i="6"/>
  <c r="P3857" i="6" s="1"/>
  <c r="U3857" i="6" s="1"/>
  <c r="N3858" i="6"/>
  <c r="H544" i="14"/>
  <c r="O3858" i="6" s="1"/>
  <c r="N3859" i="6"/>
  <c r="N3860" i="6"/>
  <c r="N3861" i="6"/>
  <c r="N3862" i="6"/>
  <c r="N3863" i="6"/>
  <c r="N3865" i="6"/>
  <c r="N3866" i="6"/>
  <c r="N3867" i="6"/>
  <c r="N3868" i="6"/>
  <c r="H545" i="14"/>
  <c r="O3868" i="6" s="1"/>
  <c r="N3869" i="6"/>
  <c r="N3870" i="6"/>
  <c r="N3872" i="6"/>
  <c r="N3873" i="6"/>
  <c r="N3874" i="6"/>
  <c r="N3875" i="6"/>
  <c r="H546" i="14"/>
  <c r="O3877" i="6" s="1"/>
  <c r="N3876" i="6"/>
  <c r="N3877" i="6"/>
  <c r="N3878" i="6"/>
  <c r="N3879" i="6"/>
  <c r="N3880" i="6"/>
  <c r="N3881" i="6"/>
  <c r="N3883" i="6"/>
  <c r="N3884" i="6"/>
  <c r="N3885" i="6"/>
  <c r="N3886" i="6"/>
  <c r="N3887" i="6"/>
  <c r="N3888" i="6"/>
  <c r="H547" i="14"/>
  <c r="O3890" i="6" s="1"/>
  <c r="P3890" i="6" s="1"/>
  <c r="U3890" i="6" s="1"/>
  <c r="H548" i="14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P3918" i="6" s="1"/>
  <c r="U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P3930" i="6"/>
  <c r="U3930" i="6" s="1"/>
  <c r="N3931" i="6"/>
  <c r="P3931" i="6" s="1"/>
  <c r="U3931" i="6" s="1"/>
  <c r="N3932" i="6"/>
  <c r="P3932" i="6" s="1"/>
  <c r="U3932" i="6" s="1"/>
  <c r="N3933" i="6"/>
  <c r="P3933" i="6" s="1"/>
  <c r="U3933" i="6" s="1"/>
  <c r="V3933" i="6" s="1"/>
  <c r="N3934" i="6"/>
  <c r="P3934" i="6" s="1"/>
  <c r="U3934" i="6" s="1"/>
  <c r="N3935" i="6"/>
  <c r="P3935" i="6" s="1"/>
  <c r="U3935" i="6" s="1"/>
  <c r="N3936" i="6"/>
  <c r="P3936" i="6" s="1"/>
  <c r="U3936" i="6" s="1"/>
  <c r="N3937" i="6"/>
  <c r="P3937" i="6" s="1"/>
  <c r="U3937" i="6" s="1"/>
  <c r="N3938" i="6"/>
  <c r="P3938" i="6" s="1"/>
  <c r="U3938" i="6" s="1"/>
  <c r="N3939" i="6"/>
  <c r="P3939" i="6" s="1"/>
  <c r="U3939" i="6" s="1"/>
  <c r="N3940" i="6"/>
  <c r="P3940" i="6" s="1"/>
  <c r="U3940" i="6" s="1"/>
  <c r="N3941" i="6"/>
  <c r="P3941" i="6" s="1"/>
  <c r="U3941" i="6" s="1"/>
  <c r="N3942" i="6"/>
  <c r="P3942" i="6" s="1"/>
  <c r="U3942" i="6" s="1"/>
  <c r="N3943" i="6"/>
  <c r="P3943" i="6" s="1"/>
  <c r="U3943" i="6" s="1"/>
  <c r="N3944" i="6"/>
  <c r="P3944" i="6" s="1"/>
  <c r="U3944" i="6" s="1"/>
  <c r="P3945" i="6"/>
  <c r="U3945" i="6" s="1"/>
  <c r="P3946" i="6"/>
  <c r="U3946" i="6" s="1"/>
  <c r="N3947" i="6"/>
  <c r="P3947" i="6" s="1"/>
  <c r="U3947" i="6" s="1"/>
  <c r="N3948" i="6"/>
  <c r="P3948" i="6" s="1"/>
  <c r="U3948" i="6" s="1"/>
  <c r="N3949" i="6"/>
  <c r="P3949" i="6" s="1"/>
  <c r="U3949" i="6" s="1"/>
  <c r="N3950" i="6"/>
  <c r="P3950" i="6" s="1"/>
  <c r="U3950" i="6" s="1"/>
  <c r="N3951" i="6"/>
  <c r="P3951" i="6" s="1"/>
  <c r="U3951" i="6" s="1"/>
  <c r="N3952" i="6"/>
  <c r="P3952" i="6" s="1"/>
  <c r="U3952" i="6" s="1"/>
  <c r="N3953" i="6"/>
  <c r="P3953" i="6" s="1"/>
  <c r="U3953" i="6" s="1"/>
  <c r="P3954" i="6"/>
  <c r="U3954" i="6" s="1"/>
  <c r="N3955" i="6"/>
  <c r="P3955" i="6" s="1"/>
  <c r="U3955" i="6" s="1"/>
  <c r="N3956" i="6"/>
  <c r="P3956" i="6" s="1"/>
  <c r="U3956" i="6" s="1"/>
  <c r="N3957" i="6"/>
  <c r="P3957" i="6" s="1"/>
  <c r="U3957" i="6" s="1"/>
  <c r="N3958" i="6"/>
  <c r="P3958" i="6" s="1"/>
  <c r="U3958" i="6" s="1"/>
  <c r="N3959" i="6"/>
  <c r="P3959" i="6" s="1"/>
  <c r="U3959" i="6" s="1"/>
  <c r="N3960" i="6"/>
  <c r="P3960" i="6" s="1"/>
  <c r="U3960" i="6" s="1"/>
  <c r="N3961" i="6"/>
  <c r="P3961" i="6" s="1"/>
  <c r="U3961" i="6" s="1"/>
  <c r="P3962" i="6"/>
  <c r="U3962" i="6" s="1"/>
  <c r="P3963" i="6"/>
  <c r="U3963" i="6" s="1"/>
  <c r="N3964" i="6"/>
  <c r="P3964" i="6" s="1"/>
  <c r="U3964" i="6" s="1"/>
  <c r="P3965" i="6"/>
  <c r="U3965" i="6" s="1"/>
  <c r="N3966" i="6"/>
  <c r="P3966" i="6" s="1"/>
  <c r="U3966" i="6" s="1"/>
  <c r="P3967" i="6"/>
  <c r="U3967" i="6" s="1"/>
  <c r="N3968" i="6"/>
  <c r="P3968" i="6" s="1"/>
  <c r="U3968" i="6" s="1"/>
  <c r="N3969" i="6"/>
  <c r="H559" i="14"/>
  <c r="O3969" i="6" s="1"/>
  <c r="N3970" i="6"/>
  <c r="N3972" i="6"/>
  <c r="N3973" i="6"/>
  <c r="N3974" i="6"/>
  <c r="N3975" i="6"/>
  <c r="N3976" i="6"/>
  <c r="N3977" i="6"/>
  <c r="N3978" i="6"/>
  <c r="N3979" i="6"/>
  <c r="N3980" i="6"/>
  <c r="N3981" i="6"/>
  <c r="H560" i="14"/>
  <c r="O3983" i="6" s="1"/>
  <c r="N3983" i="6"/>
  <c r="N3984" i="6"/>
  <c r="N3985" i="6"/>
  <c r="N3986" i="6"/>
  <c r="N3987" i="6"/>
  <c r="O3987" i="6"/>
  <c r="N3988" i="6"/>
  <c r="N3989" i="6"/>
  <c r="H561" i="14"/>
  <c r="O3989" i="6" s="1"/>
  <c r="N3990" i="6"/>
  <c r="N3992" i="6"/>
  <c r="N3993" i="6"/>
  <c r="N3994" i="6"/>
  <c r="N3995" i="6"/>
  <c r="N3996" i="6"/>
  <c r="N3997" i="6"/>
  <c r="N3998" i="6"/>
  <c r="N3999" i="6"/>
  <c r="N4000" i="6"/>
  <c r="H562" i="14"/>
  <c r="O4001" i="6" s="1"/>
  <c r="P4001" i="6" s="1"/>
  <c r="U4001" i="6" s="1"/>
  <c r="N4002" i="6"/>
  <c r="N4003" i="6"/>
  <c r="N4004" i="6"/>
  <c r="N4005" i="6"/>
  <c r="N4006" i="6"/>
  <c r="N4007" i="6"/>
  <c r="N4008" i="6"/>
  <c r="N4009" i="6"/>
  <c r="N4010" i="6"/>
  <c r="P4011" i="6"/>
  <c r="U4011" i="6" s="1"/>
  <c r="N4012" i="6"/>
  <c r="P4012" i="6" s="1"/>
  <c r="U4012" i="6" s="1"/>
  <c r="N4013" i="6"/>
  <c r="P4013" i="6" s="1"/>
  <c r="U4013" i="6" s="1"/>
  <c r="N4014" i="6"/>
  <c r="P4014" i="6" s="1"/>
  <c r="U4014" i="6" s="1"/>
  <c r="N4015" i="6"/>
  <c r="P4015" i="6" s="1"/>
  <c r="U4015" i="6" s="1"/>
  <c r="N4016" i="6"/>
  <c r="P4016" i="6" s="1"/>
  <c r="U4016" i="6" s="1"/>
  <c r="N4017" i="6"/>
  <c r="P4017" i="6" s="1"/>
  <c r="U4017" i="6" s="1"/>
  <c r="N4018" i="6"/>
  <c r="P4018" i="6" s="1"/>
  <c r="U4018" i="6" s="1"/>
  <c r="N4019" i="6"/>
  <c r="P4019" i="6" s="1"/>
  <c r="U4019" i="6" s="1"/>
  <c r="N4020" i="6"/>
  <c r="P4020" i="6" s="1"/>
  <c r="U4020" i="6" s="1"/>
  <c r="N4021" i="6"/>
  <c r="P4021" i="6" s="1"/>
  <c r="U4021" i="6" s="1"/>
  <c r="P4022" i="6"/>
  <c r="U4022" i="6" s="1"/>
  <c r="N4023" i="6"/>
  <c r="P4023" i="6" s="1"/>
  <c r="U4023" i="6" s="1"/>
  <c r="N4024" i="6"/>
  <c r="P4024" i="6" s="1"/>
  <c r="U4024" i="6" s="1"/>
  <c r="N4025" i="6"/>
  <c r="P4025" i="6" s="1"/>
  <c r="U4025" i="6" s="1"/>
  <c r="N4026" i="6"/>
  <c r="P4026" i="6" s="1"/>
  <c r="U4026" i="6" s="1"/>
  <c r="N4027" i="6"/>
  <c r="P4027" i="6" s="1"/>
  <c r="U4027" i="6" s="1"/>
  <c r="N4028" i="6"/>
  <c r="P4028" i="6" s="1"/>
  <c r="U4028" i="6" s="1"/>
  <c r="N4029" i="6"/>
  <c r="P4029" i="6" s="1"/>
  <c r="U4029" i="6" s="1"/>
  <c r="N4030" i="6"/>
  <c r="P4030" i="6" s="1"/>
  <c r="U4030" i="6" s="1"/>
  <c r="N4031" i="6"/>
  <c r="P4031" i="6" s="1"/>
  <c r="U4031" i="6" s="1"/>
  <c r="N4032" i="6"/>
  <c r="P4032" i="6" s="1"/>
  <c r="U4032" i="6" s="1"/>
  <c r="P4033" i="6"/>
  <c r="U4033" i="6" s="1"/>
  <c r="N4034" i="6"/>
  <c r="P4034" i="6" s="1"/>
  <c r="U4034" i="6" s="1"/>
  <c r="N4035" i="6"/>
  <c r="P4035" i="6" s="1"/>
  <c r="U4035" i="6" s="1"/>
  <c r="N4036" i="6"/>
  <c r="P4036" i="6" s="1"/>
  <c r="U4036" i="6" s="1"/>
  <c r="N4037" i="6"/>
  <c r="P4037" i="6" s="1"/>
  <c r="U4037" i="6" s="1"/>
  <c r="N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P4042" i="6"/>
  <c r="U4042" i="6" s="1"/>
  <c r="N4043" i="6"/>
  <c r="P4043" i="6" s="1"/>
  <c r="U4043" i="6" s="1"/>
  <c r="N4044" i="6"/>
  <c r="P4044" i="6" s="1"/>
  <c r="U4044" i="6" s="1"/>
  <c r="N4045" i="6"/>
  <c r="P4045" i="6" s="1"/>
  <c r="U4045" i="6" s="1"/>
  <c r="N4046" i="6"/>
  <c r="P4046" i="6" s="1"/>
  <c r="U4046" i="6" s="1"/>
  <c r="P4047" i="6"/>
  <c r="U4047" i="6" s="1"/>
  <c r="N4048" i="6"/>
  <c r="P4048" i="6" s="1"/>
  <c r="U4048" i="6" s="1"/>
  <c r="N4049" i="6"/>
  <c r="P4049" i="6" s="1"/>
  <c r="U4049" i="6" s="1"/>
  <c r="P4050" i="6"/>
  <c r="U4050" i="6" s="1"/>
  <c r="N4051" i="6"/>
  <c r="P4051" i="6" s="1"/>
  <c r="U4051" i="6" s="1"/>
  <c r="N4052" i="6"/>
  <c r="P4052" i="6" s="1"/>
  <c r="U4052" i="6" s="1"/>
  <c r="V4052" i="6" s="1"/>
  <c r="N4053" i="6"/>
  <c r="P4053" i="6" s="1"/>
  <c r="U4053" i="6" s="1"/>
  <c r="H569" i="14"/>
  <c r="O4060" i="6" s="1"/>
  <c r="N4055" i="6"/>
  <c r="N4056" i="6"/>
  <c r="N4057" i="6"/>
  <c r="N4058" i="6"/>
  <c r="N4059" i="6"/>
  <c r="N4060" i="6"/>
  <c r="N4061" i="6"/>
  <c r="N4062" i="6"/>
  <c r="O4062" i="6"/>
  <c r="N4063" i="6"/>
  <c r="O4063" i="6"/>
  <c r="N4064" i="6"/>
  <c r="O4064" i="6"/>
  <c r="N4065" i="6"/>
  <c r="O4065" i="6"/>
  <c r="N4066" i="6"/>
  <c r="O4066" i="6"/>
  <c r="N4067" i="6"/>
  <c r="O4067" i="6"/>
  <c r="N4068" i="6"/>
  <c r="O4068" i="6"/>
  <c r="N4069" i="6"/>
  <c r="O4069" i="6"/>
  <c r="N4070" i="6"/>
  <c r="O4070" i="6"/>
  <c r="N4071" i="6"/>
  <c r="O4071" i="6"/>
  <c r="N4072" i="6"/>
  <c r="O4072" i="6"/>
  <c r="N4073" i="6"/>
  <c r="O4073" i="6"/>
  <c r="N4074" i="6"/>
  <c r="H571" i="14"/>
  <c r="O4079" i="6" s="1"/>
  <c r="N4075" i="6"/>
  <c r="N4077" i="6"/>
  <c r="N4078" i="6"/>
  <c r="N4079" i="6"/>
  <c r="N4080" i="6"/>
  <c r="H572" i="14"/>
  <c r="O4084" i="6" s="1"/>
  <c r="N4082" i="6"/>
  <c r="N4083" i="6"/>
  <c r="N4084" i="6"/>
  <c r="N4085" i="6"/>
  <c r="N4086" i="6"/>
  <c r="N4087" i="6"/>
  <c r="N4088" i="6"/>
  <c r="N4089" i="6"/>
  <c r="N4090" i="6"/>
  <c r="N4091" i="6"/>
  <c r="P4091" i="6" s="1"/>
  <c r="U4091" i="6" s="1"/>
  <c r="P4092" i="6"/>
  <c r="U4092" i="6" s="1"/>
  <c r="N4093" i="6"/>
  <c r="P4093" i="6" s="1"/>
  <c r="U4093" i="6" s="1"/>
  <c r="P4094" i="6"/>
  <c r="U4094" i="6" s="1"/>
  <c r="P4095" i="6"/>
  <c r="U4095" i="6" s="1"/>
  <c r="N4096" i="6"/>
  <c r="P4096" i="6" s="1"/>
  <c r="U4096" i="6" s="1"/>
  <c r="P4097" i="6"/>
  <c r="U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P4102" i="6"/>
  <c r="U4102" i="6" s="1"/>
  <c r="P4103" i="6"/>
  <c r="U4103" i="6" s="1"/>
  <c r="P4104" i="6"/>
  <c r="U4104" i="6" s="1"/>
  <c r="P4105" i="6"/>
  <c r="U4105" i="6" s="1"/>
  <c r="N4106" i="6"/>
  <c r="P4106" i="6" s="1"/>
  <c r="U4106" i="6" s="1"/>
  <c r="N4108" i="6"/>
  <c r="P4108" i="6" s="1"/>
  <c r="U4108" i="6" s="1"/>
  <c r="N4109" i="6"/>
  <c r="P4109" i="6" s="1"/>
  <c r="U4109" i="6" s="1"/>
  <c r="N4110" i="6"/>
  <c r="P4110" i="6" s="1"/>
  <c r="U4110" i="6" s="1"/>
  <c r="P4111" i="6"/>
  <c r="U4111" i="6" s="1"/>
  <c r="N4112" i="6"/>
  <c r="O4112" i="6"/>
  <c r="N4113" i="6"/>
  <c r="O4113" i="6"/>
  <c r="N4114" i="6"/>
  <c r="O4114" i="6"/>
  <c r="N4115" i="6"/>
  <c r="O4115" i="6"/>
  <c r="N4116" i="6"/>
  <c r="O4116" i="6"/>
  <c r="N4117" i="6"/>
  <c r="O4117" i="6"/>
  <c r="N4118" i="6"/>
  <c r="O4118" i="6"/>
  <c r="N4119" i="6"/>
  <c r="O4119" i="6"/>
  <c r="N4120" i="6"/>
  <c r="O4120" i="6"/>
  <c r="N4121" i="6"/>
  <c r="O4121" i="6"/>
  <c r="N4122" i="6"/>
  <c r="O4122" i="6"/>
  <c r="N4123" i="6"/>
  <c r="O4123" i="6"/>
  <c r="N4124" i="6"/>
  <c r="O4124" i="6"/>
  <c r="H585" i="14"/>
  <c r="O4135" i="6" s="1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H586" i="14"/>
  <c r="N4141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58" i="6" s="1"/>
  <c r="N4155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O4169" i="6"/>
  <c r="N4170" i="6"/>
  <c r="O4170" i="6"/>
  <c r="N4171" i="6"/>
  <c r="O4171" i="6"/>
  <c r="N4172" i="6"/>
  <c r="O4172" i="6"/>
  <c r="N4173" i="6"/>
  <c r="O4173" i="6"/>
  <c r="N4174" i="6"/>
  <c r="P4174" i="6" s="1"/>
  <c r="U4174" i="6" s="1"/>
  <c r="N4175" i="6"/>
  <c r="O4175" i="6"/>
  <c r="N4176" i="6"/>
  <c r="O4176" i="6"/>
  <c r="N4177" i="6"/>
  <c r="O4177" i="6"/>
  <c r="N4178" i="6"/>
  <c r="O4178" i="6"/>
  <c r="N4179" i="6"/>
  <c r="H589" i="14"/>
  <c r="O4189" i="6" s="1"/>
  <c r="N4180" i="6"/>
  <c r="N4182" i="6"/>
  <c r="N4183" i="6"/>
  <c r="N4184" i="6"/>
  <c r="N4185" i="6"/>
  <c r="N4186" i="6"/>
  <c r="N4187" i="6"/>
  <c r="N4188" i="6"/>
  <c r="N4189" i="6"/>
  <c r="N4190" i="6"/>
  <c r="N4191" i="6"/>
  <c r="H590" i="14"/>
  <c r="O4191" i="6" s="1"/>
  <c r="N4192" i="6"/>
  <c r="N4193" i="6"/>
  <c r="N4194" i="6"/>
  <c r="N4196" i="6"/>
  <c r="N4197" i="6"/>
  <c r="N4198" i="6"/>
  <c r="N4199" i="6"/>
  <c r="N4200" i="6"/>
  <c r="H591" i="14"/>
  <c r="N4201" i="6"/>
  <c r="N4202" i="6"/>
  <c r="N4203" i="6"/>
  <c r="N4204" i="6"/>
  <c r="N4206" i="6"/>
  <c r="N4207" i="6"/>
  <c r="N4208" i="6"/>
  <c r="N4209" i="6"/>
  <c r="N4210" i="6"/>
  <c r="N4211" i="6"/>
  <c r="P4211" i="6" s="1"/>
  <c r="U4211" i="6" s="1"/>
  <c r="P4212" i="6"/>
  <c r="U4212" i="6" s="1"/>
  <c r="N4213" i="6"/>
  <c r="P4213" i="6" s="1"/>
  <c r="U4213" i="6" s="1"/>
  <c r="N4214" i="6"/>
  <c r="P4214" i="6" s="1"/>
  <c r="U4214" i="6" s="1"/>
  <c r="P4215" i="6"/>
  <c r="U4215" i="6" s="1"/>
  <c r="N4216" i="6"/>
  <c r="P4216" i="6" s="1"/>
  <c r="U4216" i="6" s="1"/>
  <c r="N4217" i="6"/>
  <c r="P4217" i="6" s="1"/>
  <c r="U4217" i="6" s="1"/>
  <c r="N4218" i="6"/>
  <c r="P4218" i="6" s="1"/>
  <c r="U4218" i="6" s="1"/>
  <c r="P4219" i="6"/>
  <c r="U4219" i="6" s="1"/>
  <c r="N4220" i="6"/>
  <c r="P4220" i="6" s="1"/>
  <c r="U4220" i="6" s="1"/>
  <c r="N4221" i="6"/>
  <c r="H595" i="14"/>
  <c r="N4222" i="6"/>
  <c r="N4223" i="6"/>
  <c r="N4225" i="6"/>
  <c r="N4226" i="6"/>
  <c r="N4227" i="6"/>
  <c r="N4228" i="6"/>
  <c r="N4229" i="6"/>
  <c r="N4230" i="6"/>
  <c r="N4231" i="6"/>
  <c r="N4232" i="6"/>
  <c r="N4233" i="6"/>
  <c r="N4234" i="6"/>
  <c r="H596" i="14"/>
  <c r="O4236" i="6" s="1"/>
  <c r="N4235" i="6"/>
  <c r="N4236" i="6"/>
  <c r="N4237" i="6"/>
  <c r="N4238" i="6"/>
  <c r="N4239" i="6"/>
  <c r="N4240" i="6"/>
  <c r="N4241" i="6"/>
  <c r="N4242" i="6"/>
  <c r="N4243" i="6"/>
  <c r="N4245" i="6"/>
  <c r="N4246" i="6"/>
  <c r="N4247" i="6"/>
  <c r="N4248" i="6"/>
  <c r="N4249" i="6"/>
  <c r="H597" i="14"/>
  <c r="O4255" i="6" s="1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H598" i="14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H599" i="14"/>
  <c r="O4278" i="6" s="1"/>
  <c r="N4277" i="6"/>
  <c r="N4278" i="6"/>
  <c r="N4279" i="6"/>
  <c r="N4280" i="6"/>
  <c r="N4281" i="6"/>
  <c r="N4282" i="6"/>
  <c r="N4283" i="6"/>
  <c r="N4284" i="6"/>
  <c r="N4285" i="6"/>
  <c r="N4286" i="6"/>
  <c r="N4288" i="6"/>
  <c r="H600" i="14"/>
  <c r="O4292" i="6" s="1"/>
  <c r="N4289" i="6"/>
  <c r="N4291" i="6"/>
  <c r="N4292" i="6"/>
  <c r="N4293" i="6"/>
  <c r="N4294" i="6"/>
  <c r="N4295" i="6"/>
  <c r="N4296" i="6"/>
  <c r="N4297" i="6"/>
  <c r="P4297" i="6" s="1"/>
  <c r="U4297" i="6" s="1"/>
  <c r="N4298" i="6"/>
  <c r="P4298" i="6" s="1"/>
  <c r="U4298" i="6" s="1"/>
  <c r="N4299" i="6"/>
  <c r="P4299" i="6" s="1"/>
  <c r="U4299" i="6" s="1"/>
  <c r="N4301" i="6"/>
  <c r="P4301" i="6" s="1"/>
  <c r="U4301" i="6" s="1"/>
  <c r="N4303" i="6"/>
  <c r="P4303" i="6" s="1"/>
  <c r="U4303" i="6" s="1"/>
  <c r="N4304" i="6"/>
  <c r="P4304" i="6" s="1"/>
  <c r="U4304" i="6" s="1"/>
  <c r="N4306" i="6"/>
  <c r="P4306" i="6" s="1"/>
  <c r="U4306" i="6" s="1"/>
  <c r="N4307" i="6"/>
  <c r="P4307" i="6" s="1"/>
  <c r="U4307" i="6" s="1"/>
  <c r="N4308" i="6"/>
  <c r="P4308" i="6" s="1"/>
  <c r="U4308" i="6" s="1"/>
  <c r="N4309" i="6"/>
  <c r="P4309" i="6" s="1"/>
  <c r="U4309" i="6" s="1"/>
  <c r="N4310" i="6"/>
  <c r="P4310" i="6" s="1"/>
  <c r="U4310" i="6" s="1"/>
  <c r="N4311" i="6"/>
  <c r="P4311" i="6" s="1"/>
  <c r="U4311" i="6" s="1"/>
  <c r="N4312" i="6"/>
  <c r="O4312" i="6"/>
  <c r="N4313" i="6"/>
  <c r="O4313" i="6"/>
  <c r="N4314" i="6"/>
  <c r="O4314" i="6"/>
  <c r="N4315" i="6"/>
  <c r="O4315" i="6"/>
  <c r="N4316" i="6"/>
  <c r="O4316" i="6"/>
  <c r="N4317" i="6"/>
  <c r="O4317" i="6"/>
  <c r="N4318" i="6"/>
  <c r="O4318" i="6"/>
  <c r="N4319" i="6"/>
  <c r="O4319" i="6"/>
  <c r="N4320" i="6"/>
  <c r="O4320" i="6"/>
  <c r="N4321" i="6"/>
  <c r="O4321" i="6"/>
  <c r="N4322" i="6"/>
  <c r="O4322" i="6"/>
  <c r="N4323" i="6"/>
  <c r="P4323" i="6" s="1"/>
  <c r="U4323" i="6" s="1"/>
  <c r="N4324" i="6"/>
  <c r="P4324" i="6" s="1"/>
  <c r="U4324" i="6" s="1"/>
  <c r="N4325" i="6"/>
  <c r="P4325" i="6" s="1"/>
  <c r="U4325" i="6" s="1"/>
  <c r="N4327" i="6"/>
  <c r="P4327" i="6" s="1"/>
  <c r="U4327" i="6" s="1"/>
  <c r="N4328" i="6"/>
  <c r="P4328" i="6" s="1"/>
  <c r="U4328" i="6" s="1"/>
  <c r="N4329" i="6"/>
  <c r="P4329" i="6" s="1"/>
  <c r="U4329" i="6" s="1"/>
  <c r="P4330" i="6"/>
  <c r="U4330" i="6" s="1"/>
  <c r="N4331" i="6"/>
  <c r="P4331" i="6" s="1"/>
  <c r="U4331" i="6" s="1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H605" i="14"/>
  <c r="N4345" i="6"/>
  <c r="N4346" i="6"/>
  <c r="N4347" i="6"/>
  <c r="N4348" i="6"/>
  <c r="N4349" i="6"/>
  <c r="N4350" i="6"/>
  <c r="N4351" i="6"/>
  <c r="N4352" i="6"/>
  <c r="N4353" i="6"/>
  <c r="N4354" i="6"/>
  <c r="N4355" i="6"/>
  <c r="P4356" i="6"/>
  <c r="U4356" i="6" s="1"/>
  <c r="N4357" i="6"/>
  <c r="P4357" i="6" s="1"/>
  <c r="U4357" i="6" s="1"/>
  <c r="N4358" i="6"/>
  <c r="P4358" i="6" s="1"/>
  <c r="U4358" i="6" s="1"/>
  <c r="N4359" i="6"/>
  <c r="P4359" i="6" s="1"/>
  <c r="U4359" i="6" s="1"/>
  <c r="N4360" i="6"/>
  <c r="P4360" i="6" s="1"/>
  <c r="U4360" i="6" s="1"/>
  <c r="N4361" i="6"/>
  <c r="P4361" i="6" s="1"/>
  <c r="U4361" i="6" s="1"/>
  <c r="N4362" i="6"/>
  <c r="P4362" i="6" s="1"/>
  <c r="U4362" i="6" s="1"/>
  <c r="N4363" i="6"/>
  <c r="P4363" i="6" s="1"/>
  <c r="U4363" i="6" s="1"/>
  <c r="N4364" i="6"/>
  <c r="P4364" i="6" s="1"/>
  <c r="U4364" i="6" s="1"/>
  <c r="N4365" i="6"/>
  <c r="P4365" i="6" s="1"/>
  <c r="U4365" i="6" s="1"/>
  <c r="N4366" i="6"/>
  <c r="P4366" i="6" s="1"/>
  <c r="U4366" i="6" s="1"/>
  <c r="P4367" i="6"/>
  <c r="U4367" i="6" s="1"/>
  <c r="P4368" i="6"/>
  <c r="U4368" i="6" s="1"/>
  <c r="N4369" i="6"/>
  <c r="P4369" i="6" s="1"/>
  <c r="U4369" i="6" s="1"/>
  <c r="N4370" i="6"/>
  <c r="P4370" i="6" s="1"/>
  <c r="U4370" i="6" s="1"/>
  <c r="P4371" i="6"/>
  <c r="U4371" i="6" s="1"/>
  <c r="N4372" i="6"/>
  <c r="P4372" i="6" s="1"/>
  <c r="U4372" i="6" s="1"/>
  <c r="P4373" i="6"/>
  <c r="U4373" i="6" s="1"/>
  <c r="V4373" i="6" s="1"/>
  <c r="P4374" i="6"/>
  <c r="U4374" i="6" s="1"/>
  <c r="N4375" i="6"/>
  <c r="P4375" i="6" s="1"/>
  <c r="U4375" i="6" s="1"/>
  <c r="H612" i="14"/>
  <c r="O4376" i="6" s="1"/>
  <c r="P4376" i="6" s="1"/>
  <c r="U4376" i="6" s="1"/>
  <c r="N4377" i="6"/>
  <c r="N4378" i="6"/>
  <c r="N4379" i="6"/>
  <c r="N4380" i="6"/>
  <c r="N4381" i="6"/>
  <c r="O4381" i="6"/>
  <c r="N4382" i="6"/>
  <c r="N4383" i="6"/>
  <c r="N4384" i="6"/>
  <c r="H613" i="14"/>
  <c r="O4385" i="6" s="1"/>
  <c r="P4385" i="6" s="1"/>
  <c r="U4385" i="6" s="1"/>
  <c r="N4386" i="6"/>
  <c r="N4387" i="6"/>
  <c r="N4388" i="6"/>
  <c r="N4389" i="6"/>
  <c r="N4390" i="6"/>
  <c r="N4391" i="6"/>
  <c r="N4392" i="6"/>
  <c r="N4393" i="6"/>
  <c r="N4394" i="6"/>
  <c r="N4395" i="6"/>
  <c r="H614" i="14"/>
  <c r="O4395" i="6" s="1"/>
  <c r="N4397" i="6"/>
  <c r="N4398" i="6"/>
  <c r="N4399" i="6"/>
  <c r="N4400" i="6"/>
  <c r="N4401" i="6"/>
  <c r="N4402" i="6"/>
  <c r="N4403" i="6"/>
  <c r="N4404" i="6"/>
  <c r="N4405" i="6"/>
  <c r="H615" i="14"/>
  <c r="N4406" i="6"/>
  <c r="N4408" i="6"/>
  <c r="N4409" i="6"/>
  <c r="N4410" i="6"/>
  <c r="N4411" i="6"/>
  <c r="N4412" i="6"/>
  <c r="N4413" i="6"/>
  <c r="H616" i="14"/>
  <c r="O4415" i="6" s="1"/>
  <c r="N4415" i="6"/>
  <c r="N4416" i="6"/>
  <c r="N4417" i="6"/>
  <c r="N4418" i="6"/>
  <c r="N4419" i="6"/>
  <c r="N4420" i="6"/>
  <c r="N4421" i="6"/>
  <c r="N4422" i="6"/>
  <c r="O4422" i="6"/>
  <c r="N4423" i="6"/>
  <c r="O4423" i="6"/>
  <c r="N4424" i="6"/>
  <c r="O4424" i="6"/>
  <c r="N4425" i="6"/>
  <c r="O4425" i="6"/>
  <c r="N4426" i="6"/>
  <c r="O4426" i="6"/>
  <c r="N4427" i="6"/>
  <c r="O4427" i="6"/>
  <c r="N4428" i="6"/>
  <c r="O4428" i="6"/>
  <c r="P4429" i="6"/>
  <c r="U4429" i="6" s="1"/>
  <c r="N4430" i="6"/>
  <c r="P4430" i="6" s="1"/>
  <c r="U4430" i="6" s="1"/>
  <c r="V4430" i="6" s="1"/>
  <c r="P4431" i="6"/>
  <c r="U4431" i="6" s="1"/>
  <c r="N4432" i="6"/>
  <c r="H620" i="14"/>
  <c r="O4434" i="6" s="1"/>
  <c r="N4433" i="6"/>
  <c r="N4434" i="6"/>
  <c r="N4435" i="6"/>
  <c r="N4436" i="6"/>
  <c r="N4437" i="6"/>
  <c r="N4438" i="6"/>
  <c r="N4439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H622" i="14"/>
  <c r="O4449" i="6" s="1"/>
  <c r="P4449" i="6" s="1"/>
  <c r="U4449" i="6" s="1"/>
  <c r="N4454" i="6"/>
  <c r="H623" i="14"/>
  <c r="O4454" i="6" s="1"/>
  <c r="N4456" i="6"/>
  <c r="N4457" i="6"/>
  <c r="N4458" i="6"/>
  <c r="N4459" i="6"/>
  <c r="N4460" i="6"/>
  <c r="N4461" i="6"/>
  <c r="H624" i="14"/>
  <c r="O4464" i="6" s="1"/>
  <c r="N4463" i="6"/>
  <c r="N4464" i="6"/>
  <c r="N4465" i="6"/>
  <c r="N4466" i="6"/>
  <c r="N4467" i="6"/>
  <c r="O4467" i="6"/>
  <c r="N4468" i="6"/>
  <c r="N4469" i="6"/>
  <c r="N4470" i="6"/>
  <c r="N4471" i="6"/>
  <c r="H625" i="14"/>
  <c r="O4475" i="6" s="1"/>
  <c r="P4475" i="6" s="1"/>
  <c r="U4475" i="6" s="1"/>
  <c r="N4472" i="6"/>
  <c r="N4473" i="6"/>
  <c r="N4474" i="6"/>
  <c r="N4476" i="6"/>
  <c r="N4477" i="6"/>
  <c r="N4478" i="6"/>
  <c r="N4479" i="6"/>
  <c r="N4480" i="6"/>
  <c r="N4481" i="6"/>
  <c r="N4482" i="6"/>
  <c r="H626" i="14"/>
  <c r="O4484" i="6" s="1"/>
  <c r="P4484" i="6" s="1"/>
  <c r="U4484" i="6" s="1"/>
  <c r="N4483" i="6"/>
  <c r="N4485" i="6"/>
  <c r="N4486" i="6"/>
  <c r="N4487" i="6"/>
  <c r="N4488" i="6"/>
  <c r="P4489" i="6"/>
  <c r="U4489" i="6" s="1"/>
  <c r="N4490" i="6"/>
  <c r="P4490" i="6" s="1"/>
  <c r="U4490" i="6" s="1"/>
  <c r="N4491" i="6"/>
  <c r="P4491" i="6" s="1"/>
  <c r="U4491" i="6" s="1"/>
  <c r="N4492" i="6"/>
  <c r="P4492" i="6" s="1"/>
  <c r="U4492" i="6" s="1"/>
  <c r="P4493" i="6"/>
  <c r="U4493" i="6" s="1"/>
  <c r="P4494" i="6"/>
  <c r="U4494" i="6" s="1"/>
  <c r="N4495" i="6"/>
  <c r="P4495" i="6" s="1"/>
  <c r="U4495" i="6" s="1"/>
  <c r="N4496" i="6"/>
  <c r="O4496" i="6"/>
  <c r="N4497" i="6"/>
  <c r="O4497" i="6"/>
  <c r="N4498" i="6"/>
  <c r="O4498" i="6"/>
  <c r="N4499" i="6"/>
  <c r="O4499" i="6"/>
  <c r="N4500" i="6"/>
  <c r="O4500" i="6"/>
  <c r="N4501" i="6"/>
  <c r="O4501" i="6"/>
  <c r="N4502" i="6"/>
  <c r="O4502" i="6"/>
  <c r="N4503" i="6"/>
  <c r="O4503" i="6"/>
  <c r="N4504" i="6"/>
  <c r="O4504" i="6"/>
  <c r="N4505" i="6"/>
  <c r="O4505" i="6"/>
  <c r="N4506" i="6"/>
  <c r="O4506" i="6"/>
  <c r="N4507" i="6"/>
  <c r="O4507" i="6"/>
  <c r="N4508" i="6"/>
  <c r="O4508" i="6"/>
  <c r="N4509" i="6"/>
  <c r="O4509" i="6"/>
  <c r="N4510" i="6"/>
  <c r="H631" i="14"/>
  <c r="O4511" i="6" s="1"/>
  <c r="N4511" i="6"/>
  <c r="N4512" i="6"/>
  <c r="N4513" i="6"/>
  <c r="N4514" i="6"/>
  <c r="N4515" i="6"/>
  <c r="H632" i="14"/>
  <c r="O4516" i="6" s="1"/>
  <c r="P4516" i="6" s="1"/>
  <c r="U4516" i="6" s="1"/>
  <c r="V4516" i="6" s="1"/>
  <c r="N4517" i="6"/>
  <c r="N4518" i="6"/>
  <c r="N4519" i="6"/>
  <c r="N4520" i="6"/>
  <c r="N4521" i="6"/>
  <c r="N4522" i="6"/>
  <c r="N4523" i="6"/>
  <c r="H633" i="14"/>
  <c r="O4523" i="6" s="1"/>
  <c r="N4524" i="6"/>
  <c r="N4525" i="6"/>
  <c r="N4526" i="6"/>
  <c r="N4527" i="6"/>
  <c r="N4528" i="6"/>
  <c r="N4529" i="6"/>
  <c r="N4530" i="6"/>
  <c r="N4532" i="6"/>
  <c r="N4533" i="6"/>
  <c r="P4533" i="6" s="1"/>
  <c r="U4533" i="6" s="1"/>
  <c r="N4534" i="6"/>
  <c r="P4534" i="6" s="1"/>
  <c r="U4534" i="6" s="1"/>
  <c r="N4535" i="6"/>
  <c r="P4535" i="6" s="1"/>
  <c r="U4535" i="6" s="1"/>
  <c r="N4537" i="6"/>
  <c r="P4537" i="6" s="1"/>
  <c r="U4537" i="6" s="1"/>
  <c r="N4538" i="6"/>
  <c r="P4538" i="6" s="1"/>
  <c r="U4538" i="6" s="1"/>
  <c r="P4539" i="6"/>
  <c r="U4539" i="6" s="1"/>
  <c r="N4540" i="6"/>
  <c r="P4540" i="6" s="1"/>
  <c r="U4540" i="6" s="1"/>
  <c r="N4541" i="6"/>
  <c r="P4541" i="6" s="1"/>
  <c r="U4541" i="6" s="1"/>
  <c r="N4542" i="6"/>
  <c r="P4542" i="6" s="1"/>
  <c r="U4542" i="6" s="1"/>
  <c r="N4543" i="6"/>
  <c r="P4543" i="6" s="1"/>
  <c r="U4543" i="6" s="1"/>
  <c r="N4544" i="6"/>
  <c r="P4544" i="6" s="1"/>
  <c r="U4544" i="6" s="1"/>
  <c r="N4545" i="6"/>
  <c r="P4545" i="6" s="1"/>
  <c r="U4545" i="6" s="1"/>
  <c r="N4546" i="6"/>
  <c r="P4546" i="6" s="1"/>
  <c r="U4546" i="6" s="1"/>
  <c r="N4547" i="6"/>
  <c r="P4547" i="6" s="1"/>
  <c r="U4547" i="6" s="1"/>
  <c r="N4548" i="6"/>
  <c r="P4548" i="6" s="1"/>
  <c r="U4548" i="6" s="1"/>
  <c r="N4549" i="6"/>
  <c r="P4549" i="6" s="1"/>
  <c r="U4549" i="6" s="1"/>
  <c r="N4550" i="6"/>
  <c r="P4550" i="6" s="1"/>
  <c r="U4550" i="6" s="1"/>
  <c r="N4551" i="6"/>
  <c r="P4551" i="6" s="1"/>
  <c r="U4551" i="6" s="1"/>
  <c r="N4552" i="6"/>
  <c r="P4552" i="6" s="1"/>
  <c r="U4552" i="6" s="1"/>
  <c r="P4553" i="6"/>
  <c r="U4553" i="6" s="1"/>
  <c r="P4554" i="6"/>
  <c r="U4554" i="6" s="1"/>
  <c r="P4555" i="6"/>
  <c r="U4555" i="6" s="1"/>
  <c r="P4556" i="6"/>
  <c r="U4556" i="6" s="1"/>
  <c r="P4557" i="6"/>
  <c r="U4557" i="6" s="1"/>
  <c r="P4558" i="6"/>
  <c r="U4558" i="6" s="1"/>
  <c r="P4559" i="6"/>
  <c r="U4559" i="6" s="1"/>
  <c r="V4559" i="6" s="1"/>
  <c r="P4560" i="6"/>
  <c r="U4560" i="6" s="1"/>
  <c r="V4560" i="6" s="1"/>
  <c r="P4561" i="6"/>
  <c r="U4561" i="6" s="1"/>
  <c r="P4562" i="6"/>
  <c r="U4562" i="6" s="1"/>
  <c r="P4563" i="6"/>
  <c r="U4563" i="6" s="1"/>
  <c r="P4564" i="6"/>
  <c r="U4564" i="6" s="1"/>
  <c r="P4565" i="6"/>
  <c r="U4565" i="6" s="1"/>
  <c r="P4566" i="6"/>
  <c r="U4566" i="6" s="1"/>
  <c r="V4566" i="6" s="1"/>
  <c r="P4567" i="6"/>
  <c r="U4567" i="6" s="1"/>
  <c r="N4569" i="6"/>
  <c r="P4569" i="6" s="1"/>
  <c r="U4569" i="6" s="1"/>
  <c r="N4570" i="6"/>
  <c r="P4570" i="6" s="1"/>
  <c r="U4570" i="6" s="1"/>
  <c r="N4571" i="6"/>
  <c r="P4571" i="6" s="1"/>
  <c r="U4571" i="6" s="1"/>
  <c r="N4573" i="6"/>
  <c r="P4573" i="6" s="1"/>
  <c r="U4573" i="6" s="1"/>
  <c r="N4574" i="6"/>
  <c r="P4574" i="6" s="1"/>
  <c r="U4574" i="6" s="1"/>
  <c r="N4575" i="6"/>
  <c r="P4575" i="6" s="1"/>
  <c r="U4575" i="6" s="1"/>
  <c r="N4576" i="6"/>
  <c r="P4576" i="6" s="1"/>
  <c r="U4576" i="6" s="1"/>
  <c r="N4577" i="6"/>
  <c r="P4577" i="6" s="1"/>
  <c r="U4577" i="6" s="1"/>
  <c r="N4578" i="6"/>
  <c r="P4578" i="6" s="1"/>
  <c r="U4578" i="6" s="1"/>
  <c r="P4579" i="6"/>
  <c r="U4579" i="6" s="1"/>
  <c r="N4580" i="6"/>
  <c r="P4580" i="6" s="1"/>
  <c r="U4580" i="6" s="1"/>
  <c r="N4581" i="6"/>
  <c r="P4581" i="6" s="1"/>
  <c r="U4581" i="6" s="1"/>
  <c r="N4582" i="6"/>
  <c r="P4582" i="6" s="1"/>
  <c r="U4582" i="6" s="1"/>
  <c r="N4583" i="6"/>
  <c r="P4583" i="6" s="1"/>
  <c r="U4583" i="6" s="1"/>
  <c r="N4584" i="6"/>
  <c r="P4584" i="6" s="1"/>
  <c r="U4584" i="6" s="1"/>
  <c r="N4585" i="6"/>
  <c r="P4585" i="6" s="1"/>
  <c r="U4585" i="6" s="1"/>
  <c r="N4586" i="6"/>
  <c r="P4586" i="6" s="1"/>
  <c r="U4586" i="6" s="1"/>
  <c r="N4587" i="6"/>
  <c r="P4587" i="6" s="1"/>
  <c r="U4587" i="6" s="1"/>
  <c r="N4588" i="6"/>
  <c r="P4588" i="6" s="1"/>
  <c r="U4588" i="6" s="1"/>
  <c r="P4589" i="6"/>
  <c r="U4589" i="6" s="1"/>
  <c r="N4590" i="6"/>
  <c r="P4590" i="6" s="1"/>
  <c r="U4590" i="6" s="1"/>
  <c r="N4591" i="6"/>
  <c r="P4591" i="6" s="1"/>
  <c r="U4591" i="6" s="1"/>
  <c r="V4591" i="6" s="1"/>
  <c r="N4592" i="6"/>
  <c r="P4592" i="6" s="1"/>
  <c r="U4592" i="6" s="1"/>
  <c r="N4593" i="6"/>
  <c r="P4593" i="6" s="1"/>
  <c r="U4593" i="6" s="1"/>
  <c r="N4594" i="6"/>
  <c r="P4594" i="6" s="1"/>
  <c r="U4594" i="6" s="1"/>
  <c r="N4595" i="6"/>
  <c r="P4595" i="6" s="1"/>
  <c r="U4595" i="6" s="1"/>
  <c r="N4596" i="6"/>
  <c r="P4596" i="6" s="1"/>
  <c r="U4596" i="6" s="1"/>
  <c r="N4597" i="6"/>
  <c r="P4597" i="6" s="1"/>
  <c r="U4597" i="6" s="1"/>
  <c r="N4598" i="6"/>
  <c r="P4598" i="6" s="1"/>
  <c r="U4598" i="6" s="1"/>
  <c r="V4598" i="6" s="1"/>
  <c r="N4599" i="6"/>
  <c r="P4599" i="6" s="1"/>
  <c r="U4599" i="6" s="1"/>
  <c r="N4600" i="6"/>
  <c r="P4600" i="6" s="1"/>
  <c r="U4600" i="6" s="1"/>
  <c r="N4601" i="6"/>
  <c r="P4601" i="6" s="1"/>
  <c r="U4601" i="6" s="1"/>
  <c r="N4602" i="6"/>
  <c r="P4602" i="6" s="1"/>
  <c r="U4602" i="6" s="1"/>
  <c r="N4603" i="6"/>
  <c r="P4603" i="6" s="1"/>
  <c r="U4603" i="6" s="1"/>
  <c r="N4604" i="6"/>
  <c r="P4604" i="6" s="1"/>
  <c r="U4604" i="6" s="1"/>
  <c r="N4605" i="6"/>
  <c r="P4605" i="6" s="1"/>
  <c r="U4605" i="6" s="1"/>
  <c r="P4606" i="6"/>
  <c r="U4606" i="6" s="1"/>
  <c r="N4607" i="6"/>
  <c r="P4607" i="6" s="1"/>
  <c r="U4607" i="6" s="1"/>
  <c r="N4608" i="6"/>
  <c r="P4608" i="6" s="1"/>
  <c r="U4608" i="6" s="1"/>
  <c r="N4609" i="6"/>
  <c r="P4609" i="6" s="1"/>
  <c r="U4609" i="6" s="1"/>
  <c r="N4610" i="6"/>
  <c r="P4610" i="6" s="1"/>
  <c r="U4610" i="6" s="1"/>
  <c r="N4611" i="6"/>
  <c r="P4611" i="6" s="1"/>
  <c r="U4611" i="6" s="1"/>
  <c r="N4612" i="6"/>
  <c r="P4612" i="6" s="1"/>
  <c r="U4612" i="6" s="1"/>
  <c r="N4613" i="6"/>
  <c r="P4613" i="6" s="1"/>
  <c r="U4613" i="6" s="1"/>
  <c r="N4614" i="6"/>
  <c r="P4614" i="6" s="1"/>
  <c r="U4614" i="6" s="1"/>
  <c r="N4615" i="6"/>
  <c r="P4615" i="6" s="1"/>
  <c r="U4615" i="6" s="1"/>
  <c r="N4616" i="6"/>
  <c r="P4616" i="6" s="1"/>
  <c r="U4616" i="6" s="1"/>
  <c r="V4616" i="6" s="1"/>
  <c r="N4617" i="6"/>
  <c r="P4617" i="6" s="1"/>
  <c r="U4617" i="6" s="1"/>
  <c r="N4618" i="6"/>
  <c r="P4618" i="6" s="1"/>
  <c r="U4618" i="6" s="1"/>
  <c r="N4619" i="6"/>
  <c r="P4619" i="6" s="1"/>
  <c r="U4619" i="6" s="1"/>
  <c r="N4620" i="6"/>
  <c r="P4620" i="6" s="1"/>
  <c r="U4620" i="6" s="1"/>
  <c r="N4621" i="6"/>
  <c r="P4621" i="6" s="1"/>
  <c r="U4621" i="6" s="1"/>
  <c r="P4622" i="6"/>
  <c r="U4622" i="6" s="1"/>
  <c r="N4623" i="6"/>
  <c r="P4623" i="6" s="1"/>
  <c r="U4623" i="6" s="1"/>
  <c r="N4624" i="6"/>
  <c r="P4624" i="6" s="1"/>
  <c r="U4624" i="6" s="1"/>
  <c r="N4625" i="6"/>
  <c r="P4625" i="6" s="1"/>
  <c r="U4625" i="6" s="1"/>
  <c r="N4626" i="6"/>
  <c r="P4626" i="6" s="1"/>
  <c r="U4626" i="6" s="1"/>
  <c r="N4627" i="6"/>
  <c r="P4627" i="6" s="1"/>
  <c r="U4627" i="6" s="1"/>
  <c r="P4628" i="6"/>
  <c r="U4628" i="6" s="1"/>
  <c r="N4629" i="6"/>
  <c r="P4629" i="6" s="1"/>
  <c r="U4629" i="6" s="1"/>
  <c r="N4630" i="6"/>
  <c r="P4630" i="6" s="1"/>
  <c r="U4630" i="6" s="1"/>
  <c r="N4631" i="6"/>
  <c r="P4631" i="6" s="1"/>
  <c r="U4631" i="6" s="1"/>
  <c r="N4632" i="6"/>
  <c r="P4632" i="6" s="1"/>
  <c r="U4632" i="6" s="1"/>
  <c r="N4633" i="6"/>
  <c r="P4633" i="6" s="1"/>
  <c r="U4633" i="6" s="1"/>
  <c r="N4634" i="6"/>
  <c r="P4634" i="6" s="1"/>
  <c r="U4634" i="6" s="1"/>
  <c r="V4634" i="6" s="1"/>
  <c r="N4635" i="6"/>
  <c r="P4635" i="6" s="1"/>
  <c r="U4635" i="6" s="1"/>
  <c r="N4636" i="6"/>
  <c r="P4636" i="6" s="1"/>
  <c r="U4636" i="6" s="1"/>
  <c r="N4637" i="6"/>
  <c r="P4637" i="6" s="1"/>
  <c r="U4637" i="6" s="1"/>
  <c r="N4638" i="6"/>
  <c r="P4638" i="6" s="1"/>
  <c r="U4638" i="6" s="1"/>
  <c r="V4638" i="6" s="1"/>
  <c r="P4639" i="6"/>
  <c r="U4639" i="6" s="1"/>
  <c r="V4639" i="6" s="1"/>
  <c r="P4640" i="6"/>
  <c r="U4640" i="6" s="1"/>
  <c r="P4641" i="6"/>
  <c r="U4641" i="6" s="1"/>
  <c r="P4642" i="6"/>
  <c r="U4642" i="6" s="1"/>
  <c r="P4643" i="6"/>
  <c r="U4643" i="6" s="1"/>
  <c r="P4644" i="6"/>
  <c r="U4644" i="6" s="1"/>
  <c r="P4645" i="6"/>
  <c r="U4645" i="6" s="1"/>
  <c r="V4645" i="6" s="1"/>
  <c r="P4646" i="6"/>
  <c r="U4646" i="6" s="1"/>
  <c r="V4646" i="6" s="1"/>
  <c r="P4647" i="6"/>
  <c r="U4647" i="6" s="1"/>
  <c r="P4648" i="6"/>
  <c r="U4648" i="6" s="1"/>
  <c r="P4649" i="6"/>
  <c r="U4649" i="6" s="1"/>
  <c r="P4650" i="6"/>
  <c r="U4650" i="6" s="1"/>
  <c r="P4651" i="6"/>
  <c r="U4651" i="6" s="1"/>
  <c r="N4652" i="6"/>
  <c r="P4652" i="6" s="1"/>
  <c r="U4652" i="6" s="1"/>
  <c r="N4653" i="6"/>
  <c r="P4653" i="6" s="1"/>
  <c r="U4653" i="6" s="1"/>
  <c r="N4654" i="6"/>
  <c r="P4654" i="6" s="1"/>
  <c r="U4654" i="6" s="1"/>
  <c r="N4655" i="6"/>
  <c r="P4655" i="6" s="1"/>
  <c r="U4655" i="6" s="1"/>
  <c r="N4656" i="6"/>
  <c r="P4656" i="6" s="1"/>
  <c r="U4656" i="6" s="1"/>
  <c r="N4657" i="6"/>
  <c r="P4657" i="6" s="1"/>
  <c r="U4657" i="6" s="1"/>
  <c r="N4658" i="6"/>
  <c r="P4658" i="6" s="1"/>
  <c r="U4658" i="6" s="1"/>
  <c r="V4658" i="6" s="1"/>
  <c r="N4659" i="6"/>
  <c r="P4659" i="6" s="1"/>
  <c r="U4659" i="6" s="1"/>
  <c r="N4660" i="6"/>
  <c r="P4660" i="6" s="1"/>
  <c r="U4660" i="6" s="1"/>
  <c r="N4661" i="6"/>
  <c r="P4661" i="6" s="1"/>
  <c r="U4661" i="6" s="1"/>
  <c r="P4662" i="6"/>
  <c r="U4662" i="6" s="1"/>
  <c r="V4662" i="6" s="1"/>
  <c r="N4663" i="6"/>
  <c r="P4663" i="6" s="1"/>
  <c r="U4663" i="6" s="1"/>
  <c r="N4665" i="6"/>
  <c r="P4665" i="6" s="1"/>
  <c r="U4665" i="6" s="1"/>
  <c r="N4666" i="6"/>
  <c r="P4666" i="6" s="1"/>
  <c r="U4666" i="6" s="1"/>
  <c r="N4667" i="6"/>
  <c r="P4667" i="6" s="1"/>
  <c r="U4667" i="6" s="1"/>
  <c r="N4668" i="6"/>
  <c r="P4668" i="6" s="1"/>
  <c r="U4668" i="6" s="1"/>
  <c r="N4669" i="6"/>
  <c r="P4669" i="6" s="1"/>
  <c r="U4669" i="6" s="1"/>
  <c r="N4670" i="6"/>
  <c r="P4670" i="6" s="1"/>
  <c r="U4670" i="6" s="1"/>
  <c r="N4671" i="6"/>
  <c r="P4671" i="6" s="1"/>
  <c r="U4671" i="6" s="1"/>
  <c r="V4671" i="6" s="1"/>
  <c r="N4672" i="6"/>
  <c r="P4672" i="6" s="1"/>
  <c r="U4672" i="6" s="1"/>
  <c r="P4673" i="6"/>
  <c r="U4673" i="6" s="1"/>
  <c r="N4674" i="6"/>
  <c r="P4674" i="6" s="1"/>
  <c r="U4674" i="6" s="1"/>
  <c r="V4674" i="6" s="1"/>
  <c r="N4675" i="6"/>
  <c r="P4675" i="6" s="1"/>
  <c r="U4675" i="6" s="1"/>
  <c r="N4676" i="6"/>
  <c r="P4676" i="6" s="1"/>
  <c r="U4676" i="6" s="1"/>
  <c r="N4677" i="6"/>
  <c r="P4677" i="6" s="1"/>
  <c r="U4677" i="6" s="1"/>
  <c r="V4677" i="6" s="1"/>
  <c r="N4678" i="6"/>
  <c r="P4678" i="6" s="1"/>
  <c r="U4678" i="6" s="1"/>
  <c r="N4679" i="6"/>
  <c r="P4679" i="6" s="1"/>
  <c r="U4679" i="6" s="1"/>
  <c r="N4680" i="6"/>
  <c r="P4680" i="6" s="1"/>
  <c r="U4680" i="6" s="1"/>
  <c r="N4681" i="6"/>
  <c r="P4681" i="6" s="1"/>
  <c r="U4681" i="6" s="1"/>
  <c r="N4682" i="6"/>
  <c r="P4682" i="6" s="1"/>
  <c r="U4682" i="6" s="1"/>
  <c r="N4683" i="6"/>
  <c r="P4683" i="6" s="1"/>
  <c r="U4683" i="6" s="1"/>
  <c r="P4684" i="6"/>
  <c r="U4684" i="6" s="1"/>
  <c r="N4685" i="6"/>
  <c r="P4685" i="6" s="1"/>
  <c r="U4685" i="6" s="1"/>
  <c r="N4686" i="6"/>
  <c r="P4686" i="6" s="1"/>
  <c r="U4686" i="6" s="1"/>
  <c r="N4687" i="6"/>
  <c r="P4687" i="6" s="1"/>
  <c r="U4687" i="6" s="1"/>
  <c r="P4688" i="6"/>
  <c r="U4688" i="6" s="1"/>
  <c r="N4690" i="6"/>
  <c r="P4690" i="6" s="1"/>
  <c r="U4690" i="6" s="1"/>
  <c r="N4691" i="6"/>
  <c r="P4691" i="6" s="1"/>
  <c r="U4691" i="6" s="1"/>
  <c r="N4692" i="6"/>
  <c r="P4692" i="6" s="1"/>
  <c r="U4692" i="6" s="1"/>
  <c r="N4693" i="6"/>
  <c r="P4693" i="6" s="1"/>
  <c r="U4693" i="6" s="1"/>
  <c r="N4694" i="6"/>
  <c r="P4694" i="6" s="1"/>
  <c r="U4694" i="6" s="1"/>
  <c r="N4695" i="6"/>
  <c r="P4695" i="6" s="1"/>
  <c r="U4695" i="6" s="1"/>
  <c r="N4696" i="6"/>
  <c r="P4696" i="6" s="1"/>
  <c r="U4696" i="6" s="1"/>
  <c r="V4696" i="6" s="1"/>
  <c r="N4697" i="6"/>
  <c r="P4697" i="6" s="1"/>
  <c r="U4697" i="6" s="1"/>
  <c r="N4698" i="6"/>
  <c r="P4698" i="6" s="1"/>
  <c r="U4698" i="6" s="1"/>
  <c r="V4698" i="6" s="1"/>
  <c r="P4699" i="6"/>
  <c r="U4699" i="6" s="1"/>
  <c r="N4700" i="6"/>
  <c r="P4700" i="6" s="1"/>
  <c r="U4700" i="6" s="1"/>
  <c r="N4701" i="6"/>
  <c r="P4701" i="6" s="1"/>
  <c r="U4701" i="6" s="1"/>
  <c r="N4702" i="6"/>
  <c r="P4702" i="6" s="1"/>
  <c r="U4702" i="6" s="1"/>
  <c r="N4703" i="6"/>
  <c r="P4703" i="6" s="1"/>
  <c r="U4703" i="6" s="1"/>
  <c r="N4704" i="6"/>
  <c r="P4704" i="6" s="1"/>
  <c r="U4704" i="6" s="1"/>
  <c r="P4705" i="6"/>
  <c r="U4705" i="6" s="1"/>
  <c r="N4706" i="6"/>
  <c r="P4706" i="6" s="1"/>
  <c r="U4706" i="6" s="1"/>
  <c r="N4707" i="6"/>
  <c r="P4707" i="6" s="1"/>
  <c r="U4707" i="6" s="1"/>
  <c r="P4708" i="6"/>
  <c r="U4708" i="6" s="1"/>
  <c r="V4708" i="6" s="1"/>
  <c r="N4709" i="6"/>
  <c r="P4709" i="6" s="1"/>
  <c r="U4709" i="6" s="1"/>
  <c r="N4710" i="6"/>
  <c r="P4710" i="6" s="1"/>
  <c r="U4710" i="6" s="1"/>
  <c r="V4710" i="6" s="1"/>
  <c r="N4711" i="6"/>
  <c r="P4711" i="6" s="1"/>
  <c r="U4711" i="6" s="1"/>
  <c r="N4712" i="6"/>
  <c r="P4712" i="6" s="1"/>
  <c r="U4712" i="6" s="1"/>
  <c r="P4713" i="6"/>
  <c r="U4713" i="6" s="1"/>
  <c r="N4714" i="6"/>
  <c r="P4714" i="6" s="1"/>
  <c r="U4714" i="6" s="1"/>
  <c r="V4714" i="6" s="1"/>
  <c r="N4715" i="6"/>
  <c r="P4715" i="6" s="1"/>
  <c r="U4715" i="6" s="1"/>
  <c r="N4716" i="6"/>
  <c r="P4716" i="6" s="1"/>
  <c r="U4716" i="6" s="1"/>
  <c r="N4717" i="6"/>
  <c r="P4717" i="6" s="1"/>
  <c r="U4717" i="6" s="1"/>
  <c r="N4718" i="6"/>
  <c r="P4718" i="6" s="1"/>
  <c r="U4718" i="6" s="1"/>
  <c r="N4719" i="6"/>
  <c r="P4719" i="6" s="1"/>
  <c r="U4719" i="6" s="1"/>
  <c r="N4720" i="6"/>
  <c r="P4720" i="6" s="1"/>
  <c r="U4720" i="6" s="1"/>
  <c r="V4720" i="6" s="1"/>
  <c r="N4721" i="6"/>
  <c r="P4721" i="6" s="1"/>
  <c r="U4721" i="6" s="1"/>
  <c r="N4722" i="6"/>
  <c r="P4722" i="6" s="1"/>
  <c r="U4722" i="6" s="1"/>
  <c r="N4723" i="6"/>
  <c r="P4723" i="6" s="1"/>
  <c r="U4723" i="6" s="1"/>
  <c r="N4724" i="6"/>
  <c r="P4724" i="6" s="1"/>
  <c r="U4724" i="6" s="1"/>
  <c r="N4725" i="6"/>
  <c r="P4725" i="6" s="1"/>
  <c r="U4725" i="6" s="1"/>
  <c r="N4726" i="6"/>
  <c r="P4726" i="6" s="1"/>
  <c r="U4726" i="6" s="1"/>
  <c r="N4727" i="6"/>
  <c r="P4727" i="6" s="1"/>
  <c r="U4727" i="6" s="1"/>
  <c r="N4728" i="6"/>
  <c r="P4728" i="6" s="1"/>
  <c r="U4728" i="6" s="1"/>
  <c r="N4729" i="6"/>
  <c r="P4729" i="6" s="1"/>
  <c r="U4729" i="6" s="1"/>
  <c r="N4730" i="6"/>
  <c r="P4730" i="6" s="1"/>
  <c r="U4730" i="6" s="1"/>
  <c r="N4732" i="6"/>
  <c r="P4732" i="6" s="1"/>
  <c r="U4732" i="6" s="1"/>
  <c r="N4733" i="6"/>
  <c r="P4733" i="6" s="1"/>
  <c r="U4733" i="6" s="1"/>
  <c r="N4734" i="6"/>
  <c r="P4734" i="6" s="1"/>
  <c r="U4734" i="6" s="1"/>
  <c r="N4735" i="6"/>
  <c r="P4735" i="6" s="1"/>
  <c r="U4735" i="6" s="1"/>
  <c r="N4736" i="6"/>
  <c r="P4736" i="6" s="1"/>
  <c r="U4736" i="6" s="1"/>
  <c r="N4737" i="6"/>
  <c r="P4737" i="6" s="1"/>
  <c r="U4737" i="6" s="1"/>
  <c r="N4738" i="6"/>
  <c r="P4738" i="6" s="1"/>
  <c r="U4738" i="6" s="1"/>
  <c r="N4739" i="6"/>
  <c r="P4739" i="6" s="1"/>
  <c r="U4739" i="6" s="1"/>
  <c r="P4740" i="6"/>
  <c r="U4740" i="6" s="1"/>
  <c r="N4741" i="6"/>
  <c r="P4741" i="6" s="1"/>
  <c r="U4741" i="6" s="1"/>
  <c r="N4742" i="6"/>
  <c r="P4742" i="6" s="1"/>
  <c r="U4742" i="6" s="1"/>
  <c r="N4743" i="6"/>
  <c r="P4743" i="6" s="1"/>
  <c r="U4743" i="6" s="1"/>
  <c r="N4744" i="6"/>
  <c r="P4744" i="6" s="1"/>
  <c r="U4744" i="6" s="1"/>
  <c r="N4745" i="6"/>
  <c r="P4745" i="6" s="1"/>
  <c r="U4745" i="6" s="1"/>
  <c r="V4745" i="6" s="1"/>
  <c r="N4746" i="6"/>
  <c r="P4746" i="6" s="1"/>
  <c r="U4746" i="6" s="1"/>
  <c r="N4747" i="6"/>
  <c r="P4747" i="6" s="1"/>
  <c r="U4747" i="6" s="1"/>
  <c r="N4748" i="6"/>
  <c r="P4748" i="6" s="1"/>
  <c r="U4748" i="6" s="1"/>
  <c r="N4749" i="6"/>
  <c r="P4749" i="6" s="1"/>
  <c r="U4749" i="6" s="1"/>
  <c r="N4750" i="6"/>
  <c r="P4750" i="6" s="1"/>
  <c r="U4750" i="6" s="1"/>
  <c r="P4751" i="6"/>
  <c r="U4751" i="6" s="1"/>
  <c r="N4752" i="6"/>
  <c r="P4752" i="6" s="1"/>
  <c r="U4752" i="6" s="1"/>
  <c r="P4753" i="6"/>
  <c r="U4753" i="6" s="1"/>
  <c r="N4755" i="6"/>
  <c r="P4755" i="6" s="1"/>
  <c r="U4755" i="6" s="1"/>
  <c r="N4756" i="6"/>
  <c r="P4756" i="6" s="1"/>
  <c r="U4756" i="6" s="1"/>
  <c r="N4757" i="6"/>
  <c r="P4757" i="6" s="1"/>
  <c r="U4757" i="6" s="1"/>
  <c r="V4757" i="6" s="1"/>
  <c r="P4758" i="6"/>
  <c r="U4758" i="6" s="1"/>
  <c r="V4758" i="6" s="1"/>
  <c r="N4760" i="6"/>
  <c r="P4760" i="6" s="1"/>
  <c r="U4760" i="6" s="1"/>
  <c r="N4761" i="6"/>
  <c r="P4761" i="6" s="1"/>
  <c r="U4761" i="6" s="1"/>
  <c r="N4762" i="6"/>
  <c r="P4762" i="6" s="1"/>
  <c r="U4762" i="6" s="1"/>
  <c r="N4763" i="6"/>
  <c r="P4763" i="6" s="1"/>
  <c r="U4763" i="6" s="1"/>
  <c r="N4764" i="6"/>
  <c r="P4764" i="6" s="1"/>
  <c r="U4764" i="6" s="1"/>
  <c r="P4765" i="6"/>
  <c r="U4765" i="6" s="1"/>
  <c r="N4766" i="6"/>
  <c r="P4766" i="6" s="1"/>
  <c r="U4766" i="6" s="1"/>
  <c r="N4767" i="6"/>
  <c r="P4767" i="6" s="1"/>
  <c r="U4767" i="6" s="1"/>
  <c r="N4768" i="6"/>
  <c r="P4768" i="6" s="1"/>
  <c r="U4768" i="6" s="1"/>
  <c r="N4769" i="6"/>
  <c r="P4769" i="6" s="1"/>
  <c r="U4769" i="6" s="1"/>
  <c r="N4770" i="6"/>
  <c r="P4770" i="6" s="1"/>
  <c r="U4770" i="6" s="1"/>
  <c r="V4770" i="6" s="1"/>
  <c r="N4771" i="6"/>
  <c r="P4771" i="6" s="1"/>
  <c r="U4771" i="6" s="1"/>
  <c r="N4772" i="6"/>
  <c r="P4772" i="6" s="1"/>
  <c r="U4772" i="6" s="1"/>
  <c r="N4773" i="6"/>
  <c r="P4773" i="6" s="1"/>
  <c r="U4773" i="6" s="1"/>
  <c r="N4774" i="6"/>
  <c r="P4774" i="6" s="1"/>
  <c r="U4774" i="6" s="1"/>
  <c r="N4775" i="6"/>
  <c r="P4775" i="6" s="1"/>
  <c r="U4775" i="6" s="1"/>
  <c r="N4776" i="6"/>
  <c r="P4776" i="6" s="1"/>
  <c r="U4776" i="6" s="1"/>
  <c r="V4776" i="6" s="1"/>
  <c r="N4777" i="6"/>
  <c r="P4777" i="6" s="1"/>
  <c r="U4777" i="6" s="1"/>
  <c r="N4778" i="6"/>
  <c r="P4778" i="6" s="1"/>
  <c r="U4778" i="6" s="1"/>
  <c r="N4780" i="6"/>
  <c r="P4780" i="6" s="1"/>
  <c r="U4780" i="6" s="1"/>
  <c r="N4781" i="6"/>
  <c r="P4781" i="6" s="1"/>
  <c r="U4781" i="6" s="1"/>
  <c r="N4782" i="6"/>
  <c r="P4782" i="6" s="1"/>
  <c r="U4782" i="6" s="1"/>
  <c r="P4783" i="6"/>
  <c r="U4783" i="6" s="1"/>
  <c r="N4784" i="6"/>
  <c r="P4784" i="6" s="1"/>
  <c r="U4784" i="6" s="1"/>
  <c r="N4785" i="6"/>
  <c r="P4785" i="6" s="1"/>
  <c r="U4785" i="6" s="1"/>
  <c r="N4786" i="6"/>
  <c r="P4786" i="6" s="1"/>
  <c r="U4786" i="6" s="1"/>
  <c r="N4787" i="6"/>
  <c r="P4787" i="6" s="1"/>
  <c r="U4787" i="6" s="1"/>
  <c r="N4788" i="6"/>
  <c r="P4788" i="6" s="1"/>
  <c r="U4788" i="6" s="1"/>
  <c r="N4789" i="6"/>
  <c r="P4789" i="6" s="1"/>
  <c r="U4789" i="6" s="1"/>
  <c r="V4789" i="6" s="1"/>
  <c r="N4790" i="6"/>
  <c r="P4790" i="6" s="1"/>
  <c r="U4790" i="6" s="1"/>
  <c r="V4790" i="6" s="1"/>
  <c r="N4791" i="6"/>
  <c r="P4791" i="6" s="1"/>
  <c r="U4791" i="6" s="1"/>
  <c r="V4791" i="6" s="1"/>
  <c r="N4792" i="6"/>
  <c r="P4792" i="6" s="1"/>
  <c r="U4792" i="6" s="1"/>
  <c r="N4793" i="6"/>
  <c r="P4793" i="6" s="1"/>
  <c r="U4793" i="6" s="1"/>
  <c r="N4794" i="6"/>
  <c r="P4794" i="6" s="1"/>
  <c r="U4794" i="6" s="1"/>
  <c r="N4795" i="6"/>
  <c r="P4795" i="6" s="1"/>
  <c r="U4795" i="6" s="1"/>
  <c r="N4796" i="6"/>
  <c r="P4796" i="6" s="1"/>
  <c r="U4796" i="6" s="1"/>
  <c r="N4797" i="6"/>
  <c r="P4797" i="6" s="1"/>
  <c r="U4797" i="6" s="1"/>
  <c r="N4798" i="6"/>
  <c r="P4798" i="6" s="1"/>
  <c r="U4798" i="6" s="1"/>
  <c r="N4799" i="6"/>
  <c r="P4799" i="6" s="1"/>
  <c r="U4799" i="6" s="1"/>
  <c r="P4800" i="6"/>
  <c r="U4800" i="6" s="1"/>
  <c r="N4801" i="6"/>
  <c r="P4801" i="6" s="1"/>
  <c r="U4801" i="6" s="1"/>
  <c r="V4801" i="6" s="1"/>
  <c r="N4802" i="6"/>
  <c r="P4802" i="6" s="1"/>
  <c r="U4802" i="6" s="1"/>
  <c r="V4802" i="6" s="1"/>
  <c r="N4803" i="6"/>
  <c r="P4803" i="6" s="1"/>
  <c r="U4803" i="6" s="1"/>
  <c r="N4804" i="6"/>
  <c r="P4804" i="6" s="1"/>
  <c r="U4804" i="6" s="1"/>
  <c r="N4805" i="6"/>
  <c r="P4805" i="6" s="1"/>
  <c r="U4805" i="6" s="1"/>
  <c r="P4806" i="6"/>
  <c r="U4806" i="6" s="1"/>
  <c r="N4807" i="6"/>
  <c r="P4807" i="6" s="1"/>
  <c r="U4807" i="6" s="1"/>
  <c r="N4808" i="6"/>
  <c r="P4808" i="6" s="1"/>
  <c r="U4808" i="6" s="1"/>
  <c r="N4809" i="6"/>
  <c r="P4809" i="6" s="1"/>
  <c r="U4809" i="6" s="1"/>
  <c r="N4810" i="6"/>
  <c r="P4810" i="6" s="1"/>
  <c r="U4810" i="6" s="1"/>
  <c r="N4811" i="6"/>
  <c r="P4811" i="6" s="1"/>
  <c r="U4811" i="6" s="1"/>
  <c r="N4812" i="6"/>
  <c r="P4812" i="6" s="1"/>
  <c r="U4812" i="6" s="1"/>
  <c r="N4813" i="6"/>
  <c r="P4813" i="6" s="1"/>
  <c r="U4813" i="6" s="1"/>
  <c r="N4814" i="6"/>
  <c r="P4814" i="6" s="1"/>
  <c r="U4814" i="6" s="1"/>
  <c r="N4815" i="6"/>
  <c r="P4815" i="6" s="1"/>
  <c r="U4815" i="6" s="1"/>
  <c r="N4816" i="6"/>
  <c r="P4816" i="6" s="1"/>
  <c r="U4816" i="6" s="1"/>
  <c r="G51" i="48" s="1"/>
  <c r="N4817" i="6"/>
  <c r="P4817" i="6" s="1"/>
  <c r="U4817" i="6" s="1"/>
  <c r="P4818" i="6"/>
  <c r="U4818" i="6" s="1"/>
  <c r="N4819" i="6"/>
  <c r="P4819" i="6" s="1"/>
  <c r="U4819" i="6" s="1"/>
  <c r="P4820" i="6"/>
  <c r="U4820" i="6" s="1"/>
  <c r="N4821" i="6"/>
  <c r="P4821" i="6" s="1"/>
  <c r="U4821" i="6" s="1"/>
  <c r="N4822" i="6"/>
  <c r="P4822" i="6" s="1"/>
  <c r="U4822" i="6" s="1"/>
  <c r="N4823" i="6"/>
  <c r="P4823" i="6" s="1"/>
  <c r="U4823" i="6" s="1"/>
  <c r="N4824" i="6"/>
  <c r="P4824" i="6" s="1"/>
  <c r="U4824" i="6" s="1"/>
  <c r="P4825" i="6"/>
  <c r="U4825" i="6" s="1"/>
  <c r="O667" i="14" s="1"/>
  <c r="N4826" i="6"/>
  <c r="P4826" i="6" s="1"/>
  <c r="U4826" i="6" s="1"/>
  <c r="N4827" i="6"/>
  <c r="P4827" i="6" s="1"/>
  <c r="U4827" i="6" s="1"/>
  <c r="N4828" i="6"/>
  <c r="P4828" i="6" s="1"/>
  <c r="U4828" i="6" s="1"/>
  <c r="N4829" i="6"/>
  <c r="P4829" i="6" s="1"/>
  <c r="U4829" i="6" s="1"/>
  <c r="N4830" i="6"/>
  <c r="P4830" i="6" s="1"/>
  <c r="U4830" i="6" s="1"/>
  <c r="N4831" i="6"/>
  <c r="P4831" i="6" s="1"/>
  <c r="U4831" i="6" s="1"/>
  <c r="N4832" i="6"/>
  <c r="P4832" i="6" s="1"/>
  <c r="U4832" i="6" s="1"/>
  <c r="V4832" i="6" s="1"/>
  <c r="N4833" i="6"/>
  <c r="P4833" i="6" s="1"/>
  <c r="U4833" i="6" s="1"/>
  <c r="N4834" i="6"/>
  <c r="P4834" i="6" s="1"/>
  <c r="U4834" i="6" s="1"/>
  <c r="N4835" i="6"/>
  <c r="P4835" i="6" s="1"/>
  <c r="U4835" i="6" s="1"/>
  <c r="V4835" i="6" s="1"/>
  <c r="N4836" i="6"/>
  <c r="P4836" i="6" s="1"/>
  <c r="U4836" i="6" s="1"/>
  <c r="P4837" i="6"/>
  <c r="U4837" i="6" s="1"/>
  <c r="N4838" i="6"/>
  <c r="P4838" i="6" s="1"/>
  <c r="U4838" i="6" s="1"/>
  <c r="N4839" i="6"/>
  <c r="P4839" i="6" s="1"/>
  <c r="U4839" i="6" s="1"/>
  <c r="N4840" i="6"/>
  <c r="P4840" i="6" s="1"/>
  <c r="U4840" i="6" s="1"/>
  <c r="P4841" i="6"/>
  <c r="U4841" i="6" s="1"/>
  <c r="N4842" i="6"/>
  <c r="P4842" i="6" s="1"/>
  <c r="U4842" i="6" s="1"/>
  <c r="N4843" i="6"/>
  <c r="P4843" i="6" s="1"/>
  <c r="U4843" i="6" s="1"/>
  <c r="N4844" i="6"/>
  <c r="P4844" i="6" s="1"/>
  <c r="U4844" i="6" s="1"/>
  <c r="N4845" i="6"/>
  <c r="P4845" i="6" s="1"/>
  <c r="U4845" i="6" s="1"/>
  <c r="N4846" i="6"/>
  <c r="P4846" i="6" s="1"/>
  <c r="U4846" i="6" s="1"/>
  <c r="V4846" i="6" s="1"/>
  <c r="N4847" i="6"/>
  <c r="P4847" i="6" s="1"/>
  <c r="U4847" i="6" s="1"/>
  <c r="N4848" i="6"/>
  <c r="P4848" i="6" s="1"/>
  <c r="U4848" i="6" s="1"/>
  <c r="N4849" i="6"/>
  <c r="P4849" i="6" s="1"/>
  <c r="U4849" i="6" s="1"/>
  <c r="N4850" i="6"/>
  <c r="P4850" i="6" s="1"/>
  <c r="U4850" i="6" s="1"/>
  <c r="N4851" i="6"/>
  <c r="P4851" i="6" s="1"/>
  <c r="U4851" i="6" s="1"/>
  <c r="N4852" i="6"/>
  <c r="P4852" i="6" s="1"/>
  <c r="U4852" i="6" s="1"/>
  <c r="V4852" i="6" s="1"/>
  <c r="N4853" i="6"/>
  <c r="P4853" i="6" s="1"/>
  <c r="U4853" i="6" s="1"/>
  <c r="N4854" i="6"/>
  <c r="P4854" i="6" s="1"/>
  <c r="U4854" i="6" s="1"/>
  <c r="N4855" i="6"/>
  <c r="P4855" i="6" s="1"/>
  <c r="U4855" i="6" s="1"/>
  <c r="V4855" i="6" s="1"/>
  <c r="N4856" i="6"/>
  <c r="P4856" i="6" s="1"/>
  <c r="U4856" i="6" s="1"/>
  <c r="V4856" i="6" s="1"/>
  <c r="N4857" i="6"/>
  <c r="P4857" i="6" s="1"/>
  <c r="U4857" i="6" s="1"/>
  <c r="N4858" i="6"/>
  <c r="P4858" i="6" s="1"/>
  <c r="U4858" i="6" s="1"/>
  <c r="N4859" i="6"/>
  <c r="P4859" i="6" s="1"/>
  <c r="U4859" i="6" s="1"/>
  <c r="V4859" i="6" s="1"/>
  <c r="N4860" i="6"/>
  <c r="P4860" i="6" s="1"/>
  <c r="U4860" i="6" s="1"/>
  <c r="N4861" i="6"/>
  <c r="P4861" i="6" s="1"/>
  <c r="U4861" i="6" s="1"/>
  <c r="V4861" i="6" s="1"/>
  <c r="P4862" i="6"/>
  <c r="U4862" i="6" s="1"/>
  <c r="V4862" i="6" s="1"/>
  <c r="N4863" i="6"/>
  <c r="P4863" i="6" s="1"/>
  <c r="U4863" i="6" s="1"/>
  <c r="N4864" i="6"/>
  <c r="P4864" i="6" s="1"/>
  <c r="U4864" i="6" s="1"/>
  <c r="N4865" i="6"/>
  <c r="P4865" i="6" s="1"/>
  <c r="U4865" i="6" s="1"/>
  <c r="N4866" i="6"/>
  <c r="P4866" i="6" s="1"/>
  <c r="U4866" i="6" s="1"/>
  <c r="V4866" i="6" s="1"/>
  <c r="N4867" i="6"/>
  <c r="P4867" i="6" s="1"/>
  <c r="U4867" i="6" s="1"/>
  <c r="V4867" i="6" s="1"/>
  <c r="N4868" i="6"/>
  <c r="P4868" i="6" s="1"/>
  <c r="U4868" i="6" s="1"/>
  <c r="N4869" i="6"/>
  <c r="P4869" i="6" s="1"/>
  <c r="U4869" i="6" s="1"/>
  <c r="N4870" i="6"/>
  <c r="P4870" i="6" s="1"/>
  <c r="U4870" i="6" s="1"/>
  <c r="N4871" i="6"/>
  <c r="P4871" i="6" s="1"/>
  <c r="U4871" i="6" s="1"/>
  <c r="P4872" i="6"/>
  <c r="U4872" i="6" s="1"/>
  <c r="V4872" i="6" s="1"/>
  <c r="N4873" i="6"/>
  <c r="P4873" i="6" s="1"/>
  <c r="U4873" i="6" s="1"/>
  <c r="V4873" i="6" s="1"/>
  <c r="N4874" i="6"/>
  <c r="P4874" i="6" s="1"/>
  <c r="U4874" i="6" s="1"/>
  <c r="N4875" i="6"/>
  <c r="P4875" i="6" s="1"/>
  <c r="U4875" i="6" s="1"/>
  <c r="N4876" i="6"/>
  <c r="P4876" i="6" s="1"/>
  <c r="U4876" i="6" s="1"/>
  <c r="N4877" i="6"/>
  <c r="P4877" i="6" s="1"/>
  <c r="U4877" i="6" s="1"/>
  <c r="N4878" i="6"/>
  <c r="P4878" i="6" s="1"/>
  <c r="U4878" i="6" s="1"/>
  <c r="P4879" i="6"/>
  <c r="U4879" i="6" s="1"/>
  <c r="N4880" i="6"/>
  <c r="P4880" i="6" s="1"/>
  <c r="U4880" i="6" s="1"/>
  <c r="N4881" i="6"/>
  <c r="P4881" i="6" s="1"/>
  <c r="U4881" i="6" s="1"/>
  <c r="V4881" i="6" s="1"/>
  <c r="N4882" i="6"/>
  <c r="P4882" i="6" s="1"/>
  <c r="U4882" i="6" s="1"/>
  <c r="N4883" i="6"/>
  <c r="P4883" i="6" s="1"/>
  <c r="U4883" i="6" s="1"/>
  <c r="N4884" i="6"/>
  <c r="P4884" i="6" s="1"/>
  <c r="U4884" i="6" s="1"/>
  <c r="N4885" i="6"/>
  <c r="P4885" i="6" s="1"/>
  <c r="U4885" i="6" s="1"/>
  <c r="N4886" i="6"/>
  <c r="P4886" i="6" s="1"/>
  <c r="U4886" i="6" s="1"/>
  <c r="N4888" i="6"/>
  <c r="P4888" i="6" s="1"/>
  <c r="U4888" i="6" s="1"/>
  <c r="N4890" i="6"/>
  <c r="P4890" i="6" s="1"/>
  <c r="U4890" i="6" s="1"/>
  <c r="N4891" i="6"/>
  <c r="P4891" i="6" s="1"/>
  <c r="U4891" i="6" s="1"/>
  <c r="N4892" i="6"/>
  <c r="P4892" i="6" s="1"/>
  <c r="U4892" i="6" s="1"/>
  <c r="N4893" i="6"/>
  <c r="P4893" i="6" s="1"/>
  <c r="U4893" i="6" s="1"/>
  <c r="N4894" i="6"/>
  <c r="P4894" i="6" s="1"/>
  <c r="U4894" i="6" s="1"/>
  <c r="V4894" i="6" s="1"/>
  <c r="N4895" i="6"/>
  <c r="P4895" i="6" s="1"/>
  <c r="U4895" i="6" s="1"/>
  <c r="V4895" i="6" s="1"/>
  <c r="N4896" i="6"/>
  <c r="P4896" i="6" s="1"/>
  <c r="U4896" i="6" s="1"/>
  <c r="N4897" i="6"/>
  <c r="P4897" i="6" s="1"/>
  <c r="U4897" i="6" s="1"/>
  <c r="V4897" i="6" s="1"/>
  <c r="N4898" i="6"/>
  <c r="P4898" i="6" s="1"/>
  <c r="U4898" i="6" s="1"/>
  <c r="N4899" i="6"/>
  <c r="P4899" i="6" s="1"/>
  <c r="U4899" i="6" s="1"/>
  <c r="N4900" i="6"/>
  <c r="P4900" i="6" s="1"/>
  <c r="U4900" i="6" s="1"/>
  <c r="P4901" i="6"/>
  <c r="U4901" i="6" s="1"/>
  <c r="N4902" i="6"/>
  <c r="P4902" i="6" s="1"/>
  <c r="U4902" i="6" s="1"/>
  <c r="N4903" i="6"/>
  <c r="P4903" i="6" s="1"/>
  <c r="U4903" i="6" s="1"/>
  <c r="N4905" i="6"/>
  <c r="P4905" i="6" s="1"/>
  <c r="U4905" i="6" s="1"/>
  <c r="N4906" i="6"/>
  <c r="P4906" i="6" s="1"/>
  <c r="U4906" i="6" s="1"/>
  <c r="V4906" i="6" s="1"/>
  <c r="N4907" i="6"/>
  <c r="P4907" i="6" s="1"/>
  <c r="U4907" i="6" s="1"/>
  <c r="V4907" i="6" s="1"/>
  <c r="N4908" i="6"/>
  <c r="P4908" i="6" s="1"/>
  <c r="U4908" i="6" s="1"/>
  <c r="P4909" i="6"/>
  <c r="U4909" i="6" s="1"/>
  <c r="N4910" i="6"/>
  <c r="P4910" i="6" s="1"/>
  <c r="U4910" i="6" s="1"/>
  <c r="N4911" i="6"/>
  <c r="P4911" i="6" s="1"/>
  <c r="U4911" i="6" s="1"/>
  <c r="N4912" i="6"/>
  <c r="P4912" i="6" s="1"/>
  <c r="U4912" i="6" s="1"/>
  <c r="V4912" i="6" s="1"/>
  <c r="N4913" i="6"/>
  <c r="P4913" i="6" s="1"/>
  <c r="U4913" i="6" s="1"/>
  <c r="V4913" i="6" s="1"/>
  <c r="N4914" i="6"/>
  <c r="P4914" i="6" s="1"/>
  <c r="U4914" i="6" s="1"/>
  <c r="N4915" i="6"/>
  <c r="P4915" i="6" s="1"/>
  <c r="U4915" i="6" s="1"/>
  <c r="V4915" i="6" s="1"/>
  <c r="N4916" i="6"/>
  <c r="P4916" i="6" s="1"/>
  <c r="U4916" i="6" s="1"/>
  <c r="N4917" i="6"/>
  <c r="P4917" i="6" s="1"/>
  <c r="U4917" i="6" s="1"/>
  <c r="P4918" i="6"/>
  <c r="U4918" i="6" s="1"/>
  <c r="V4918" i="6" s="1"/>
  <c r="N4920" i="6"/>
  <c r="P4920" i="6" s="1"/>
  <c r="U4920" i="6" s="1"/>
  <c r="V4920" i="6" s="1"/>
  <c r="N4921" i="6"/>
  <c r="P4921" i="6" s="1"/>
  <c r="U4921" i="6" s="1"/>
  <c r="N4922" i="6"/>
  <c r="P4922" i="6" s="1"/>
  <c r="U4922" i="6" s="1"/>
  <c r="N4923" i="6"/>
  <c r="P4923" i="6" s="1"/>
  <c r="U4923" i="6" s="1"/>
  <c r="N4924" i="6"/>
  <c r="P4924" i="6" s="1"/>
  <c r="U4924" i="6" s="1"/>
  <c r="N4925" i="6"/>
  <c r="P4925" i="6" s="1"/>
  <c r="U4925" i="6" s="1"/>
  <c r="N4926" i="6"/>
  <c r="P4926" i="6" s="1"/>
  <c r="U4926" i="6" s="1"/>
  <c r="V4926" i="6" s="1"/>
  <c r="N4927" i="6"/>
  <c r="P4927" i="6" s="1"/>
  <c r="U4927" i="6" s="1"/>
  <c r="N4928" i="6"/>
  <c r="P4928" i="6" s="1"/>
  <c r="U4928" i="6" s="1"/>
  <c r="N4929" i="6"/>
  <c r="P4929" i="6" s="1"/>
  <c r="U4929" i="6" s="1"/>
  <c r="P4930" i="6"/>
  <c r="U4930" i="6" s="1"/>
  <c r="V4930" i="6" s="1"/>
  <c r="N4932" i="6"/>
  <c r="P4932" i="6" s="1"/>
  <c r="U4932" i="6" s="1"/>
  <c r="N4933" i="6"/>
  <c r="P4933" i="6" s="1"/>
  <c r="U4933" i="6" s="1"/>
  <c r="V4933" i="6" s="1"/>
  <c r="N4934" i="6"/>
  <c r="P4934" i="6" s="1"/>
  <c r="U4934" i="6" s="1"/>
  <c r="N4935" i="6"/>
  <c r="P4935" i="6" s="1"/>
  <c r="U4935" i="6" s="1"/>
  <c r="N4936" i="6"/>
  <c r="P4936" i="6" s="1"/>
  <c r="U4936" i="6" s="1"/>
  <c r="N4937" i="6"/>
  <c r="P4937" i="6" s="1"/>
  <c r="U4937" i="6" s="1"/>
  <c r="N4938" i="6"/>
  <c r="P4938" i="6" s="1"/>
  <c r="U4938" i="6" s="1"/>
  <c r="V4938" i="6" s="1"/>
  <c r="N4939" i="6"/>
  <c r="P4939" i="6" s="1"/>
  <c r="U4939" i="6" s="1"/>
  <c r="V4939" i="6" s="1"/>
  <c r="N4940" i="6"/>
  <c r="P4940" i="6" s="1"/>
  <c r="U4940" i="6" s="1"/>
  <c r="N4941" i="6"/>
  <c r="P4941" i="6" s="1"/>
  <c r="U4941" i="6" s="1"/>
  <c r="N4942" i="6"/>
  <c r="P4942" i="6" s="1"/>
  <c r="U4942" i="6" s="1"/>
  <c r="N4943" i="6"/>
  <c r="P4943" i="6" s="1"/>
  <c r="U4943" i="6" s="1"/>
  <c r="N4944" i="6"/>
  <c r="P4944" i="6" s="1"/>
  <c r="U4944" i="6" s="1"/>
  <c r="N4945" i="6"/>
  <c r="P4945" i="6" s="1"/>
  <c r="U4945" i="6" s="1"/>
  <c r="V4945" i="6" s="1"/>
  <c r="N4946" i="6"/>
  <c r="P4946" i="6" s="1"/>
  <c r="U4946" i="6" s="1"/>
  <c r="N4947" i="6"/>
  <c r="P4947" i="6" s="1"/>
  <c r="U4947" i="6" s="1"/>
  <c r="P4948" i="6"/>
  <c r="U4948" i="6" s="1"/>
  <c r="N4949" i="6"/>
  <c r="P4949" i="6" s="1"/>
  <c r="U4949" i="6" s="1"/>
  <c r="N4950" i="6"/>
  <c r="P4950" i="6" s="1"/>
  <c r="U4950" i="6" s="1"/>
  <c r="N4951" i="6"/>
  <c r="P4951" i="6" s="1"/>
  <c r="U4951" i="6" s="1"/>
  <c r="V4951" i="6" s="1"/>
  <c r="N4952" i="6"/>
  <c r="P4952" i="6" s="1"/>
  <c r="U4952" i="6" s="1"/>
  <c r="N4953" i="6"/>
  <c r="P4953" i="6" s="1"/>
  <c r="U4953" i="6" s="1"/>
  <c r="N4954" i="6"/>
  <c r="P4954" i="6" s="1"/>
  <c r="U4954" i="6" s="1"/>
  <c r="V4954" i="6" s="1"/>
  <c r="N4955" i="6"/>
  <c r="P4955" i="6" s="1"/>
  <c r="U4955" i="6" s="1"/>
  <c r="N4956" i="6"/>
  <c r="P4956" i="6" s="1"/>
  <c r="U4956" i="6" s="1"/>
  <c r="P4957" i="6"/>
  <c r="U4957" i="6" s="1"/>
  <c r="V4957" i="6" s="1"/>
  <c r="N4958" i="6"/>
  <c r="P4958" i="6" s="1"/>
  <c r="U4958" i="6" s="1"/>
  <c r="V4958" i="6" s="1"/>
  <c r="N4959" i="6"/>
  <c r="P4959" i="6" s="1"/>
  <c r="U4959" i="6" s="1"/>
  <c r="N4960" i="6"/>
  <c r="P4960" i="6" s="1"/>
  <c r="U4960" i="6" s="1"/>
  <c r="N4961" i="6"/>
  <c r="P4961" i="6" s="1"/>
  <c r="U4961" i="6" s="1"/>
  <c r="V4961" i="6" s="1"/>
  <c r="N4962" i="6"/>
  <c r="P4962" i="6" s="1"/>
  <c r="U4962" i="6" s="1"/>
  <c r="N4963" i="6"/>
  <c r="P4963" i="6" s="1"/>
  <c r="U4963" i="6" s="1"/>
  <c r="V4963" i="6" s="1"/>
  <c r="N4964" i="6"/>
  <c r="P4964" i="6" s="1"/>
  <c r="U4964" i="6" s="1"/>
  <c r="N4965" i="6"/>
  <c r="P4965" i="6" s="1"/>
  <c r="U4965" i="6" s="1"/>
  <c r="P4966" i="6"/>
  <c r="U4966" i="6" s="1"/>
  <c r="V4966" i="6" s="1"/>
  <c r="N4967" i="6"/>
  <c r="P4967" i="6" s="1"/>
  <c r="U4967" i="6" s="1"/>
  <c r="N4968" i="6"/>
  <c r="P4968" i="6" s="1"/>
  <c r="U4968" i="6" s="1"/>
  <c r="V4968" i="6" s="1"/>
  <c r="N4969" i="6"/>
  <c r="P4969" i="6" s="1"/>
  <c r="U4969" i="6" s="1"/>
  <c r="N4970" i="6"/>
  <c r="P4970" i="6" s="1"/>
  <c r="U4970" i="6" s="1"/>
  <c r="V4970" i="6" s="1"/>
  <c r="N4971" i="6"/>
  <c r="P4971" i="6" s="1"/>
  <c r="U4971" i="6" s="1"/>
  <c r="N4972" i="6"/>
  <c r="P4972" i="6" s="1"/>
  <c r="U4972" i="6" s="1"/>
  <c r="N4973" i="6"/>
  <c r="P4973" i="6" s="1"/>
  <c r="U4973" i="6" s="1"/>
  <c r="N4974" i="6"/>
  <c r="P4974" i="6" s="1"/>
  <c r="U4974" i="6" s="1"/>
  <c r="V4974" i="6" s="1"/>
  <c r="N4975" i="6"/>
  <c r="P4975" i="6" s="1"/>
  <c r="U4975" i="6" s="1"/>
  <c r="V4975" i="6" s="1"/>
  <c r="N4976" i="6"/>
  <c r="P4976" i="6" s="1"/>
  <c r="U4976" i="6" s="1"/>
  <c r="N4977" i="6"/>
  <c r="P4977" i="6" s="1"/>
  <c r="U4977" i="6" s="1"/>
  <c r="V4977" i="6" s="1"/>
  <c r="N4978" i="6"/>
  <c r="P4978" i="6" s="1"/>
  <c r="U4978" i="6" s="1"/>
  <c r="N4979" i="6"/>
  <c r="P4979" i="6" s="1"/>
  <c r="U4979" i="6" s="1"/>
  <c r="N4980" i="6"/>
  <c r="P4980" i="6" s="1"/>
  <c r="U4980" i="6" s="1"/>
  <c r="N4981" i="6"/>
  <c r="P4981" i="6" s="1"/>
  <c r="U4981" i="6" s="1"/>
  <c r="V4981" i="6" s="1"/>
  <c r="N4982" i="6"/>
  <c r="P4982" i="6" s="1"/>
  <c r="U4982" i="6" s="1"/>
  <c r="V4982" i="6" s="1"/>
  <c r="N4983" i="6"/>
  <c r="P4983" i="6" s="1"/>
  <c r="U4983" i="6" s="1"/>
  <c r="P4984" i="6"/>
  <c r="U4984" i="6" s="1"/>
  <c r="N4985" i="6"/>
  <c r="P4985" i="6" s="1"/>
  <c r="U4985" i="6" s="1"/>
  <c r="V4985" i="6" s="1"/>
  <c r="N4986" i="6"/>
  <c r="P4986" i="6" s="1"/>
  <c r="U4986" i="6" s="1"/>
  <c r="V4986" i="6" s="1"/>
  <c r="N4987" i="6"/>
  <c r="P4987" i="6" s="1"/>
  <c r="U4987" i="6" s="1"/>
  <c r="V4987" i="6" s="1"/>
  <c r="N4988" i="6"/>
  <c r="P4988" i="6" s="1"/>
  <c r="U4988" i="6" s="1"/>
  <c r="N4989" i="6"/>
  <c r="P4989" i="6" s="1"/>
  <c r="U4989" i="6" s="1"/>
  <c r="N4990" i="6"/>
  <c r="P4990" i="6" s="1"/>
  <c r="U4990" i="6" s="1"/>
  <c r="N4991" i="6"/>
  <c r="P4991" i="6" s="1"/>
  <c r="U4991" i="6" s="1"/>
  <c r="V4991" i="6" s="1"/>
  <c r="P4992" i="6"/>
  <c r="U4992" i="6" s="1"/>
  <c r="V4992" i="6" s="1"/>
  <c r="N4994" i="6"/>
  <c r="P4994" i="6" s="1"/>
  <c r="U4994" i="6" s="1"/>
  <c r="N4995" i="6"/>
  <c r="P4995" i="6" s="1"/>
  <c r="U4995" i="6" s="1"/>
  <c r="V4995" i="6" s="1"/>
  <c r="N4996" i="6"/>
  <c r="P4996" i="6" s="1"/>
  <c r="U4996" i="6" s="1"/>
  <c r="N4997" i="6"/>
  <c r="P4997" i="6" s="1"/>
  <c r="U4997" i="6" s="1"/>
  <c r="N4998" i="6"/>
  <c r="P4998" i="6" s="1"/>
  <c r="U4998" i="6" s="1"/>
  <c r="V4998" i="6" s="1"/>
  <c r="N4999" i="6"/>
  <c r="P4999" i="6" s="1"/>
  <c r="U4999" i="6" s="1"/>
  <c r="N5000" i="6"/>
  <c r="P5000" i="6" s="1"/>
  <c r="U5000" i="6" s="1"/>
  <c r="N5001" i="6"/>
  <c r="P5001" i="6" s="1"/>
  <c r="U5001" i="6" s="1"/>
  <c r="P5002" i="6"/>
  <c r="U5002" i="6" s="1"/>
  <c r="N5003" i="6"/>
  <c r="P5003" i="6" s="1"/>
  <c r="U5003" i="6" s="1"/>
  <c r="N5004" i="6"/>
  <c r="P5004" i="6" s="1"/>
  <c r="U5004" i="6" s="1"/>
  <c r="V5004" i="6" s="1"/>
  <c r="N5005" i="6"/>
  <c r="P5005" i="6" s="1"/>
  <c r="U5005" i="6" s="1"/>
  <c r="N5006" i="6"/>
  <c r="P5006" i="6" s="1"/>
  <c r="U5006" i="6" s="1"/>
  <c r="V5006" i="6" s="1"/>
  <c r="N5007" i="6"/>
  <c r="P5007" i="6" s="1"/>
  <c r="U5007" i="6" s="1"/>
  <c r="V5007" i="6" s="1"/>
  <c r="N5008" i="6"/>
  <c r="P5008" i="6" s="1"/>
  <c r="U5008" i="6" s="1"/>
  <c r="N5009" i="6"/>
  <c r="P5009" i="6" s="1"/>
  <c r="U5009" i="6" s="1"/>
  <c r="V5009" i="6" s="1"/>
  <c r="N5010" i="6"/>
  <c r="P5010" i="6" s="1"/>
  <c r="U5010" i="6" s="1"/>
  <c r="V5010" i="6" s="1"/>
  <c r="N5011" i="6"/>
  <c r="P5011" i="6" s="1"/>
  <c r="U5011" i="6" s="1"/>
  <c r="V5011" i="6" s="1"/>
  <c r="N5012" i="6"/>
  <c r="P5012" i="6" s="1"/>
  <c r="U5012" i="6" s="1"/>
  <c r="V5012" i="6" s="1"/>
  <c r="N5013" i="6"/>
  <c r="P5013" i="6" s="1"/>
  <c r="U5013" i="6" s="1"/>
  <c r="V5013" i="6" s="1"/>
  <c r="N5014" i="6"/>
  <c r="P5014" i="6" s="1"/>
  <c r="U5014" i="6" s="1"/>
  <c r="N5015" i="6"/>
  <c r="P5015" i="6" s="1"/>
  <c r="U5015" i="6" s="1"/>
  <c r="V5015" i="6" s="1"/>
  <c r="N5016" i="6"/>
  <c r="P5016" i="6" s="1"/>
  <c r="U5016" i="6" s="1"/>
  <c r="V5016" i="6" s="1"/>
  <c r="N5017" i="6"/>
  <c r="P5017" i="6" s="1"/>
  <c r="U5017" i="6" s="1"/>
  <c r="N5018" i="6"/>
  <c r="P5018" i="6" s="1"/>
  <c r="U5018" i="6" s="1"/>
  <c r="N5019" i="6"/>
  <c r="P5019" i="6" s="1"/>
  <c r="U5019" i="6" s="1"/>
  <c r="V5019" i="6" s="1"/>
  <c r="N5020" i="6"/>
  <c r="P5020" i="6" s="1"/>
  <c r="U5020" i="6" s="1"/>
  <c r="V5020" i="6" s="1"/>
  <c r="N5021" i="6"/>
  <c r="P5021" i="6" s="1"/>
  <c r="U5021" i="6" s="1"/>
  <c r="N5022" i="6"/>
  <c r="P5022" i="6" s="1"/>
  <c r="U5022" i="6" s="1"/>
  <c r="P5023" i="6"/>
  <c r="U5023" i="6" s="1"/>
  <c r="N5024" i="6"/>
  <c r="P5024" i="6" s="1"/>
  <c r="U5024" i="6" s="1"/>
  <c r="V5024" i="6" s="1"/>
  <c r="N5025" i="6"/>
  <c r="P5025" i="6" s="1"/>
  <c r="U5025" i="6" s="1"/>
  <c r="N5026" i="6"/>
  <c r="P5026" i="6" s="1"/>
  <c r="U5026" i="6" s="1"/>
  <c r="N5027" i="6"/>
  <c r="P5027" i="6" s="1"/>
  <c r="U5027" i="6" s="1"/>
  <c r="N5028" i="6"/>
  <c r="P5028" i="6" s="1"/>
  <c r="U5028" i="6" s="1"/>
  <c r="N5029" i="6"/>
  <c r="P5029" i="6" s="1"/>
  <c r="U5029" i="6" s="1"/>
  <c r="V5029" i="6" s="1"/>
  <c r="N5030" i="6"/>
  <c r="P5030" i="6" s="1"/>
  <c r="U5030" i="6" s="1"/>
  <c r="N5031" i="6"/>
  <c r="P5031" i="6" s="1"/>
  <c r="U5031" i="6" s="1"/>
  <c r="V5031" i="6" s="1"/>
  <c r="P5032" i="6"/>
  <c r="U5032" i="6" s="1"/>
  <c r="N5033" i="6"/>
  <c r="P5033" i="6" s="1"/>
  <c r="U5033" i="6" s="1"/>
  <c r="N5034" i="6"/>
  <c r="P5034" i="6" s="1"/>
  <c r="U5034" i="6" s="1"/>
  <c r="V5034" i="6" s="1"/>
  <c r="N5035" i="6"/>
  <c r="P5035" i="6" s="1"/>
  <c r="U5035" i="6" s="1"/>
  <c r="V5035" i="6" s="1"/>
  <c r="N5036" i="6"/>
  <c r="P5036" i="6" s="1"/>
  <c r="U5036" i="6" s="1"/>
  <c r="V5036" i="6" s="1"/>
  <c r="N5037" i="6"/>
  <c r="P5037" i="6" s="1"/>
  <c r="U5037" i="6" s="1"/>
  <c r="V5037" i="6" s="1"/>
  <c r="N5038" i="6"/>
  <c r="P5038" i="6" s="1"/>
  <c r="U5038" i="6" s="1"/>
  <c r="N5039" i="6"/>
  <c r="P5039" i="6" s="1"/>
  <c r="U5039" i="6" s="1"/>
  <c r="P5040" i="6"/>
  <c r="U5040" i="6" s="1"/>
  <c r="V5040" i="6" s="1"/>
  <c r="N5041" i="6"/>
  <c r="P5041" i="6" s="1"/>
  <c r="U5041" i="6" s="1"/>
  <c r="N5042" i="6"/>
  <c r="P5042" i="6" s="1"/>
  <c r="U5042" i="6" s="1"/>
  <c r="V5042" i="6" s="1"/>
  <c r="N5043" i="6"/>
  <c r="P5043" i="6" s="1"/>
  <c r="U5043" i="6" s="1"/>
  <c r="V5043" i="6" s="1"/>
  <c r="N5044" i="6"/>
  <c r="P5044" i="6" s="1"/>
  <c r="U5044" i="6" s="1"/>
  <c r="V5044" i="6" s="1"/>
  <c r="N5045" i="6"/>
  <c r="P5045" i="6" s="1"/>
  <c r="U5045" i="6" s="1"/>
  <c r="V5045" i="6" s="1"/>
  <c r="N5046" i="6"/>
  <c r="P5046" i="6" s="1"/>
  <c r="U5046" i="6" s="1"/>
  <c r="V5046" i="6" s="1"/>
  <c r="N5047" i="6"/>
  <c r="P5047" i="6" s="1"/>
  <c r="U5047" i="6" s="1"/>
  <c r="N5048" i="6"/>
  <c r="P5048" i="6" s="1"/>
  <c r="U5048" i="6" s="1"/>
  <c r="P5049" i="6"/>
  <c r="U5049" i="6" s="1"/>
  <c r="V5049" i="6" s="1"/>
  <c r="N5050" i="6"/>
  <c r="P5050" i="6" s="1"/>
  <c r="U5050" i="6" s="1"/>
  <c r="N5051" i="6"/>
  <c r="P5051" i="6" s="1"/>
  <c r="U5051" i="6" s="1"/>
  <c r="N5052" i="6"/>
  <c r="P5052" i="6" s="1"/>
  <c r="U5052" i="6" s="1"/>
  <c r="V5052" i="6" s="1"/>
  <c r="N5053" i="6"/>
  <c r="P5053" i="6" s="1"/>
  <c r="U5053" i="6" s="1"/>
  <c r="N5054" i="6"/>
  <c r="P5054" i="6" s="1"/>
  <c r="U5054" i="6" s="1"/>
  <c r="V5054" i="6" s="1"/>
  <c r="N5055" i="6"/>
  <c r="P5055" i="6" s="1"/>
  <c r="U5055" i="6" s="1"/>
  <c r="N5056" i="6"/>
  <c r="P5056" i="6" s="1"/>
  <c r="U5056" i="6" s="1"/>
  <c r="P5057" i="6"/>
  <c r="U5057" i="6" s="1"/>
  <c r="N5058" i="6"/>
  <c r="P5058" i="6" s="1"/>
  <c r="U5058" i="6" s="1"/>
  <c r="V5058" i="6" s="1"/>
  <c r="N5059" i="6"/>
  <c r="P5059" i="6" s="1"/>
  <c r="U5059" i="6" s="1"/>
  <c r="V5059" i="6" s="1"/>
  <c r="N5060" i="6"/>
  <c r="P5060" i="6" s="1"/>
  <c r="U5060" i="6" s="1"/>
  <c r="V5060" i="6" s="1"/>
  <c r="N5061" i="6"/>
  <c r="P5061" i="6" s="1"/>
  <c r="U5061" i="6" s="1"/>
  <c r="N5062" i="6"/>
  <c r="P5062" i="6" s="1"/>
  <c r="U5062" i="6" s="1"/>
  <c r="V5062" i="6" s="1"/>
  <c r="N5063" i="6"/>
  <c r="P5063" i="6" s="1"/>
  <c r="U5063" i="6" s="1"/>
  <c r="N5064" i="6"/>
  <c r="P5064" i="6" s="1"/>
  <c r="U5064" i="6" s="1"/>
  <c r="P5065" i="6"/>
  <c r="U5065" i="6" s="1"/>
  <c r="V5065" i="6" s="1"/>
  <c r="N5066" i="6"/>
  <c r="P5066" i="6" s="1"/>
  <c r="U5066" i="6" s="1"/>
  <c r="V5066" i="6" s="1"/>
  <c r="N5067" i="6"/>
  <c r="P5067" i="6" s="1"/>
  <c r="U5067" i="6" s="1"/>
  <c r="N5068" i="6"/>
  <c r="P5068" i="6" s="1"/>
  <c r="U5068" i="6" s="1"/>
  <c r="P5069" i="6"/>
  <c r="U5069" i="6" s="1"/>
  <c r="P5070" i="6"/>
  <c r="U5070" i="6" s="1"/>
  <c r="V5070" i="6" s="1"/>
  <c r="P5071" i="6"/>
  <c r="U5071" i="6" s="1"/>
  <c r="N5072" i="6"/>
  <c r="P5072" i="6" s="1"/>
  <c r="U5072" i="6" s="1"/>
  <c r="V5072" i="6" s="1"/>
  <c r="N5073" i="6"/>
  <c r="P5073" i="6" s="1"/>
  <c r="U5073" i="6" s="1"/>
  <c r="P5074" i="6"/>
  <c r="U5074" i="6" s="1"/>
  <c r="N5075" i="6"/>
  <c r="P5075" i="6" s="1"/>
  <c r="U5075" i="6" s="1"/>
  <c r="N5076" i="6"/>
  <c r="P5076" i="6" s="1"/>
  <c r="U5076" i="6" s="1"/>
  <c r="N5077" i="6"/>
  <c r="P5077" i="6" s="1"/>
  <c r="U5077" i="6" s="1"/>
  <c r="N5078" i="6"/>
  <c r="P5078" i="6" s="1"/>
  <c r="U5078" i="6" s="1"/>
  <c r="V5078" i="6" s="1"/>
  <c r="N5079" i="6"/>
  <c r="P5079" i="6" s="1"/>
  <c r="U5079" i="6" s="1"/>
  <c r="V5079" i="6" s="1"/>
  <c r="N5080" i="6"/>
  <c r="P5080" i="6" s="1"/>
  <c r="U5080" i="6" s="1"/>
  <c r="N5081" i="6"/>
  <c r="P5081" i="6" s="1"/>
  <c r="U5081" i="6" s="1"/>
  <c r="N5082" i="6"/>
  <c r="P5082" i="6" s="1"/>
  <c r="U5082" i="6" s="1"/>
  <c r="V5082" i="6" s="1"/>
  <c r="N5083" i="6"/>
  <c r="P5083" i="6" s="1"/>
  <c r="U5083" i="6" s="1"/>
  <c r="V5083" i="6" s="1"/>
  <c r="N5084" i="6"/>
  <c r="P5084" i="6" s="1"/>
  <c r="U5084" i="6" s="1"/>
  <c r="N5085" i="6"/>
  <c r="P5085" i="6" s="1"/>
  <c r="U5085" i="6" s="1"/>
  <c r="V5085" i="6" s="1"/>
  <c r="N5086" i="6"/>
  <c r="P5086" i="6" s="1"/>
  <c r="U5086" i="6" s="1"/>
  <c r="N5087" i="6"/>
  <c r="P5087" i="6" s="1"/>
  <c r="U5087" i="6" s="1"/>
  <c r="N5088" i="6"/>
  <c r="P5088" i="6" s="1"/>
  <c r="U5088" i="6" s="1"/>
  <c r="V5088" i="6" s="1"/>
  <c r="N5089" i="6"/>
  <c r="P5089" i="6" s="1"/>
  <c r="U5089" i="6" s="1"/>
  <c r="N5090" i="6"/>
  <c r="P5090" i="6" s="1"/>
  <c r="U5090" i="6" s="1"/>
  <c r="N5091" i="6"/>
  <c r="P5091" i="6" s="1"/>
  <c r="U5091" i="6" s="1"/>
  <c r="V5091" i="6" s="1"/>
  <c r="N5092" i="6"/>
  <c r="P5092" i="6" s="1"/>
  <c r="U5092" i="6" s="1"/>
  <c r="P5093" i="6"/>
  <c r="U5093" i="6" s="1"/>
  <c r="N5094" i="6"/>
  <c r="P5094" i="6" s="1"/>
  <c r="U5094" i="6" s="1"/>
  <c r="N5095" i="6"/>
  <c r="P5095" i="6" s="1"/>
  <c r="U5095" i="6" s="1"/>
  <c r="V5095" i="6" s="1"/>
  <c r="N5096" i="6"/>
  <c r="P5096" i="6" s="1"/>
  <c r="U5096" i="6" s="1"/>
  <c r="V5096" i="6" s="1"/>
  <c r="N5097" i="6"/>
  <c r="P5097" i="6" s="1"/>
  <c r="U5097" i="6" s="1"/>
  <c r="N5098" i="6"/>
  <c r="P5098" i="6" s="1"/>
  <c r="U5098" i="6" s="1"/>
  <c r="N5099" i="6"/>
  <c r="P5099" i="6" s="1"/>
  <c r="U5099" i="6" s="1"/>
  <c r="N5100" i="6"/>
  <c r="P5100" i="6" s="1"/>
  <c r="U5100" i="6" s="1"/>
  <c r="N5101" i="6"/>
  <c r="P5101" i="6" s="1"/>
  <c r="U5101" i="6" s="1"/>
  <c r="N5102" i="6"/>
  <c r="P5102" i="6" s="1"/>
  <c r="U5102" i="6" s="1"/>
  <c r="V5102" i="6" s="1"/>
  <c r="N5103" i="6"/>
  <c r="P5103" i="6" s="1"/>
  <c r="N5104" i="6"/>
  <c r="P5104" i="6" s="1"/>
  <c r="U5104" i="6" s="1"/>
  <c r="N5105" i="6"/>
  <c r="P5105" i="6" s="1"/>
  <c r="U5105" i="6" s="1"/>
  <c r="P5106" i="6"/>
  <c r="U5106" i="6" s="1"/>
  <c r="N5107" i="6"/>
  <c r="P5107" i="6" s="1"/>
  <c r="U5107" i="6" s="1"/>
  <c r="V5107" i="6" s="1"/>
  <c r="N5108" i="6"/>
  <c r="P5108" i="6" s="1"/>
  <c r="U5108" i="6" s="1"/>
  <c r="V5108" i="6" s="1"/>
  <c r="N5109" i="6"/>
  <c r="P5109" i="6" s="1"/>
  <c r="U5109" i="6" s="1"/>
  <c r="V5109" i="6" s="1"/>
  <c r="N5110" i="6"/>
  <c r="P5110" i="6" s="1"/>
  <c r="U5110" i="6" s="1"/>
  <c r="N5111" i="6"/>
  <c r="P5111" i="6" s="1"/>
  <c r="U5111" i="6" s="1"/>
  <c r="N5112" i="6"/>
  <c r="P5112" i="6" s="1"/>
  <c r="U5112" i="6" s="1"/>
  <c r="V5112" i="6" s="1"/>
  <c r="N5113" i="6"/>
  <c r="P5113" i="6" s="1"/>
  <c r="U5113" i="6" s="1"/>
  <c r="V5113" i="6" s="1"/>
  <c r="N5115" i="6"/>
  <c r="P5115" i="6" s="1"/>
  <c r="U5115" i="6" s="1"/>
  <c r="V5115" i="6" s="1"/>
  <c r="N5116" i="6"/>
  <c r="P5116" i="6" s="1"/>
  <c r="U5116" i="6" s="1"/>
  <c r="P5117" i="6"/>
  <c r="U5117" i="6" s="1"/>
  <c r="N5118" i="6"/>
  <c r="P5118" i="6" s="1"/>
  <c r="U5118" i="6" s="1"/>
  <c r="N5119" i="6"/>
  <c r="P5119" i="6" s="1"/>
  <c r="U5119" i="6" s="1"/>
  <c r="N5120" i="6"/>
  <c r="P5120" i="6" s="1"/>
  <c r="U5120" i="6" s="1"/>
  <c r="N5121" i="6"/>
  <c r="P5121" i="6" s="1"/>
  <c r="U5121" i="6" s="1"/>
  <c r="P5122" i="6"/>
  <c r="U5122" i="6" s="1"/>
  <c r="V5122" i="6" s="1"/>
  <c r="N5123" i="6"/>
  <c r="P5123" i="6" s="1"/>
  <c r="U5123" i="6" s="1"/>
  <c r="N5124" i="6"/>
  <c r="P5124" i="6" s="1"/>
  <c r="U5124" i="6" s="1"/>
  <c r="N5125" i="6"/>
  <c r="P5125" i="6" s="1"/>
  <c r="U5125" i="6" s="1"/>
  <c r="V5125" i="6" s="1"/>
  <c r="N5126" i="6"/>
  <c r="P5126" i="6" s="1"/>
  <c r="U5126" i="6" s="1"/>
  <c r="V5126" i="6" s="1"/>
  <c r="N5127" i="6"/>
  <c r="P5127" i="6" s="1"/>
  <c r="U5127" i="6" s="1"/>
  <c r="V5127" i="6" s="1"/>
  <c r="N5128" i="6"/>
  <c r="P5128" i="6" s="1"/>
  <c r="U5128" i="6" s="1"/>
  <c r="N5129" i="6"/>
  <c r="P5129" i="6" s="1"/>
  <c r="U5129" i="6" s="1"/>
  <c r="N5130" i="6"/>
  <c r="P5130" i="6" s="1"/>
  <c r="U5130" i="6" s="1"/>
  <c r="N5131" i="6"/>
  <c r="P5131" i="6" s="1"/>
  <c r="U5131" i="6" s="1"/>
  <c r="V5131" i="6" s="1"/>
  <c r="N5132" i="6"/>
  <c r="P5132" i="6" s="1"/>
  <c r="U5132" i="6" s="1"/>
  <c r="N5133" i="6"/>
  <c r="P5133" i="6" s="1"/>
  <c r="U5133" i="6" s="1"/>
  <c r="V5133" i="6" s="1"/>
  <c r="N5134" i="6"/>
  <c r="P5134" i="6" s="1"/>
  <c r="U5134" i="6" s="1"/>
  <c r="V5134" i="6" s="1"/>
  <c r="N5136" i="6"/>
  <c r="P5136" i="6" s="1"/>
  <c r="U5136" i="6" s="1"/>
  <c r="N5137" i="6"/>
  <c r="P5137" i="6" s="1"/>
  <c r="U5137" i="6" s="1"/>
  <c r="V5137" i="6" s="1"/>
  <c r="P5138" i="6"/>
  <c r="U5138" i="6" s="1"/>
  <c r="F51" i="48" s="1"/>
  <c r="N5139" i="6"/>
  <c r="P5139" i="6" s="1"/>
  <c r="U5139" i="6" s="1"/>
  <c r="N5140" i="6"/>
  <c r="P5140" i="6" s="1"/>
  <c r="U5140" i="6" s="1"/>
  <c r="V5140" i="6" s="1"/>
  <c r="N5141" i="6"/>
  <c r="P5141" i="6" s="1"/>
  <c r="U5141" i="6" s="1"/>
  <c r="V5141" i="6" s="1"/>
  <c r="P5142" i="6"/>
  <c r="U5142" i="6" s="1"/>
  <c r="V5142" i="6" s="1"/>
  <c r="N5143" i="6"/>
  <c r="P5143" i="6" s="1"/>
  <c r="U5143" i="6" s="1"/>
  <c r="N5144" i="6"/>
  <c r="P5144" i="6" s="1"/>
  <c r="U5144" i="6" s="1"/>
  <c r="N5145" i="6"/>
  <c r="P5145" i="6" s="1"/>
  <c r="U5145" i="6" s="1"/>
  <c r="V5145" i="6" s="1"/>
  <c r="N5146" i="6"/>
  <c r="P5146" i="6" s="1"/>
  <c r="U5146" i="6" s="1"/>
  <c r="N5147" i="6"/>
  <c r="P5147" i="6" s="1"/>
  <c r="U5147" i="6" s="1"/>
  <c r="N5148" i="6"/>
  <c r="P5148" i="6" s="1"/>
  <c r="U5148" i="6" s="1"/>
  <c r="N5149" i="6"/>
  <c r="P5149" i="6" s="1"/>
  <c r="U5149" i="6" s="1"/>
  <c r="N5150" i="6"/>
  <c r="P5150" i="6" s="1"/>
  <c r="U5150" i="6" s="1"/>
  <c r="N5151" i="6"/>
  <c r="P5151" i="6" s="1"/>
  <c r="U5151" i="6" s="1"/>
  <c r="V5151" i="6" s="1"/>
  <c r="N5152" i="6"/>
  <c r="P5152" i="6" s="1"/>
  <c r="U5152" i="6" s="1"/>
  <c r="V5152" i="6" s="1"/>
  <c r="N5153" i="6"/>
  <c r="P5153" i="6" s="1"/>
  <c r="U5153" i="6" s="1"/>
  <c r="N5154" i="6"/>
  <c r="P5154" i="6" s="1"/>
  <c r="U5154" i="6" s="1"/>
  <c r="V5154" i="6" s="1"/>
  <c r="N5155" i="6"/>
  <c r="P5155" i="6" s="1"/>
  <c r="U5155" i="6" s="1"/>
  <c r="N5156" i="6"/>
  <c r="P5156" i="6" s="1"/>
  <c r="U5156" i="6" s="1"/>
  <c r="N5157" i="6"/>
  <c r="P5157" i="6" s="1"/>
  <c r="U5157" i="6" s="1"/>
  <c r="V5157" i="6" s="1"/>
  <c r="N5158" i="6"/>
  <c r="P5158" i="6" s="1"/>
  <c r="U5158" i="6" s="1"/>
  <c r="V5158" i="6" s="1"/>
  <c r="P5159" i="6"/>
  <c r="U5159" i="6" s="1"/>
  <c r="V5159" i="6" s="1"/>
  <c r="N5160" i="6"/>
  <c r="P5160" i="6" s="1"/>
  <c r="U5160" i="6" s="1"/>
  <c r="N5161" i="6"/>
  <c r="P5161" i="6" s="1"/>
  <c r="U5161" i="6" s="1"/>
  <c r="V5161" i="6" s="1"/>
  <c r="N5162" i="6"/>
  <c r="P5162" i="6" s="1"/>
  <c r="U5162" i="6" s="1"/>
  <c r="V5162" i="6" s="1"/>
  <c r="N5163" i="6"/>
  <c r="P5163" i="6" s="1"/>
  <c r="U5163" i="6" s="1"/>
  <c r="V5163" i="6" s="1"/>
  <c r="N5164" i="6"/>
  <c r="P5164" i="6" s="1"/>
  <c r="U5164" i="6" s="1"/>
  <c r="V5164" i="6" s="1"/>
  <c r="N5165" i="6"/>
  <c r="P5165" i="6" s="1"/>
  <c r="U5165" i="6" s="1"/>
  <c r="V5165" i="6" s="1"/>
  <c r="P5166" i="6"/>
  <c r="U5166" i="6" s="1"/>
  <c r="N5167" i="6"/>
  <c r="P5167" i="6" s="1"/>
  <c r="U5167" i="6" s="1"/>
  <c r="V5167" i="6" s="1"/>
  <c r="N5168" i="6"/>
  <c r="P5168" i="6" s="1"/>
  <c r="U5168" i="6" s="1"/>
  <c r="V5168" i="6" s="1"/>
  <c r="P5169" i="6"/>
  <c r="U5169" i="6" s="1"/>
  <c r="N5170" i="6"/>
  <c r="P5170" i="6" s="1"/>
  <c r="U5170" i="6" s="1"/>
  <c r="N5171" i="6"/>
  <c r="P5171" i="6" s="1"/>
  <c r="U5171" i="6" s="1"/>
  <c r="F49" i="48" s="1"/>
  <c r="N5172" i="6"/>
  <c r="P5172" i="6" s="1"/>
  <c r="U5172" i="6" s="1"/>
  <c r="V5172" i="6" s="1"/>
  <c r="N5173" i="6"/>
  <c r="P5173" i="6" s="1"/>
  <c r="U5173" i="6" s="1"/>
  <c r="V5173" i="6" s="1"/>
  <c r="P5174" i="6"/>
  <c r="U5174" i="6" s="1"/>
  <c r="V5174" i="6" s="1"/>
  <c r="N5175" i="6"/>
  <c r="P5175" i="6" s="1"/>
  <c r="U5175" i="6" s="1"/>
  <c r="V5175" i="6" s="1"/>
  <c r="N5176" i="6"/>
  <c r="P5176" i="6" s="1"/>
  <c r="U5176" i="6" s="1"/>
  <c r="V5176" i="6" s="1"/>
  <c r="N5177" i="6"/>
  <c r="P5177" i="6" s="1"/>
  <c r="U5177" i="6" s="1"/>
  <c r="N5178" i="6"/>
  <c r="P5178" i="6" s="1"/>
  <c r="U5178" i="6" s="1"/>
  <c r="N5179" i="6"/>
  <c r="P5179" i="6" s="1"/>
  <c r="U5179" i="6" s="1"/>
  <c r="N5180" i="6"/>
  <c r="P5180" i="6" s="1"/>
  <c r="U5180" i="6" s="1"/>
  <c r="N5181" i="6"/>
  <c r="P5181" i="6" s="1"/>
  <c r="U5181" i="6" s="1"/>
  <c r="N5182" i="6"/>
  <c r="P5182" i="6" s="1"/>
  <c r="U5182" i="6" s="1"/>
  <c r="N5183" i="6"/>
  <c r="P5183" i="6" s="1"/>
  <c r="U5183" i="6" s="1"/>
  <c r="V5183" i="6" s="1"/>
  <c r="N5184" i="6"/>
  <c r="P5184" i="6" s="1"/>
  <c r="U5184" i="6" s="1"/>
  <c r="N5185" i="6"/>
  <c r="P5185" i="6" s="1"/>
  <c r="U5185" i="6" s="1"/>
  <c r="V5185" i="6" s="1"/>
  <c r="N5186" i="6"/>
  <c r="P5186" i="6" s="1"/>
  <c r="U5186" i="6" s="1"/>
  <c r="N5187" i="6"/>
  <c r="P5187" i="6" s="1"/>
  <c r="U5187" i="6" s="1"/>
  <c r="N5188" i="6"/>
  <c r="P5188" i="6" s="1"/>
  <c r="U5188" i="6" s="1"/>
  <c r="N5189" i="6"/>
  <c r="P5189" i="6" s="1"/>
  <c r="U5189" i="6" s="1"/>
  <c r="P5190" i="6"/>
  <c r="U5190" i="6" s="1"/>
  <c r="N5191" i="6"/>
  <c r="P5191" i="6" s="1"/>
  <c r="U5191" i="6" s="1"/>
  <c r="V5191" i="6" s="1"/>
  <c r="N5192" i="6"/>
  <c r="P5192" i="6" s="1"/>
  <c r="U5192" i="6" s="1"/>
  <c r="N5193" i="6"/>
  <c r="P5193" i="6" s="1"/>
  <c r="U5193" i="6" s="1"/>
  <c r="V5193" i="6" s="1"/>
  <c r="N5194" i="6"/>
  <c r="P5194" i="6" s="1"/>
  <c r="U5194" i="6" s="1"/>
  <c r="N5195" i="6"/>
  <c r="P5195" i="6" s="1"/>
  <c r="U5195" i="6" s="1"/>
  <c r="N5196" i="6"/>
  <c r="P5196" i="6" s="1"/>
  <c r="U5196" i="6" s="1"/>
  <c r="P5197" i="6"/>
  <c r="U5197" i="6" s="1"/>
  <c r="V5197" i="6" s="1"/>
  <c r="N5198" i="6"/>
  <c r="P5198" i="6" s="1"/>
  <c r="U5198" i="6" s="1"/>
  <c r="V5198" i="6" s="1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N5202" i="6"/>
  <c r="P5202" i="6" s="1"/>
  <c r="U5202" i="6" s="1"/>
  <c r="N5203" i="6"/>
  <c r="P5203" i="6" s="1"/>
  <c r="U5203" i="6" s="1"/>
  <c r="N5204" i="6"/>
  <c r="P5204" i="6" s="1"/>
  <c r="U5204" i="6" s="1"/>
  <c r="V5204" i="6" s="1"/>
  <c r="N5205" i="6"/>
  <c r="P5205" i="6" s="1"/>
  <c r="U5205" i="6" s="1"/>
  <c r="N5206" i="6"/>
  <c r="P5206" i="6" s="1"/>
  <c r="U5206" i="6" s="1"/>
  <c r="V5206" i="6" s="1"/>
  <c r="N5207" i="6"/>
  <c r="P5207" i="6" s="1"/>
  <c r="U5207" i="6" s="1"/>
  <c r="V5207" i="6" s="1"/>
  <c r="N5208" i="6"/>
  <c r="P5208" i="6" s="1"/>
  <c r="U5208" i="6" s="1"/>
  <c r="N5209" i="6"/>
  <c r="P5209" i="6" s="1"/>
  <c r="U5209" i="6" s="1"/>
  <c r="V5209" i="6" s="1"/>
  <c r="N5210" i="6"/>
  <c r="P5210" i="6" s="1"/>
  <c r="U5210" i="6" s="1"/>
  <c r="N5211" i="6"/>
  <c r="P5211" i="6" s="1"/>
  <c r="U5211" i="6" s="1"/>
  <c r="V5211" i="6" s="1"/>
  <c r="N5212" i="6"/>
  <c r="P5212" i="6" s="1"/>
  <c r="U5212" i="6" s="1"/>
  <c r="V5212" i="6" s="1"/>
  <c r="N5213" i="6"/>
  <c r="P5213" i="6" s="1"/>
  <c r="U5213" i="6" s="1"/>
  <c r="N5214" i="6"/>
  <c r="P5214" i="6" s="1"/>
  <c r="U5214" i="6" s="1"/>
  <c r="N5215" i="6"/>
  <c r="P5215" i="6" s="1"/>
  <c r="U5215" i="6" s="1"/>
  <c r="V5215" i="6" s="1"/>
  <c r="N5216" i="6"/>
  <c r="P5216" i="6" s="1"/>
  <c r="U5216" i="6" s="1"/>
  <c r="P5217" i="6"/>
  <c r="U5217" i="6" s="1"/>
  <c r="V5217" i="6" s="1"/>
  <c r="N5218" i="6"/>
  <c r="P5218" i="6" s="1"/>
  <c r="U5218" i="6" s="1"/>
  <c r="V5218" i="6" s="1"/>
  <c r="N5219" i="6"/>
  <c r="P5219" i="6" s="1"/>
  <c r="U5219" i="6" s="1"/>
  <c r="V5219" i="6" s="1"/>
  <c r="P5221" i="6"/>
  <c r="U5221" i="6" s="1"/>
  <c r="V5221" i="6" s="1"/>
  <c r="P5222" i="6"/>
  <c r="U5222" i="6" s="1"/>
  <c r="P5223" i="6"/>
  <c r="U5223" i="6" s="1"/>
  <c r="V5223" i="6" s="1"/>
  <c r="N5224" i="6"/>
  <c r="P5224" i="6" s="1"/>
  <c r="U5224" i="6" s="1"/>
  <c r="N5225" i="6"/>
  <c r="P5225" i="6" s="1"/>
  <c r="U5225" i="6" s="1"/>
  <c r="V5225" i="6" s="1"/>
  <c r="N5226" i="6"/>
  <c r="P5226" i="6" s="1"/>
  <c r="U5226" i="6" s="1"/>
  <c r="N5227" i="6"/>
  <c r="P5227" i="6" s="1"/>
  <c r="U5227" i="6" s="1"/>
  <c r="N5228" i="6"/>
  <c r="P5228" i="6" s="1"/>
  <c r="U5228" i="6" s="1"/>
  <c r="V5228" i="6" s="1"/>
  <c r="N5229" i="6"/>
  <c r="P5229" i="6" s="1"/>
  <c r="U5229" i="6" s="1"/>
  <c r="V5229" i="6" s="1"/>
  <c r="N5230" i="6"/>
  <c r="P5230" i="6" s="1"/>
  <c r="N5231" i="6"/>
  <c r="P5231" i="6" s="1"/>
  <c r="U5231" i="6" s="1"/>
  <c r="V5231" i="6" s="1"/>
  <c r="P5232" i="6"/>
  <c r="U5232" i="6" s="1"/>
  <c r="N5233" i="6"/>
  <c r="P5233" i="6" s="1"/>
  <c r="U5233" i="6" s="1"/>
  <c r="V5233" i="6" s="1"/>
  <c r="N5234" i="6"/>
  <c r="P5234" i="6" s="1"/>
  <c r="U5234" i="6" s="1"/>
  <c r="P5235" i="6"/>
  <c r="U5235" i="6" s="1"/>
  <c r="N5236" i="6"/>
  <c r="P5236" i="6" s="1"/>
  <c r="U5236" i="6" s="1"/>
  <c r="N5237" i="6"/>
  <c r="P5237" i="6" s="1"/>
  <c r="U5237" i="6" s="1"/>
  <c r="N5238" i="6"/>
  <c r="P5238" i="6" s="1"/>
  <c r="U5238" i="6" s="1"/>
  <c r="V5238" i="6" s="1"/>
  <c r="N5239" i="6"/>
  <c r="P5239" i="6" s="1"/>
  <c r="U5239" i="6" s="1"/>
  <c r="V5239" i="6" s="1"/>
  <c r="N5240" i="6"/>
  <c r="P5240" i="6" s="1"/>
  <c r="U5240" i="6" s="1"/>
  <c r="N5241" i="6"/>
  <c r="P5241" i="6" s="1"/>
  <c r="U5241" i="6" s="1"/>
  <c r="N5242" i="6"/>
  <c r="P5242" i="6" s="1"/>
  <c r="U5242" i="6" s="1"/>
  <c r="N5243" i="6"/>
  <c r="P5243" i="6" s="1"/>
  <c r="U5243" i="6" s="1"/>
  <c r="V5243" i="6" s="1"/>
  <c r="N5244" i="6"/>
  <c r="P5244" i="6" s="1"/>
  <c r="U5244" i="6" s="1"/>
  <c r="V5244" i="6" s="1"/>
  <c r="N5245" i="6"/>
  <c r="P5245" i="6" s="1"/>
  <c r="U5245" i="6" s="1"/>
  <c r="V5245" i="6" s="1"/>
  <c r="N5246" i="6"/>
  <c r="P5246" i="6" s="1"/>
  <c r="U5246" i="6" s="1"/>
  <c r="N5247" i="6"/>
  <c r="P5247" i="6" s="1"/>
  <c r="U5247" i="6" s="1"/>
  <c r="V5247" i="6" s="1"/>
  <c r="N5248" i="6"/>
  <c r="P5248" i="6" s="1"/>
  <c r="U5248" i="6" s="1"/>
  <c r="V5248" i="6" s="1"/>
  <c r="P5249" i="6"/>
  <c r="N5250" i="6"/>
  <c r="P5250" i="6" s="1"/>
  <c r="U5250" i="6" s="1"/>
  <c r="N5251" i="6"/>
  <c r="P5251" i="6" s="1"/>
  <c r="U5251" i="6" s="1"/>
  <c r="N5252" i="6"/>
  <c r="P5252" i="6" s="1"/>
  <c r="U5252" i="6" s="1"/>
  <c r="V5252" i="6" s="1"/>
  <c r="N5253" i="6"/>
  <c r="P5253" i="6" s="1"/>
  <c r="U5253" i="6" s="1"/>
  <c r="V5253" i="6" s="1"/>
  <c r="N5254" i="6"/>
  <c r="P5254" i="6" s="1"/>
  <c r="U5254" i="6" s="1"/>
  <c r="N5255" i="6"/>
  <c r="P5255" i="6" s="1"/>
  <c r="N5256" i="6"/>
  <c r="P5256" i="6" s="1"/>
  <c r="U5256" i="6" s="1"/>
  <c r="V5256" i="6" s="1"/>
  <c r="N5257" i="6"/>
  <c r="P5257" i="6" s="1"/>
  <c r="U5257" i="6" s="1"/>
  <c r="N5258" i="6"/>
  <c r="P5258" i="6" s="1"/>
  <c r="U5258" i="6" s="1"/>
  <c r="N5259" i="6"/>
  <c r="P5259" i="6" s="1"/>
  <c r="U5259" i="6" s="1"/>
  <c r="V5259" i="6" s="1"/>
  <c r="N5260" i="6"/>
  <c r="P5260" i="6" s="1"/>
  <c r="N5261" i="6"/>
  <c r="P5261" i="6" s="1"/>
  <c r="U5261" i="6" s="1"/>
  <c r="N5262" i="6"/>
  <c r="P5262" i="6" s="1"/>
  <c r="U5262" i="6" s="1"/>
  <c r="N5263" i="6"/>
  <c r="P5263" i="6" s="1"/>
  <c r="U5263" i="6" s="1"/>
  <c r="N5264" i="6"/>
  <c r="P5264" i="6" s="1"/>
  <c r="U5264" i="6" s="1"/>
  <c r="V5264" i="6" s="1"/>
  <c r="N5265" i="6"/>
  <c r="P5265" i="6" s="1"/>
  <c r="U5265" i="6" s="1"/>
  <c r="V5265" i="6" s="1"/>
  <c r="N5266" i="6"/>
  <c r="P5266" i="6" s="1"/>
  <c r="U5266" i="6" s="1"/>
  <c r="V5266" i="6" s="1"/>
  <c r="P5267" i="6"/>
  <c r="U5267" i="6" s="1"/>
  <c r="N5268" i="6"/>
  <c r="P5268" i="6" s="1"/>
  <c r="U5268" i="6" s="1"/>
  <c r="N5269" i="6"/>
  <c r="P5269" i="6" s="1"/>
  <c r="U5269" i="6" s="1"/>
  <c r="N5270" i="6"/>
  <c r="P5270" i="6" s="1"/>
  <c r="U5270" i="6" s="1"/>
  <c r="V5270" i="6" s="1"/>
  <c r="N5271" i="6"/>
  <c r="P5271" i="6" s="1"/>
  <c r="U5271" i="6" s="1"/>
  <c r="V5271" i="6" s="1"/>
  <c r="N5272" i="6"/>
  <c r="P5272" i="6" s="1"/>
  <c r="U5272" i="6" s="1"/>
  <c r="N5273" i="6"/>
  <c r="P5273" i="6" s="1"/>
  <c r="U5273" i="6" s="1"/>
  <c r="V5273" i="6" s="1"/>
  <c r="N5274" i="6"/>
  <c r="P5274" i="6" s="1"/>
  <c r="U5274" i="6" s="1"/>
  <c r="P5275" i="6"/>
  <c r="U5275" i="6" s="1"/>
  <c r="N5276" i="6"/>
  <c r="P5276" i="6" s="1"/>
  <c r="U5276" i="6" s="1"/>
  <c r="V5276" i="6" s="1"/>
  <c r="P5277" i="6"/>
  <c r="U5277" i="6" s="1"/>
  <c r="V5277" i="6" s="1"/>
  <c r="N5278" i="6"/>
  <c r="P5278" i="6" s="1"/>
  <c r="N5279" i="6"/>
  <c r="P5279" i="6" s="1"/>
  <c r="U5279" i="6" s="1"/>
  <c r="V5279" i="6" s="1"/>
  <c r="N5280" i="6"/>
  <c r="P5280" i="6" s="1"/>
  <c r="U5280" i="6" s="1"/>
  <c r="V5280" i="6" s="1"/>
  <c r="N5281" i="6"/>
  <c r="P5281" i="6" s="1"/>
  <c r="U5281" i="6" s="1"/>
  <c r="V5281" i="6" s="1"/>
  <c r="N5282" i="6"/>
  <c r="P5282" i="6" s="1"/>
  <c r="U5282" i="6" s="1"/>
  <c r="V5282" i="6" s="1"/>
  <c r="N5283" i="6"/>
  <c r="P5283" i="6" s="1"/>
  <c r="U5283" i="6" s="1"/>
  <c r="V5283" i="6" s="1"/>
  <c r="N5284" i="6"/>
  <c r="P5284" i="6" s="1"/>
  <c r="U5284" i="6" s="1"/>
  <c r="V5284" i="6" s="1"/>
  <c r="N5285" i="6"/>
  <c r="P5285" i="6" s="1"/>
  <c r="U5285" i="6" s="1"/>
  <c r="V5285" i="6" s="1"/>
  <c r="N5286" i="6"/>
  <c r="P5286" i="6" s="1"/>
  <c r="U5286" i="6" s="1"/>
  <c r="N5287" i="6"/>
  <c r="P5287" i="6" s="1"/>
  <c r="U5287" i="6" s="1"/>
  <c r="V5287" i="6" s="1"/>
  <c r="N5288" i="6"/>
  <c r="P5288" i="6" s="1"/>
  <c r="U5288" i="6" s="1"/>
  <c r="V5288" i="6" s="1"/>
  <c r="N5289" i="6"/>
  <c r="P5289" i="6" s="1"/>
  <c r="U5289" i="6" s="1"/>
  <c r="N5290" i="6"/>
  <c r="P5290" i="6" s="1"/>
  <c r="N5291" i="6"/>
  <c r="P5291" i="6" s="1"/>
  <c r="U5291" i="6" s="1"/>
  <c r="V5291" i="6" s="1"/>
  <c r="N5292" i="6"/>
  <c r="P5292" i="6" s="1"/>
  <c r="U5292" i="6" s="1"/>
  <c r="V5292" i="6" s="1"/>
  <c r="P5293" i="6"/>
  <c r="U5293" i="6" s="1"/>
  <c r="N5294" i="6"/>
  <c r="P5294" i="6" s="1"/>
  <c r="U5294" i="6" s="1"/>
  <c r="N5295" i="6"/>
  <c r="P5295" i="6" s="1"/>
  <c r="U5295" i="6" s="1"/>
  <c r="N5296" i="6"/>
  <c r="P5296" i="6" s="1"/>
  <c r="U5296" i="6" s="1"/>
  <c r="N5297" i="6"/>
  <c r="P5297" i="6" s="1"/>
  <c r="U5297" i="6" s="1"/>
  <c r="N5298" i="6"/>
  <c r="P5298" i="6" s="1"/>
  <c r="U5298" i="6" s="1"/>
  <c r="N5299" i="6"/>
  <c r="P5299" i="6" s="1"/>
  <c r="U5299" i="6" s="1"/>
  <c r="N5300" i="6"/>
  <c r="P5300" i="6" s="1"/>
  <c r="U5300" i="6" s="1"/>
  <c r="N5301" i="6"/>
  <c r="P5301" i="6" s="1"/>
  <c r="U5301" i="6" s="1"/>
  <c r="P5302" i="6"/>
  <c r="U5302" i="6" s="1"/>
  <c r="N5303" i="6"/>
  <c r="P5303" i="6" s="1"/>
  <c r="U5303" i="6" s="1"/>
  <c r="N5304" i="6"/>
  <c r="P5304" i="6" s="1"/>
  <c r="U5304" i="6" s="1"/>
  <c r="N5305" i="6"/>
  <c r="P5305" i="6" s="1"/>
  <c r="U5305" i="6" s="1"/>
  <c r="N5306" i="6"/>
  <c r="P5306" i="6" s="1"/>
  <c r="N5307" i="6"/>
  <c r="P5307" i="6" s="1"/>
  <c r="U5307" i="6" s="1"/>
  <c r="V5307" i="6" s="1"/>
  <c r="P5308" i="6"/>
  <c r="U5308" i="6" s="1"/>
  <c r="P5309" i="6"/>
  <c r="U5309" i="6" s="1"/>
  <c r="V5309" i="6" s="1"/>
  <c r="N5310" i="6"/>
  <c r="P5310" i="6" s="1"/>
  <c r="N5311" i="6"/>
  <c r="P5311" i="6" s="1"/>
  <c r="U5311" i="6" s="1"/>
  <c r="N5312" i="6"/>
  <c r="P5312" i="6" s="1"/>
  <c r="U5312" i="6" s="1"/>
  <c r="N5313" i="6"/>
  <c r="P5313" i="6" s="1"/>
  <c r="U5313" i="6" s="1"/>
  <c r="N5314" i="6"/>
  <c r="P5314" i="6" s="1"/>
  <c r="U5314" i="6" s="1"/>
  <c r="V5314" i="6" s="1"/>
  <c r="N5315" i="6"/>
  <c r="P5315" i="6" s="1"/>
  <c r="U5315" i="6" s="1"/>
  <c r="V5315" i="6" s="1"/>
  <c r="N5316" i="6"/>
  <c r="P5316" i="6" s="1"/>
  <c r="U5316" i="6" s="1"/>
  <c r="V5316" i="6" s="1"/>
  <c r="N5317" i="6"/>
  <c r="P5317" i="6" s="1"/>
  <c r="U5317" i="6" s="1"/>
  <c r="V5317" i="6" s="1"/>
  <c r="N5318" i="6"/>
  <c r="P5318" i="6" s="1"/>
  <c r="U5318" i="6" s="1"/>
  <c r="V5318" i="6" s="1"/>
  <c r="N5319" i="6"/>
  <c r="P5319" i="6" s="1"/>
  <c r="U5319" i="6" s="1"/>
  <c r="V5319" i="6" s="1"/>
  <c r="N5320" i="6"/>
  <c r="P5320" i="6" s="1"/>
  <c r="U5320" i="6" s="1"/>
  <c r="N5321" i="6"/>
  <c r="P5321" i="6" s="1"/>
  <c r="U5321" i="6" s="1"/>
  <c r="N5322" i="6"/>
  <c r="P5322" i="6" s="1"/>
  <c r="U5322" i="6" s="1"/>
  <c r="V5322" i="6" s="1"/>
  <c r="N5323" i="6"/>
  <c r="P5323" i="6" s="1"/>
  <c r="U5323" i="6" s="1"/>
  <c r="V5323" i="6" s="1"/>
  <c r="N5324" i="6"/>
  <c r="P5324" i="6" s="1"/>
  <c r="U5324" i="6" s="1"/>
  <c r="V5324" i="6" s="1"/>
  <c r="N5325" i="6"/>
  <c r="P5325" i="6" s="1"/>
  <c r="U5325" i="6" s="1"/>
  <c r="V5325" i="6" s="1"/>
  <c r="P5326" i="6"/>
  <c r="U5326" i="6" s="1"/>
  <c r="V5326" i="6" s="1"/>
  <c r="N5327" i="6"/>
  <c r="P5327" i="6" s="1"/>
  <c r="U5327" i="6" s="1"/>
  <c r="N5328" i="6"/>
  <c r="P5328" i="6" s="1"/>
  <c r="U5328" i="6" s="1"/>
  <c r="V5328" i="6" s="1"/>
  <c r="N5329" i="6"/>
  <c r="P5329" i="6" s="1"/>
  <c r="U5329" i="6" s="1"/>
  <c r="N5334" i="6"/>
  <c r="P5334" i="6" s="1"/>
  <c r="U5334" i="6" s="1"/>
  <c r="N5335" i="6"/>
  <c r="P5335" i="6" s="1"/>
  <c r="U5335" i="6" s="1"/>
  <c r="V5335" i="6" s="1"/>
  <c r="N5336" i="6"/>
  <c r="P5336" i="6" s="1"/>
  <c r="U5336" i="6" s="1"/>
  <c r="V5336" i="6" s="1"/>
  <c r="N5337" i="6"/>
  <c r="P5337" i="6" s="1"/>
  <c r="U5337" i="6" s="1"/>
  <c r="V5337" i="6" s="1"/>
  <c r="N5338" i="6"/>
  <c r="P5338" i="6" s="1"/>
  <c r="U5338" i="6" s="1"/>
  <c r="V5338" i="6" s="1"/>
  <c r="P5339" i="6"/>
  <c r="U5339" i="6" s="1"/>
  <c r="O730" i="14" s="1"/>
  <c r="P5340" i="6"/>
  <c r="U5340" i="6" s="1"/>
  <c r="N5341" i="6"/>
  <c r="P5341" i="6" s="1"/>
  <c r="U5341" i="6" s="1"/>
  <c r="N5342" i="6"/>
  <c r="P5342" i="6" s="1"/>
  <c r="U5342" i="6" s="1"/>
  <c r="N5343" i="6"/>
  <c r="P5343" i="6" s="1"/>
  <c r="U5343" i="6" s="1"/>
  <c r="N5344" i="6"/>
  <c r="P5344" i="6" s="1"/>
  <c r="U5344" i="6" s="1"/>
  <c r="N5345" i="6"/>
  <c r="P5345" i="6" s="1"/>
  <c r="U5345" i="6" s="1"/>
  <c r="N5346" i="6"/>
  <c r="P5346" i="6" s="1"/>
  <c r="U5346" i="6" s="1"/>
  <c r="N5347" i="6"/>
  <c r="P5347" i="6" s="1"/>
  <c r="U5347" i="6" s="1"/>
  <c r="V5347" i="6" s="1"/>
  <c r="N5348" i="6"/>
  <c r="P5348" i="6" s="1"/>
  <c r="U5348" i="6" s="1"/>
  <c r="N5349" i="6"/>
  <c r="P5349" i="6" s="1"/>
  <c r="U5349" i="6" s="1"/>
  <c r="N5350" i="6"/>
  <c r="P5350" i="6" s="1"/>
  <c r="U5350" i="6" s="1"/>
  <c r="N5351" i="6"/>
  <c r="P5351" i="6" s="1"/>
  <c r="U5351" i="6" s="1"/>
  <c r="N5352" i="6"/>
  <c r="P5352" i="6" s="1"/>
  <c r="U5352" i="6" s="1"/>
  <c r="P5353" i="6"/>
  <c r="U5353" i="6" s="1"/>
  <c r="N5354" i="6"/>
  <c r="P5354" i="6" s="1"/>
  <c r="U5354" i="6" s="1"/>
  <c r="N5355" i="6"/>
  <c r="P5355" i="6" s="1"/>
  <c r="P5356" i="6"/>
  <c r="U5356" i="6" s="1"/>
  <c r="N5357" i="6"/>
  <c r="P5357" i="6" s="1"/>
  <c r="U5357" i="6" s="1"/>
  <c r="N5358" i="6"/>
  <c r="P5358" i="6" s="1"/>
  <c r="U5358" i="6" s="1"/>
  <c r="N5359" i="6"/>
  <c r="P5359" i="6" s="1"/>
  <c r="U5359" i="6" s="1"/>
  <c r="N5360" i="6"/>
  <c r="P5360" i="6" s="1"/>
  <c r="U5360" i="6" s="1"/>
  <c r="N5361" i="6"/>
  <c r="P5361" i="6" s="1"/>
  <c r="U5361" i="6" s="1"/>
  <c r="N5362" i="6"/>
  <c r="P5362" i="6" s="1"/>
  <c r="U5362" i="6" s="1"/>
  <c r="N5363" i="6"/>
  <c r="P5363" i="6" s="1"/>
  <c r="U5363" i="6" s="1"/>
  <c r="N5364" i="6"/>
  <c r="P5364" i="6" s="1"/>
  <c r="U5364" i="6" s="1"/>
  <c r="P5365" i="6"/>
  <c r="U5365" i="6" s="1"/>
  <c r="N5366" i="6"/>
  <c r="P5366" i="6" s="1"/>
  <c r="U5366" i="6" s="1"/>
  <c r="N5367" i="6"/>
  <c r="P5367" i="6" s="1"/>
  <c r="U5367" i="6" s="1"/>
  <c r="N5369" i="6"/>
  <c r="P5369" i="6" s="1"/>
  <c r="U5369" i="6" s="1"/>
  <c r="N5370" i="6"/>
  <c r="P5370" i="6" s="1"/>
  <c r="U5370" i="6" s="1"/>
  <c r="N5371" i="6"/>
  <c r="P5371" i="6" s="1"/>
  <c r="P5373" i="6"/>
  <c r="U5373" i="6" s="1"/>
  <c r="N5374" i="6"/>
  <c r="P5374" i="6" s="1"/>
  <c r="U5374" i="6" s="1"/>
  <c r="N5375" i="6"/>
  <c r="P5375" i="6" s="1"/>
  <c r="U5375" i="6" s="1"/>
  <c r="N5376" i="6"/>
  <c r="P5376" i="6" s="1"/>
  <c r="U5376" i="6" s="1"/>
  <c r="N5377" i="6"/>
  <c r="P5377" i="6" s="1"/>
  <c r="U5377" i="6" s="1"/>
  <c r="N5378" i="6"/>
  <c r="P5378" i="6" s="1"/>
  <c r="U5378" i="6" s="1"/>
  <c r="N5379" i="6"/>
  <c r="P5379" i="6" s="1"/>
  <c r="U5379" i="6" s="1"/>
  <c r="P5380" i="6"/>
  <c r="U5380" i="6" s="1"/>
  <c r="N5381" i="6"/>
  <c r="P5381" i="6" s="1"/>
  <c r="U5381" i="6" s="1"/>
  <c r="N5382" i="6"/>
  <c r="P5382" i="6" s="1"/>
  <c r="U5382" i="6" s="1"/>
  <c r="N5383" i="6"/>
  <c r="P5383" i="6" s="1"/>
  <c r="U5383" i="6" s="1"/>
  <c r="N5384" i="6"/>
  <c r="P5384" i="6" s="1"/>
  <c r="U5384" i="6" s="1"/>
  <c r="N5385" i="6"/>
  <c r="P5385" i="6" s="1"/>
  <c r="U5385" i="6" s="1"/>
  <c r="N5386" i="6"/>
  <c r="P5386" i="6" s="1"/>
  <c r="U5386" i="6" s="1"/>
  <c r="N5387" i="6"/>
  <c r="P5387" i="6" s="1"/>
  <c r="U5387" i="6" s="1"/>
  <c r="N5388" i="6"/>
  <c r="P5388" i="6" s="1"/>
  <c r="U5388" i="6" s="1"/>
  <c r="N5389" i="6"/>
  <c r="P5389" i="6" s="1"/>
  <c r="U5389" i="6" s="1"/>
  <c r="N5390" i="6"/>
  <c r="P5390" i="6" s="1"/>
  <c r="U5390" i="6" s="1"/>
  <c r="N5391" i="6"/>
  <c r="P5391" i="6" s="1"/>
  <c r="U5391" i="6" s="1"/>
  <c r="N5392" i="6"/>
  <c r="P5392" i="6" s="1"/>
  <c r="U5392" i="6" s="1"/>
  <c r="N5393" i="6"/>
  <c r="P5393" i="6" s="1"/>
  <c r="U5393" i="6" s="1"/>
  <c r="N5394" i="6"/>
  <c r="P5394" i="6" s="1"/>
  <c r="U5394" i="6" s="1"/>
  <c r="N5395" i="6"/>
  <c r="P5395" i="6" s="1"/>
  <c r="U5395" i="6" s="1"/>
  <c r="N5396" i="6"/>
  <c r="P5396" i="6" s="1"/>
  <c r="U5396" i="6" s="1"/>
  <c r="N5397" i="6"/>
  <c r="P5397" i="6" s="1"/>
  <c r="U5397" i="6" s="1"/>
  <c r="N5398" i="6"/>
  <c r="P5398" i="6" s="1"/>
  <c r="U5398" i="6" s="1"/>
  <c r="N5399" i="6"/>
  <c r="P5399" i="6" s="1"/>
  <c r="U5399" i="6" s="1"/>
  <c r="N5400" i="6"/>
  <c r="P5400" i="6" s="1"/>
  <c r="U5400" i="6" s="1"/>
  <c r="N5401" i="6"/>
  <c r="P5401" i="6" s="1"/>
  <c r="U5401" i="6" s="1"/>
  <c r="N5402" i="6"/>
  <c r="P5402" i="6" s="1"/>
  <c r="U5402" i="6" s="1"/>
  <c r="N5403" i="6"/>
  <c r="P5403" i="6" s="1"/>
  <c r="U5403" i="6" s="1"/>
  <c r="N5404" i="6"/>
  <c r="P5404" i="6" s="1"/>
  <c r="U5404" i="6" s="1"/>
  <c r="N5405" i="6"/>
  <c r="P5405" i="6" s="1"/>
  <c r="U5405" i="6" s="1"/>
  <c r="N5406" i="6"/>
  <c r="P5406" i="6" s="1"/>
  <c r="U5406" i="6" s="1"/>
  <c r="N5407" i="6"/>
  <c r="P5407" i="6" s="1"/>
  <c r="U5407" i="6" s="1"/>
  <c r="N5408" i="6"/>
  <c r="P5408" i="6" s="1"/>
  <c r="U5408" i="6" s="1"/>
  <c r="N5409" i="6"/>
  <c r="P5409" i="6" s="1"/>
  <c r="U5409" i="6" s="1"/>
  <c r="N5410" i="6"/>
  <c r="P5410" i="6" s="1"/>
  <c r="U5410" i="6" s="1"/>
  <c r="P5411" i="6"/>
  <c r="U5411" i="6" s="1"/>
  <c r="P5452" i="6"/>
  <c r="U5452" i="6" s="1"/>
  <c r="P5453" i="6"/>
  <c r="U5453" i="6" s="1"/>
  <c r="P5454" i="6"/>
  <c r="U5454" i="6" s="1"/>
  <c r="P5455" i="6"/>
  <c r="U5455" i="6" s="1"/>
  <c r="P5456" i="6"/>
  <c r="U5456" i="6" s="1"/>
  <c r="P5457" i="6"/>
  <c r="U5457" i="6" s="1"/>
  <c r="P5458" i="6"/>
  <c r="U5458" i="6" s="1"/>
  <c r="P5459" i="6"/>
  <c r="U5459" i="6" s="1"/>
  <c r="P5460" i="6"/>
  <c r="U5460" i="6" s="1"/>
  <c r="P5461" i="6"/>
  <c r="U5461" i="6" s="1"/>
  <c r="P5462" i="6"/>
  <c r="U5462" i="6" s="1"/>
  <c r="P5463" i="6"/>
  <c r="U5463" i="6" s="1"/>
  <c r="P5464" i="6"/>
  <c r="U5464" i="6" s="1"/>
  <c r="P5465" i="6"/>
  <c r="U5465" i="6" s="1"/>
  <c r="P5466" i="6"/>
  <c r="U5466" i="6" s="1"/>
  <c r="P5467" i="6"/>
  <c r="U5467" i="6" s="1"/>
  <c r="P5468" i="6"/>
  <c r="U5468" i="6" s="1"/>
  <c r="P5469" i="6"/>
  <c r="U5469" i="6" s="1"/>
  <c r="P5470" i="6"/>
  <c r="U5470" i="6" s="1"/>
  <c r="P5471" i="6"/>
  <c r="U5471" i="6" s="1"/>
  <c r="P5472" i="6"/>
  <c r="U5472" i="6" s="1"/>
  <c r="P5473" i="6"/>
  <c r="U5473" i="6" s="1"/>
  <c r="P5474" i="6"/>
  <c r="U5474" i="6" s="1"/>
  <c r="P5475" i="6"/>
  <c r="U5475" i="6" s="1"/>
  <c r="P5476" i="6"/>
  <c r="U5476" i="6" s="1"/>
  <c r="P5477" i="6"/>
  <c r="U5477" i="6" s="1"/>
  <c r="P5478" i="6"/>
  <c r="U5478" i="6" s="1"/>
  <c r="P5479" i="6"/>
  <c r="U5479" i="6" s="1"/>
  <c r="P5480" i="6"/>
  <c r="U5480" i="6" s="1"/>
  <c r="P5481" i="6"/>
  <c r="U5481" i="6" s="1"/>
  <c r="P5482" i="6"/>
  <c r="U5482" i="6" s="1"/>
  <c r="P5483" i="6"/>
  <c r="U5483" i="6" s="1"/>
  <c r="P5484" i="6"/>
  <c r="U5484" i="6" s="1"/>
  <c r="P5485" i="6"/>
  <c r="U5485" i="6" s="1"/>
  <c r="P5486" i="6"/>
  <c r="U5486" i="6" s="1"/>
  <c r="P5487" i="6"/>
  <c r="U5487" i="6" s="1"/>
  <c r="P5488" i="6"/>
  <c r="U5488" i="6" s="1"/>
  <c r="P5489" i="6"/>
  <c r="U5489" i="6" s="1"/>
  <c r="P5490" i="6"/>
  <c r="U5490" i="6" s="1"/>
  <c r="P5491" i="6"/>
  <c r="U5491" i="6" s="1"/>
  <c r="P5492" i="6"/>
  <c r="U5492" i="6" s="1"/>
  <c r="P5493" i="6"/>
  <c r="U5493" i="6" s="1"/>
  <c r="P5494" i="6"/>
  <c r="U5494" i="6" s="1"/>
  <c r="P5495" i="6"/>
  <c r="U5495" i="6" s="1"/>
  <c r="P5496" i="6"/>
  <c r="U5496" i="6" s="1"/>
  <c r="P5497" i="6"/>
  <c r="U5497" i="6" s="1"/>
  <c r="P5498" i="6"/>
  <c r="U5498" i="6" s="1"/>
  <c r="P5499" i="6"/>
  <c r="U5499" i="6" s="1"/>
  <c r="P5500" i="6"/>
  <c r="U5500" i="6" s="1"/>
  <c r="P5501" i="6"/>
  <c r="U5501" i="6" s="1"/>
  <c r="P5502" i="6"/>
  <c r="U5502" i="6" s="1"/>
  <c r="P5503" i="6"/>
  <c r="U5503" i="6" s="1"/>
  <c r="P5504" i="6"/>
  <c r="U5504" i="6" s="1"/>
  <c r="P5505" i="6"/>
  <c r="U5505" i="6" s="1"/>
  <c r="P5506" i="6"/>
  <c r="U5506" i="6" s="1"/>
  <c r="P5507" i="6"/>
  <c r="U5507" i="6" s="1"/>
  <c r="P5508" i="6"/>
  <c r="U5508" i="6" s="1"/>
  <c r="P5509" i="6"/>
  <c r="U5509" i="6" s="1"/>
  <c r="P5510" i="6"/>
  <c r="U5510" i="6" s="1"/>
  <c r="P5511" i="6"/>
  <c r="U5511" i="6" s="1"/>
  <c r="P5512" i="6"/>
  <c r="U5512" i="6" s="1"/>
  <c r="P5513" i="6"/>
  <c r="U5513" i="6" s="1"/>
  <c r="P5514" i="6"/>
  <c r="U5514" i="6" s="1"/>
  <c r="P5515" i="6"/>
  <c r="U5515" i="6" s="1"/>
  <c r="P5516" i="6"/>
  <c r="U5516" i="6" s="1"/>
  <c r="P5517" i="6"/>
  <c r="U5517" i="6" s="1"/>
  <c r="P5518" i="6"/>
  <c r="U5518" i="6" s="1"/>
  <c r="P5519" i="6"/>
  <c r="U5519" i="6" s="1"/>
  <c r="P5520" i="6"/>
  <c r="U5520" i="6" s="1"/>
  <c r="P5521" i="6"/>
  <c r="U5521" i="6" s="1"/>
  <c r="P5522" i="6"/>
  <c r="U5522" i="6" s="1"/>
  <c r="P5523" i="6"/>
  <c r="U5523" i="6" s="1"/>
  <c r="P5524" i="6"/>
  <c r="U5524" i="6" s="1"/>
  <c r="P5525" i="6"/>
  <c r="U5525" i="6" s="1"/>
  <c r="P5526" i="6"/>
  <c r="U5526" i="6" s="1"/>
  <c r="P5527" i="6"/>
  <c r="U5527" i="6" s="1"/>
  <c r="P5528" i="6"/>
  <c r="U5528" i="6" s="1"/>
  <c r="P5529" i="6"/>
  <c r="U5529" i="6" s="1"/>
  <c r="P5530" i="6"/>
  <c r="U5530" i="6" s="1"/>
  <c r="P5531" i="6"/>
  <c r="U5531" i="6" s="1"/>
  <c r="P5532" i="6"/>
  <c r="U5532" i="6" s="1"/>
  <c r="P5533" i="6"/>
  <c r="U5533" i="6" s="1"/>
  <c r="P5534" i="6"/>
  <c r="U5534" i="6" s="1"/>
  <c r="P5535" i="6"/>
  <c r="U5535" i="6" s="1"/>
  <c r="P5536" i="6"/>
  <c r="U5536" i="6" s="1"/>
  <c r="P5537" i="6"/>
  <c r="U5537" i="6" s="1"/>
  <c r="P5538" i="6"/>
  <c r="U5538" i="6" s="1"/>
  <c r="P5539" i="6"/>
  <c r="U5539" i="6" s="1"/>
  <c r="P5540" i="6"/>
  <c r="U5540" i="6" s="1"/>
  <c r="P5541" i="6"/>
  <c r="U5541" i="6" s="1"/>
  <c r="P5542" i="6"/>
  <c r="U5542" i="6" s="1"/>
  <c r="P5543" i="6"/>
  <c r="U5543" i="6" s="1"/>
  <c r="P5544" i="6"/>
  <c r="U5544" i="6" s="1"/>
  <c r="P5545" i="6"/>
  <c r="U5545" i="6" s="1"/>
  <c r="P5546" i="6"/>
  <c r="U5546" i="6" s="1"/>
  <c r="P5547" i="6"/>
  <c r="U5547" i="6" s="1"/>
  <c r="P5548" i="6"/>
  <c r="U5548" i="6" s="1"/>
  <c r="P5549" i="6"/>
  <c r="U5549" i="6" s="1"/>
  <c r="P5550" i="6"/>
  <c r="U5550" i="6" s="1"/>
  <c r="P5551" i="6"/>
  <c r="U5551" i="6" s="1"/>
  <c r="P5552" i="6"/>
  <c r="U5552" i="6" s="1"/>
  <c r="P5553" i="6"/>
  <c r="U5553" i="6" s="1"/>
  <c r="P5554" i="6"/>
  <c r="U5554" i="6" s="1"/>
  <c r="P5555" i="6"/>
  <c r="U5555" i="6" s="1"/>
  <c r="P5556" i="6"/>
  <c r="U5556" i="6" s="1"/>
  <c r="P5557" i="6"/>
  <c r="U5557" i="6" s="1"/>
  <c r="P5558" i="6"/>
  <c r="U5558" i="6" s="1"/>
  <c r="P5559" i="6"/>
  <c r="U5559" i="6" s="1"/>
  <c r="P5560" i="6"/>
  <c r="U5560" i="6" s="1"/>
  <c r="P5561" i="6"/>
  <c r="U5561" i="6" s="1"/>
  <c r="P5562" i="6"/>
  <c r="U5562" i="6" s="1"/>
  <c r="P5563" i="6"/>
  <c r="U5563" i="6" s="1"/>
  <c r="P5564" i="6"/>
  <c r="U5564" i="6" s="1"/>
  <c r="P5565" i="6"/>
  <c r="U5565" i="6" s="1"/>
  <c r="P5566" i="6"/>
  <c r="U5566" i="6" s="1"/>
  <c r="P5567" i="6"/>
  <c r="U5567" i="6" s="1"/>
  <c r="P5568" i="6"/>
  <c r="U5568" i="6" s="1"/>
  <c r="P5569" i="6"/>
  <c r="U5569" i="6" s="1"/>
  <c r="P5570" i="6"/>
  <c r="U5570" i="6" s="1"/>
  <c r="P5571" i="6"/>
  <c r="U5571" i="6" s="1"/>
  <c r="P5572" i="6"/>
  <c r="U5572" i="6" s="1"/>
  <c r="P5573" i="6"/>
  <c r="U5573" i="6" s="1"/>
  <c r="P5574" i="6"/>
  <c r="U5574" i="6" s="1"/>
  <c r="P5575" i="6"/>
  <c r="U5575" i="6" s="1"/>
  <c r="P5576" i="6"/>
  <c r="U5576" i="6" s="1"/>
  <c r="P5577" i="6"/>
  <c r="U5577" i="6" s="1"/>
  <c r="P5578" i="6"/>
  <c r="U5578" i="6" s="1"/>
  <c r="P5579" i="6"/>
  <c r="U5579" i="6" s="1"/>
  <c r="P5580" i="6"/>
  <c r="U5580" i="6" s="1"/>
  <c r="P5581" i="6"/>
  <c r="U5581" i="6" s="1"/>
  <c r="P5582" i="6"/>
  <c r="U5582" i="6" s="1"/>
  <c r="P5583" i="6"/>
  <c r="U5583" i="6" s="1"/>
  <c r="P5584" i="6"/>
  <c r="U5584" i="6" s="1"/>
  <c r="P5585" i="6"/>
  <c r="U5585" i="6" s="1"/>
  <c r="P5586" i="6"/>
  <c r="U5586" i="6" s="1"/>
  <c r="P5587" i="6"/>
  <c r="U5587" i="6" s="1"/>
  <c r="P5588" i="6"/>
  <c r="U5588" i="6" s="1"/>
  <c r="P5589" i="6"/>
  <c r="U5589" i="6" s="1"/>
  <c r="P5590" i="6"/>
  <c r="U5590" i="6" s="1"/>
  <c r="P5591" i="6"/>
  <c r="U5591" i="6" s="1"/>
  <c r="P5592" i="6"/>
  <c r="U5592" i="6" s="1"/>
  <c r="P5593" i="6"/>
  <c r="U5593" i="6" s="1"/>
  <c r="P5594" i="6"/>
  <c r="U5594" i="6" s="1"/>
  <c r="P5595" i="6"/>
  <c r="U5595" i="6" s="1"/>
  <c r="P5596" i="6"/>
  <c r="U5596" i="6" s="1"/>
  <c r="P5597" i="6"/>
  <c r="U5597" i="6" s="1"/>
  <c r="P5598" i="6"/>
  <c r="U5598" i="6" s="1"/>
  <c r="P5599" i="6"/>
  <c r="U5599" i="6" s="1"/>
  <c r="P5600" i="6"/>
  <c r="U5600" i="6" s="1"/>
  <c r="P5601" i="6"/>
  <c r="U5601" i="6" s="1"/>
  <c r="P5602" i="6"/>
  <c r="U5602" i="6" s="1"/>
  <c r="P5603" i="6"/>
  <c r="U5603" i="6" s="1"/>
  <c r="P5604" i="6"/>
  <c r="U5604" i="6" s="1"/>
  <c r="P5605" i="6"/>
  <c r="U5605" i="6" s="1"/>
  <c r="P5606" i="6"/>
  <c r="U5606" i="6" s="1"/>
  <c r="P5607" i="6"/>
  <c r="U5607" i="6" s="1"/>
  <c r="P5608" i="6"/>
  <c r="U5608" i="6" s="1"/>
  <c r="P5609" i="6"/>
  <c r="U5609" i="6" s="1"/>
  <c r="P5610" i="6"/>
  <c r="U5610" i="6" s="1"/>
  <c r="P5611" i="6"/>
  <c r="U5611" i="6" s="1"/>
  <c r="P5612" i="6"/>
  <c r="U5612" i="6" s="1"/>
  <c r="P5613" i="6"/>
  <c r="U5613" i="6" s="1"/>
  <c r="P5614" i="6"/>
  <c r="U5614" i="6" s="1"/>
  <c r="P5615" i="6"/>
  <c r="U5615" i="6" s="1"/>
  <c r="P5616" i="6"/>
  <c r="U5616" i="6" s="1"/>
  <c r="P5617" i="6"/>
  <c r="U5617" i="6" s="1"/>
  <c r="P5618" i="6"/>
  <c r="U5618" i="6" s="1"/>
  <c r="P5619" i="6"/>
  <c r="U5619" i="6" s="1"/>
  <c r="P5620" i="6"/>
  <c r="U5620" i="6" s="1"/>
  <c r="P5621" i="6"/>
  <c r="U5621" i="6" s="1"/>
  <c r="P5622" i="6"/>
  <c r="U5622" i="6" s="1"/>
  <c r="P5623" i="6"/>
  <c r="U5623" i="6" s="1"/>
  <c r="P5624" i="6"/>
  <c r="U5624" i="6" s="1"/>
  <c r="P5625" i="6"/>
  <c r="U5625" i="6" s="1"/>
  <c r="P5626" i="6"/>
  <c r="U5626" i="6" s="1"/>
  <c r="P5627" i="6"/>
  <c r="U5627" i="6" s="1"/>
  <c r="P5628" i="6"/>
  <c r="U5628" i="6" s="1"/>
  <c r="P5629" i="6"/>
  <c r="U5629" i="6" s="1"/>
  <c r="P5630" i="6"/>
  <c r="U5630" i="6" s="1"/>
  <c r="P5631" i="6"/>
  <c r="U5631" i="6" s="1"/>
  <c r="P5632" i="6"/>
  <c r="U5632" i="6" s="1"/>
  <c r="P5633" i="6"/>
  <c r="U5633" i="6" s="1"/>
  <c r="P5634" i="6"/>
  <c r="U5634" i="6" s="1"/>
  <c r="P5635" i="6"/>
  <c r="U5635" i="6" s="1"/>
  <c r="P5636" i="6"/>
  <c r="U5636" i="6" s="1"/>
  <c r="P5637" i="6"/>
  <c r="U5637" i="6" s="1"/>
  <c r="P5638" i="6"/>
  <c r="U5638" i="6" s="1"/>
  <c r="P5639" i="6"/>
  <c r="U5639" i="6" s="1"/>
  <c r="P5640" i="6"/>
  <c r="U5640" i="6" s="1"/>
  <c r="P5641" i="6"/>
  <c r="U5641" i="6" s="1"/>
  <c r="P5642" i="6"/>
  <c r="U5642" i="6" s="1"/>
  <c r="P5643" i="6"/>
  <c r="U5643" i="6" s="1"/>
  <c r="P5644" i="6"/>
  <c r="U5644" i="6" s="1"/>
  <c r="P5645" i="6"/>
  <c r="U5645" i="6" s="1"/>
  <c r="P5646" i="6"/>
  <c r="U5646" i="6" s="1"/>
  <c r="P5647" i="6"/>
  <c r="U5647" i="6" s="1"/>
  <c r="P5648" i="6"/>
  <c r="U5648" i="6" s="1"/>
  <c r="P5649" i="6"/>
  <c r="U5649" i="6" s="1"/>
  <c r="P5650" i="6"/>
  <c r="U5650" i="6" s="1"/>
  <c r="P5651" i="6"/>
  <c r="U5651" i="6" s="1"/>
  <c r="P5652" i="6"/>
  <c r="U5652" i="6" s="1"/>
  <c r="P5653" i="6"/>
  <c r="U5653" i="6" s="1"/>
  <c r="P5654" i="6"/>
  <c r="U5654" i="6" s="1"/>
  <c r="P5655" i="6"/>
  <c r="U5655" i="6" s="1"/>
  <c r="Q728" i="14"/>
  <c r="N727" i="14"/>
  <c r="Q727" i="14"/>
  <c r="N726" i="14"/>
  <c r="N725" i="14"/>
  <c r="N724" i="14"/>
  <c r="P724" i="14" s="1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E5260" i="6"/>
  <c r="F5260" i="6" s="1"/>
  <c r="D5260" i="6"/>
  <c r="C5260" i="6"/>
  <c r="B5260" i="6"/>
  <c r="E5259" i="6"/>
  <c r="F5259" i="6" s="1"/>
  <c r="D5259" i="6"/>
  <c r="C5259" i="6"/>
  <c r="B5259" i="6"/>
  <c r="V5258" i="6"/>
  <c r="E5258" i="6"/>
  <c r="F5258" i="6" s="1"/>
  <c r="D5258" i="6"/>
  <c r="C5258" i="6"/>
  <c r="B5258" i="6"/>
  <c r="V5257" i="6"/>
  <c r="E5257" i="6"/>
  <c r="F5257" i="6" s="1"/>
  <c r="D5257" i="6"/>
  <c r="C5257" i="6"/>
  <c r="B5257" i="6"/>
  <c r="E5256" i="6"/>
  <c r="F5256" i="6" s="1"/>
  <c r="D5256" i="6"/>
  <c r="C5256" i="6"/>
  <c r="B5256" i="6"/>
  <c r="V5255" i="6"/>
  <c r="E5255" i="6"/>
  <c r="F5255" i="6" s="1"/>
  <c r="D5255" i="6"/>
  <c r="C5255" i="6"/>
  <c r="B5255" i="6"/>
  <c r="V5254" i="6"/>
  <c r="E5254" i="6"/>
  <c r="F5254" i="6" s="1"/>
  <c r="D5254" i="6"/>
  <c r="C5254" i="6"/>
  <c r="B5254" i="6"/>
  <c r="E5253" i="6"/>
  <c r="F5253" i="6" s="1"/>
  <c r="D5253" i="6"/>
  <c r="C5253" i="6"/>
  <c r="B5253" i="6"/>
  <c r="E5252" i="6"/>
  <c r="F5252" i="6" s="1"/>
  <c r="D5252" i="6"/>
  <c r="C5252" i="6"/>
  <c r="B5252" i="6"/>
  <c r="V5251" i="6"/>
  <c r="E5251" i="6"/>
  <c r="F5251" i="6" s="1"/>
  <c r="D5251" i="6"/>
  <c r="C5251" i="6"/>
  <c r="B5251" i="6"/>
  <c r="V5250" i="6"/>
  <c r="E5250" i="6"/>
  <c r="F5250" i="6" s="1"/>
  <c r="D5250" i="6"/>
  <c r="C5250" i="6"/>
  <c r="B5250" i="6"/>
  <c r="V5249" i="6"/>
  <c r="E5249" i="6"/>
  <c r="F5249" i="6" s="1"/>
  <c r="D5249" i="6"/>
  <c r="C5249" i="6"/>
  <c r="B5249" i="6"/>
  <c r="E5248" i="6"/>
  <c r="F5248" i="6" s="1"/>
  <c r="D5248" i="6"/>
  <c r="C5248" i="6"/>
  <c r="B5248" i="6"/>
  <c r="E5247" i="6"/>
  <c r="F5247" i="6" s="1"/>
  <c r="D5247" i="6"/>
  <c r="C5247" i="6"/>
  <c r="B5247" i="6"/>
  <c r="V5246" i="6"/>
  <c r="E5246" i="6"/>
  <c r="F5246" i="6" s="1"/>
  <c r="D5246" i="6"/>
  <c r="C5246" i="6"/>
  <c r="B5246" i="6"/>
  <c r="E5245" i="6"/>
  <c r="F5245" i="6" s="1"/>
  <c r="D5245" i="6"/>
  <c r="C5245" i="6"/>
  <c r="B5245" i="6"/>
  <c r="E5244" i="6"/>
  <c r="F5244" i="6" s="1"/>
  <c r="D5244" i="6"/>
  <c r="C5244" i="6"/>
  <c r="B5244" i="6"/>
  <c r="E5243" i="6"/>
  <c r="F5243" i="6" s="1"/>
  <c r="D5243" i="6"/>
  <c r="C5243" i="6"/>
  <c r="B5243" i="6"/>
  <c r="V5242" i="6"/>
  <c r="E5242" i="6"/>
  <c r="F5242" i="6" s="1"/>
  <c r="D5242" i="6"/>
  <c r="C5242" i="6"/>
  <c r="B5242" i="6"/>
  <c r="V5241" i="6"/>
  <c r="E5241" i="6"/>
  <c r="F5241" i="6" s="1"/>
  <c r="D5241" i="6"/>
  <c r="C5241" i="6"/>
  <c r="B5241" i="6"/>
  <c r="E5240" i="6"/>
  <c r="F5240" i="6" s="1"/>
  <c r="D5240" i="6"/>
  <c r="C5240" i="6"/>
  <c r="B5240" i="6"/>
  <c r="E5239" i="6"/>
  <c r="F5239" i="6" s="1"/>
  <c r="D5239" i="6"/>
  <c r="C5239" i="6"/>
  <c r="B5239" i="6"/>
  <c r="E5238" i="6"/>
  <c r="F5238" i="6" s="1"/>
  <c r="D5238" i="6"/>
  <c r="C5238" i="6"/>
  <c r="B5238" i="6"/>
  <c r="V5237" i="6"/>
  <c r="E5237" i="6"/>
  <c r="F5237" i="6" s="1"/>
  <c r="D5237" i="6"/>
  <c r="C5237" i="6"/>
  <c r="B5237" i="6"/>
  <c r="V5236" i="6"/>
  <c r="E5236" i="6"/>
  <c r="F5236" i="6" s="1"/>
  <c r="D5236" i="6"/>
  <c r="C5236" i="6"/>
  <c r="B5236" i="6"/>
  <c r="V5235" i="6"/>
  <c r="E5235" i="6"/>
  <c r="F5235" i="6" s="1"/>
  <c r="D5235" i="6"/>
  <c r="C5235" i="6"/>
  <c r="B5235" i="6"/>
  <c r="V5234" i="6"/>
  <c r="E5234" i="6"/>
  <c r="F5234" i="6" s="1"/>
  <c r="D5234" i="6"/>
  <c r="C5234" i="6"/>
  <c r="B5234" i="6"/>
  <c r="E5233" i="6"/>
  <c r="F5233" i="6" s="1"/>
  <c r="D5233" i="6"/>
  <c r="C5233" i="6"/>
  <c r="B5233" i="6"/>
  <c r="V5232" i="6"/>
  <c r="E5232" i="6"/>
  <c r="F5232" i="6" s="1"/>
  <c r="D5232" i="6"/>
  <c r="C5232" i="6"/>
  <c r="B5232" i="6"/>
  <c r="E5231" i="6"/>
  <c r="F5231" i="6" s="1"/>
  <c r="D5231" i="6"/>
  <c r="C5231" i="6"/>
  <c r="B5231" i="6"/>
  <c r="E5230" i="6"/>
  <c r="F5230" i="6" s="1"/>
  <c r="D5230" i="6"/>
  <c r="C5230" i="6"/>
  <c r="B5230" i="6"/>
  <c r="E5229" i="6"/>
  <c r="F5229" i="6" s="1"/>
  <c r="D5229" i="6"/>
  <c r="C5229" i="6"/>
  <c r="B5229" i="6"/>
  <c r="E5228" i="6"/>
  <c r="F5228" i="6" s="1"/>
  <c r="D5228" i="6"/>
  <c r="C5228" i="6"/>
  <c r="B5228" i="6"/>
  <c r="E5227" i="6"/>
  <c r="F5227" i="6" s="1"/>
  <c r="D5227" i="6"/>
  <c r="C5227" i="6"/>
  <c r="B5227" i="6"/>
  <c r="V5226" i="6"/>
  <c r="E5226" i="6"/>
  <c r="F5226" i="6" s="1"/>
  <c r="D5226" i="6"/>
  <c r="C5226" i="6"/>
  <c r="B5226" i="6"/>
  <c r="E5225" i="6"/>
  <c r="F5225" i="6" s="1"/>
  <c r="D5225" i="6"/>
  <c r="C5225" i="6"/>
  <c r="B5225" i="6"/>
  <c r="V5224" i="6"/>
  <c r="E5224" i="6"/>
  <c r="F5224" i="6" s="1"/>
  <c r="D5224" i="6"/>
  <c r="C5224" i="6"/>
  <c r="B5224" i="6"/>
  <c r="E5223" i="6"/>
  <c r="F5223" i="6" s="1"/>
  <c r="D5223" i="6"/>
  <c r="C5223" i="6"/>
  <c r="B5223" i="6"/>
  <c r="E5222" i="6"/>
  <c r="F5222" i="6" s="1"/>
  <c r="D5222" i="6"/>
  <c r="C5222" i="6"/>
  <c r="B5222" i="6"/>
  <c r="E5221" i="6"/>
  <c r="F5221" i="6" s="1"/>
  <c r="D5221" i="6"/>
  <c r="C5221" i="6"/>
  <c r="B5221" i="6"/>
  <c r="V5220" i="6"/>
  <c r="E5220" i="6"/>
  <c r="F5220" i="6" s="1"/>
  <c r="D5220" i="6"/>
  <c r="C5220" i="6"/>
  <c r="B5220" i="6"/>
  <c r="E5219" i="6"/>
  <c r="F5219" i="6" s="1"/>
  <c r="D5219" i="6"/>
  <c r="C5219" i="6"/>
  <c r="B5219" i="6"/>
  <c r="E5218" i="6"/>
  <c r="F5218" i="6" s="1"/>
  <c r="D5218" i="6"/>
  <c r="C5218" i="6"/>
  <c r="B5218" i="6"/>
  <c r="E5217" i="6"/>
  <c r="F5217" i="6" s="1"/>
  <c r="D5217" i="6"/>
  <c r="C5217" i="6"/>
  <c r="B5217" i="6"/>
  <c r="E5216" i="6"/>
  <c r="F5216" i="6" s="1"/>
  <c r="D5216" i="6"/>
  <c r="C5216" i="6"/>
  <c r="B5216" i="6"/>
  <c r="E5215" i="6"/>
  <c r="F5215" i="6" s="1"/>
  <c r="D5215" i="6"/>
  <c r="C5215" i="6"/>
  <c r="B5215" i="6"/>
  <c r="E5214" i="6"/>
  <c r="F5214" i="6" s="1"/>
  <c r="D5214" i="6"/>
  <c r="C5214" i="6"/>
  <c r="B5214" i="6"/>
  <c r="V5213" i="6"/>
  <c r="E5213" i="6"/>
  <c r="F5213" i="6" s="1"/>
  <c r="D5213" i="6"/>
  <c r="C5213" i="6"/>
  <c r="B5213" i="6"/>
  <c r="E5212" i="6"/>
  <c r="F5212" i="6" s="1"/>
  <c r="D5212" i="6"/>
  <c r="C5212" i="6"/>
  <c r="B5212" i="6"/>
  <c r="E5211" i="6"/>
  <c r="F5211" i="6" s="1"/>
  <c r="D5211" i="6"/>
  <c r="C5211" i="6"/>
  <c r="B5211" i="6"/>
  <c r="V5210" i="6"/>
  <c r="E5210" i="6"/>
  <c r="F5210" i="6" s="1"/>
  <c r="D5210" i="6"/>
  <c r="C5210" i="6"/>
  <c r="B5210" i="6"/>
  <c r="E5209" i="6"/>
  <c r="F5209" i="6" s="1"/>
  <c r="D5209" i="6"/>
  <c r="C5209" i="6"/>
  <c r="B5209" i="6"/>
  <c r="V5208" i="6"/>
  <c r="E5208" i="6"/>
  <c r="F5208" i="6" s="1"/>
  <c r="D5208" i="6"/>
  <c r="C5208" i="6"/>
  <c r="B5208" i="6"/>
  <c r="E5207" i="6"/>
  <c r="F5207" i="6" s="1"/>
  <c r="D5207" i="6"/>
  <c r="C5207" i="6"/>
  <c r="B5207" i="6"/>
  <c r="E5206" i="6"/>
  <c r="F5206" i="6" s="1"/>
  <c r="D5206" i="6"/>
  <c r="C5206" i="6"/>
  <c r="B5206" i="6"/>
  <c r="V5205" i="6"/>
  <c r="E5205" i="6"/>
  <c r="F5205" i="6" s="1"/>
  <c r="D5205" i="6"/>
  <c r="C5205" i="6"/>
  <c r="B5205" i="6"/>
  <c r="E5204" i="6"/>
  <c r="F5204" i="6" s="1"/>
  <c r="D5204" i="6"/>
  <c r="C5204" i="6"/>
  <c r="B5204" i="6"/>
  <c r="V5203" i="6"/>
  <c r="E5203" i="6"/>
  <c r="F5203" i="6" s="1"/>
  <c r="D5203" i="6"/>
  <c r="C5203" i="6"/>
  <c r="B5203" i="6"/>
  <c r="V5202" i="6"/>
  <c r="E5202" i="6"/>
  <c r="F5202" i="6" s="1"/>
  <c r="D5202" i="6"/>
  <c r="C5202" i="6"/>
  <c r="B5202" i="6"/>
  <c r="V5201" i="6"/>
  <c r="E5201" i="6"/>
  <c r="F5201" i="6" s="1"/>
  <c r="D5201" i="6"/>
  <c r="C5201" i="6"/>
  <c r="B5201" i="6"/>
  <c r="V5200" i="6"/>
  <c r="E5200" i="6"/>
  <c r="F5200" i="6" s="1"/>
  <c r="D5200" i="6"/>
  <c r="C5200" i="6"/>
  <c r="B5200" i="6"/>
  <c r="E5199" i="6"/>
  <c r="F5199" i="6" s="1"/>
  <c r="D5199" i="6"/>
  <c r="C5199" i="6"/>
  <c r="B5199" i="6"/>
  <c r="E5198" i="6"/>
  <c r="F5198" i="6" s="1"/>
  <c r="D5198" i="6"/>
  <c r="C5198" i="6"/>
  <c r="B5198" i="6"/>
  <c r="E5197" i="6"/>
  <c r="F5197" i="6" s="1"/>
  <c r="D5197" i="6"/>
  <c r="C5197" i="6"/>
  <c r="B5197" i="6"/>
  <c r="V5196" i="6"/>
  <c r="E5196" i="6"/>
  <c r="F5196" i="6" s="1"/>
  <c r="D5196" i="6"/>
  <c r="C5196" i="6"/>
  <c r="B5196" i="6"/>
  <c r="V5195" i="6"/>
  <c r="E5195" i="6"/>
  <c r="F5195" i="6" s="1"/>
  <c r="D5195" i="6"/>
  <c r="C5195" i="6"/>
  <c r="B5195" i="6"/>
  <c r="V5194" i="6"/>
  <c r="E5194" i="6"/>
  <c r="F5194" i="6" s="1"/>
  <c r="D5194" i="6"/>
  <c r="C5194" i="6"/>
  <c r="B5194" i="6"/>
  <c r="E5193" i="6"/>
  <c r="F5193" i="6" s="1"/>
  <c r="D5193" i="6"/>
  <c r="C5193" i="6"/>
  <c r="B5193" i="6"/>
  <c r="E5192" i="6"/>
  <c r="F5192" i="6" s="1"/>
  <c r="D5192" i="6"/>
  <c r="C5192" i="6"/>
  <c r="B5192" i="6"/>
  <c r="E5191" i="6"/>
  <c r="F5191" i="6" s="1"/>
  <c r="D5191" i="6"/>
  <c r="C5191" i="6"/>
  <c r="B5191" i="6"/>
  <c r="V5190" i="6"/>
  <c r="E5190" i="6"/>
  <c r="F5190" i="6" s="1"/>
  <c r="D5190" i="6"/>
  <c r="C5190" i="6"/>
  <c r="B5190" i="6"/>
  <c r="V5189" i="6"/>
  <c r="E5189" i="6"/>
  <c r="F5189" i="6" s="1"/>
  <c r="D5189" i="6"/>
  <c r="C5189" i="6"/>
  <c r="B5189" i="6"/>
  <c r="V5188" i="6"/>
  <c r="E5188" i="6"/>
  <c r="F5188" i="6" s="1"/>
  <c r="D5188" i="6"/>
  <c r="C5188" i="6"/>
  <c r="B5188" i="6"/>
  <c r="V5187" i="6"/>
  <c r="E5187" i="6"/>
  <c r="F5187" i="6" s="1"/>
  <c r="D5187" i="6"/>
  <c r="C5187" i="6"/>
  <c r="B5187" i="6"/>
  <c r="V5186" i="6"/>
  <c r="E5186" i="6"/>
  <c r="F5186" i="6" s="1"/>
  <c r="D5186" i="6"/>
  <c r="C5186" i="6"/>
  <c r="B5186" i="6"/>
  <c r="E5185" i="6"/>
  <c r="F5185" i="6" s="1"/>
  <c r="D5185" i="6"/>
  <c r="C5185" i="6"/>
  <c r="B5185" i="6"/>
  <c r="V5184" i="6"/>
  <c r="E5184" i="6"/>
  <c r="F5184" i="6" s="1"/>
  <c r="D5184" i="6"/>
  <c r="C5184" i="6"/>
  <c r="B5184" i="6"/>
  <c r="E5183" i="6"/>
  <c r="F5183" i="6" s="1"/>
  <c r="D5183" i="6"/>
  <c r="C5183" i="6"/>
  <c r="B5183" i="6"/>
  <c r="V5182" i="6"/>
  <c r="E5182" i="6"/>
  <c r="F5182" i="6" s="1"/>
  <c r="D5182" i="6"/>
  <c r="C5182" i="6"/>
  <c r="B5182" i="6"/>
  <c r="E5181" i="6"/>
  <c r="F5181" i="6" s="1"/>
  <c r="D5181" i="6"/>
  <c r="C5181" i="6"/>
  <c r="B5181" i="6"/>
  <c r="V5300" i="6"/>
  <c r="E5300" i="6"/>
  <c r="F5300" i="6" s="1"/>
  <c r="D5300" i="6"/>
  <c r="C5300" i="6"/>
  <c r="B5300" i="6"/>
  <c r="V5299" i="6"/>
  <c r="E5299" i="6"/>
  <c r="F5299" i="6" s="1"/>
  <c r="D5299" i="6"/>
  <c r="C5299" i="6"/>
  <c r="B5299" i="6"/>
  <c r="V5298" i="6"/>
  <c r="E5298" i="6"/>
  <c r="F5298" i="6" s="1"/>
  <c r="D5298" i="6"/>
  <c r="C5298" i="6"/>
  <c r="B5298" i="6"/>
  <c r="V5297" i="6"/>
  <c r="E5297" i="6"/>
  <c r="F5297" i="6" s="1"/>
  <c r="D5297" i="6"/>
  <c r="C5297" i="6"/>
  <c r="B5297" i="6"/>
  <c r="V5296" i="6"/>
  <c r="E5296" i="6"/>
  <c r="F5296" i="6" s="1"/>
  <c r="D5296" i="6"/>
  <c r="C5296" i="6"/>
  <c r="B5296" i="6"/>
  <c r="V5295" i="6"/>
  <c r="E5295" i="6"/>
  <c r="F5295" i="6" s="1"/>
  <c r="D5295" i="6"/>
  <c r="C5295" i="6"/>
  <c r="B5295" i="6"/>
  <c r="V5294" i="6"/>
  <c r="E5294" i="6"/>
  <c r="F5294" i="6" s="1"/>
  <c r="D5294" i="6"/>
  <c r="C5294" i="6"/>
  <c r="B5294" i="6"/>
  <c r="V5293" i="6"/>
  <c r="E5293" i="6"/>
  <c r="F5293" i="6" s="1"/>
  <c r="D5293" i="6"/>
  <c r="C5293" i="6"/>
  <c r="B5293" i="6"/>
  <c r="E5292" i="6"/>
  <c r="F5292" i="6" s="1"/>
  <c r="D5292" i="6"/>
  <c r="C5292" i="6"/>
  <c r="B5292" i="6"/>
  <c r="E5291" i="6"/>
  <c r="F5291" i="6" s="1"/>
  <c r="D5291" i="6"/>
  <c r="C5291" i="6"/>
  <c r="B5291" i="6"/>
  <c r="E5290" i="6"/>
  <c r="F5290" i="6" s="1"/>
  <c r="D5290" i="6"/>
  <c r="C5290" i="6"/>
  <c r="B5290" i="6"/>
  <c r="V5289" i="6"/>
  <c r="E5289" i="6"/>
  <c r="F5289" i="6" s="1"/>
  <c r="D5289" i="6"/>
  <c r="C5289" i="6"/>
  <c r="B5289" i="6"/>
  <c r="E5288" i="6"/>
  <c r="F5288" i="6" s="1"/>
  <c r="D5288" i="6"/>
  <c r="C5288" i="6"/>
  <c r="B5288" i="6"/>
  <c r="E5287" i="6"/>
  <c r="F5287" i="6" s="1"/>
  <c r="D5287" i="6"/>
  <c r="C5287" i="6"/>
  <c r="B5287" i="6"/>
  <c r="V5286" i="6"/>
  <c r="E5286" i="6"/>
  <c r="F5286" i="6" s="1"/>
  <c r="D5286" i="6"/>
  <c r="C5286" i="6"/>
  <c r="B5286" i="6"/>
  <c r="E5285" i="6"/>
  <c r="F5285" i="6" s="1"/>
  <c r="D5285" i="6"/>
  <c r="C5285" i="6"/>
  <c r="B5285" i="6"/>
  <c r="E5284" i="6"/>
  <c r="F5284" i="6" s="1"/>
  <c r="D5284" i="6"/>
  <c r="C5284" i="6"/>
  <c r="B5284" i="6"/>
  <c r="E5283" i="6"/>
  <c r="F5283" i="6" s="1"/>
  <c r="D5283" i="6"/>
  <c r="C5283" i="6"/>
  <c r="B5283" i="6"/>
  <c r="E5282" i="6"/>
  <c r="F5282" i="6" s="1"/>
  <c r="D5282" i="6"/>
  <c r="C5282" i="6"/>
  <c r="B5282" i="6"/>
  <c r="E5281" i="6"/>
  <c r="F5281" i="6" s="1"/>
  <c r="D5281" i="6"/>
  <c r="C5281" i="6"/>
  <c r="B5281" i="6"/>
  <c r="E5280" i="6"/>
  <c r="F5280" i="6" s="1"/>
  <c r="D5280" i="6"/>
  <c r="C5280" i="6"/>
  <c r="B5280" i="6"/>
  <c r="E5279" i="6"/>
  <c r="F5279" i="6" s="1"/>
  <c r="D5279" i="6"/>
  <c r="C5279" i="6"/>
  <c r="B5279" i="6"/>
  <c r="E5278" i="6"/>
  <c r="F5278" i="6" s="1"/>
  <c r="D5278" i="6"/>
  <c r="C5278" i="6"/>
  <c r="B5278" i="6"/>
  <c r="E5277" i="6"/>
  <c r="F5277" i="6" s="1"/>
  <c r="D5277" i="6"/>
  <c r="C5277" i="6"/>
  <c r="B5277" i="6"/>
  <c r="E5276" i="6"/>
  <c r="F5276" i="6" s="1"/>
  <c r="D5276" i="6"/>
  <c r="C5276" i="6"/>
  <c r="B5276" i="6"/>
  <c r="V5275" i="6"/>
  <c r="E5275" i="6"/>
  <c r="F5275" i="6" s="1"/>
  <c r="D5275" i="6"/>
  <c r="C5275" i="6"/>
  <c r="B5275" i="6"/>
  <c r="V5274" i="6"/>
  <c r="E5274" i="6"/>
  <c r="F5274" i="6" s="1"/>
  <c r="D5274" i="6"/>
  <c r="C5274" i="6"/>
  <c r="B5274" i="6"/>
  <c r="E5273" i="6"/>
  <c r="F5273" i="6" s="1"/>
  <c r="D5273" i="6"/>
  <c r="C5273" i="6"/>
  <c r="B5273" i="6"/>
  <c r="V5272" i="6"/>
  <c r="E5272" i="6"/>
  <c r="F5272" i="6" s="1"/>
  <c r="D5272" i="6"/>
  <c r="C5272" i="6"/>
  <c r="B5272" i="6"/>
  <c r="E5271" i="6"/>
  <c r="F5271" i="6" s="1"/>
  <c r="D5271" i="6"/>
  <c r="C5271" i="6"/>
  <c r="B5271" i="6"/>
  <c r="E5270" i="6"/>
  <c r="F5270" i="6" s="1"/>
  <c r="D5270" i="6"/>
  <c r="C5270" i="6"/>
  <c r="B5270" i="6"/>
  <c r="E5269" i="6"/>
  <c r="F5269" i="6" s="1"/>
  <c r="D5269" i="6"/>
  <c r="C5269" i="6"/>
  <c r="B5269" i="6"/>
  <c r="V5268" i="6"/>
  <c r="E5268" i="6"/>
  <c r="F5268" i="6" s="1"/>
  <c r="D5268" i="6"/>
  <c r="C5268" i="6"/>
  <c r="B5268" i="6"/>
  <c r="V5267" i="6"/>
  <c r="E5267" i="6"/>
  <c r="F5267" i="6" s="1"/>
  <c r="D5267" i="6"/>
  <c r="C5267" i="6"/>
  <c r="B5267" i="6"/>
  <c r="E5266" i="6"/>
  <c r="F5266" i="6" s="1"/>
  <c r="D5266" i="6"/>
  <c r="C5266" i="6"/>
  <c r="B5266" i="6"/>
  <c r="E5265" i="6"/>
  <c r="F5265" i="6" s="1"/>
  <c r="D5265" i="6"/>
  <c r="C5265" i="6"/>
  <c r="B5265" i="6"/>
  <c r="E5264" i="6"/>
  <c r="F5264" i="6" s="1"/>
  <c r="D5264" i="6"/>
  <c r="C5264" i="6"/>
  <c r="B5264" i="6"/>
  <c r="V5263" i="6"/>
  <c r="E5263" i="6"/>
  <c r="F5263" i="6" s="1"/>
  <c r="D5263" i="6"/>
  <c r="C5263" i="6"/>
  <c r="B5263" i="6"/>
  <c r="V5262" i="6"/>
  <c r="E5262" i="6"/>
  <c r="F5262" i="6" s="1"/>
  <c r="D5262" i="6"/>
  <c r="C5262" i="6"/>
  <c r="B5262" i="6"/>
  <c r="V5261" i="6"/>
  <c r="E5261" i="6"/>
  <c r="F5261" i="6" s="1"/>
  <c r="D5261" i="6"/>
  <c r="C5261" i="6"/>
  <c r="B5261" i="6"/>
  <c r="V5320" i="6"/>
  <c r="E5320" i="6"/>
  <c r="F5320" i="6" s="1"/>
  <c r="D5320" i="6"/>
  <c r="C5320" i="6"/>
  <c r="B5320" i="6"/>
  <c r="E5319" i="6"/>
  <c r="F5319" i="6" s="1"/>
  <c r="D5319" i="6"/>
  <c r="C5319" i="6"/>
  <c r="B5319" i="6"/>
  <c r="E5318" i="6"/>
  <c r="F5318" i="6" s="1"/>
  <c r="D5318" i="6"/>
  <c r="C5318" i="6"/>
  <c r="B5318" i="6"/>
  <c r="E5317" i="6"/>
  <c r="F5317" i="6" s="1"/>
  <c r="D5317" i="6"/>
  <c r="C5317" i="6"/>
  <c r="B5317" i="6"/>
  <c r="E5316" i="6"/>
  <c r="F5316" i="6" s="1"/>
  <c r="D5316" i="6"/>
  <c r="C5316" i="6"/>
  <c r="B5316" i="6"/>
  <c r="E5315" i="6"/>
  <c r="F5315" i="6" s="1"/>
  <c r="D5315" i="6"/>
  <c r="C5315" i="6"/>
  <c r="B5315" i="6"/>
  <c r="E5314" i="6"/>
  <c r="F5314" i="6" s="1"/>
  <c r="D5314" i="6"/>
  <c r="C5314" i="6"/>
  <c r="B5314" i="6"/>
  <c r="V5313" i="6"/>
  <c r="E5313" i="6"/>
  <c r="F5313" i="6" s="1"/>
  <c r="D5313" i="6"/>
  <c r="C5313" i="6"/>
  <c r="B5313" i="6"/>
  <c r="V5312" i="6"/>
  <c r="E5312" i="6"/>
  <c r="F5312" i="6" s="1"/>
  <c r="D5312" i="6"/>
  <c r="C5312" i="6"/>
  <c r="B5312" i="6"/>
  <c r="V5311" i="6"/>
  <c r="E5311" i="6"/>
  <c r="F5311" i="6" s="1"/>
  <c r="D5311" i="6"/>
  <c r="C5311" i="6"/>
  <c r="B5311" i="6"/>
  <c r="E5310" i="6"/>
  <c r="F5310" i="6" s="1"/>
  <c r="D5310" i="6"/>
  <c r="C5310" i="6"/>
  <c r="B5310" i="6"/>
  <c r="E5309" i="6"/>
  <c r="F5309" i="6" s="1"/>
  <c r="D5309" i="6"/>
  <c r="C5309" i="6"/>
  <c r="B5309" i="6"/>
  <c r="V5308" i="6"/>
  <c r="E5308" i="6"/>
  <c r="F5308" i="6" s="1"/>
  <c r="D5308" i="6"/>
  <c r="C5308" i="6"/>
  <c r="B5308" i="6"/>
  <c r="E5307" i="6"/>
  <c r="F5307" i="6" s="1"/>
  <c r="D5307" i="6"/>
  <c r="C5307" i="6"/>
  <c r="B5307" i="6"/>
  <c r="E5306" i="6"/>
  <c r="F5306" i="6" s="1"/>
  <c r="D5306" i="6"/>
  <c r="C5306" i="6"/>
  <c r="B5306" i="6"/>
  <c r="V5305" i="6"/>
  <c r="E5305" i="6"/>
  <c r="F5305" i="6" s="1"/>
  <c r="D5305" i="6"/>
  <c r="C5305" i="6"/>
  <c r="B5305" i="6"/>
  <c r="V5304" i="6"/>
  <c r="E5304" i="6"/>
  <c r="F5304" i="6" s="1"/>
  <c r="D5304" i="6"/>
  <c r="C5304" i="6"/>
  <c r="B5304" i="6"/>
  <c r="V5303" i="6"/>
  <c r="E5303" i="6"/>
  <c r="F5303" i="6" s="1"/>
  <c r="D5303" i="6"/>
  <c r="C5303" i="6"/>
  <c r="B5303" i="6"/>
  <c r="V5302" i="6"/>
  <c r="E5302" i="6"/>
  <c r="F5302" i="6" s="1"/>
  <c r="D5302" i="6"/>
  <c r="C5302" i="6"/>
  <c r="B5302" i="6"/>
  <c r="V5301" i="6"/>
  <c r="E5301" i="6"/>
  <c r="F5301" i="6" s="1"/>
  <c r="D5301" i="6"/>
  <c r="C5301" i="6"/>
  <c r="B5301" i="6"/>
  <c r="E5330" i="6"/>
  <c r="F5330" i="6" s="1"/>
  <c r="D5330" i="6"/>
  <c r="C5330" i="6"/>
  <c r="B5330" i="6"/>
  <c r="V5329" i="6"/>
  <c r="E5329" i="6"/>
  <c r="F5329" i="6" s="1"/>
  <c r="D5329" i="6"/>
  <c r="C5329" i="6"/>
  <c r="B5329" i="6"/>
  <c r="E5328" i="6"/>
  <c r="F5328" i="6" s="1"/>
  <c r="D5328" i="6"/>
  <c r="C5328" i="6"/>
  <c r="B5328" i="6"/>
  <c r="V5327" i="6"/>
  <c r="E5327" i="6"/>
  <c r="F5327" i="6" s="1"/>
  <c r="D5327" i="6"/>
  <c r="C5327" i="6"/>
  <c r="B5327" i="6"/>
  <c r="E5326" i="6"/>
  <c r="F5326" i="6" s="1"/>
  <c r="D5326" i="6"/>
  <c r="C5326" i="6"/>
  <c r="B5326" i="6"/>
  <c r="E5325" i="6"/>
  <c r="F5325" i="6" s="1"/>
  <c r="D5325" i="6"/>
  <c r="C5325" i="6"/>
  <c r="B5325" i="6"/>
  <c r="E5324" i="6"/>
  <c r="F5324" i="6" s="1"/>
  <c r="D5324" i="6"/>
  <c r="C5324" i="6"/>
  <c r="B5324" i="6"/>
  <c r="E5323" i="6"/>
  <c r="F5323" i="6" s="1"/>
  <c r="D5323" i="6"/>
  <c r="C5323" i="6"/>
  <c r="B5323" i="6"/>
  <c r="E5322" i="6"/>
  <c r="F5322" i="6" s="1"/>
  <c r="D5322" i="6"/>
  <c r="C5322" i="6"/>
  <c r="B5322" i="6"/>
  <c r="V5321" i="6"/>
  <c r="E5321" i="6"/>
  <c r="F5321" i="6" s="1"/>
  <c r="D5321" i="6"/>
  <c r="C5321" i="6"/>
  <c r="B5321" i="6"/>
  <c r="E5335" i="6"/>
  <c r="F5335" i="6" s="1"/>
  <c r="D5335" i="6"/>
  <c r="C5335" i="6"/>
  <c r="B5335" i="6"/>
  <c r="E5334" i="6"/>
  <c r="F5334" i="6" s="1"/>
  <c r="D5334" i="6"/>
  <c r="C5334" i="6"/>
  <c r="B5334" i="6"/>
  <c r="V5333" i="6"/>
  <c r="E5333" i="6"/>
  <c r="F5333" i="6" s="1"/>
  <c r="D5333" i="6"/>
  <c r="C5333" i="6"/>
  <c r="B5333" i="6"/>
  <c r="V5332" i="6"/>
  <c r="E5332" i="6"/>
  <c r="F5332" i="6" s="1"/>
  <c r="D5332" i="6"/>
  <c r="C5332" i="6"/>
  <c r="B5332" i="6"/>
  <c r="V5331" i="6"/>
  <c r="E5331" i="6"/>
  <c r="F5331" i="6" s="1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 s="1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Q2" i="6"/>
  <c r="L2" i="6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E4907" i="6"/>
  <c r="F4907" i="6" s="1"/>
  <c r="D4907" i="6"/>
  <c r="C4907" i="6"/>
  <c r="B4907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E4895" i="6"/>
  <c r="F4895" i="6" s="1"/>
  <c r="D4895" i="6"/>
  <c r="C4895" i="6"/>
  <c r="B4895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 s="1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E4835" i="6"/>
  <c r="F4835" i="6" s="1"/>
  <c r="D4835" i="6"/>
  <c r="C4835" i="6"/>
  <c r="B4835" i="6"/>
  <c r="E4834" i="6"/>
  <c r="F4834" i="6" s="1"/>
  <c r="D4834" i="6"/>
  <c r="C4834" i="6"/>
  <c r="B4834" i="6"/>
  <c r="E4833" i="6"/>
  <c r="F4833" i="6" s="1"/>
  <c r="D4833" i="6"/>
  <c r="C4833" i="6"/>
  <c r="B4833" i="6"/>
  <c r="E4832" i="6"/>
  <c r="F4832" i="6" s="1"/>
  <c r="D4832" i="6"/>
  <c r="C4832" i="6"/>
  <c r="B4832" i="6"/>
  <c r="E4831" i="6"/>
  <c r="F4831" i="6" s="1"/>
  <c r="D4831" i="6"/>
  <c r="C4831" i="6"/>
  <c r="B4831" i="6"/>
  <c r="E4830" i="6"/>
  <c r="F4830" i="6" s="1"/>
  <c r="D4830" i="6"/>
  <c r="C4830" i="6"/>
  <c r="B4830" i="6"/>
  <c r="E4829" i="6"/>
  <c r="F4829" i="6" s="1"/>
  <c r="D4829" i="6"/>
  <c r="C4829" i="6"/>
  <c r="B4829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 s="1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E4791" i="6"/>
  <c r="F4791" i="6" s="1"/>
  <c r="D4791" i="6"/>
  <c r="C4791" i="6"/>
  <c r="B4791" i="6"/>
  <c r="E4790" i="6"/>
  <c r="F4790" i="6" s="1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 s="1"/>
  <c r="D4750" i="6"/>
  <c r="C4750" i="6"/>
  <c r="B4750" i="6"/>
  <c r="V4749" i="6"/>
  <c r="E4749" i="6"/>
  <c r="F4749" i="6" s="1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 s="1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 s="1"/>
  <c r="D4738" i="6"/>
  <c r="C4738" i="6"/>
  <c r="B4738" i="6"/>
  <c r="V4737" i="6"/>
  <c r="E4737" i="6"/>
  <c r="F4737" i="6" s="1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E4728" i="6"/>
  <c r="F4728" i="6" s="1"/>
  <c r="D4728" i="6"/>
  <c r="C4728" i="6"/>
  <c r="B4728" i="6"/>
  <c r="E4727" i="6"/>
  <c r="F4727" i="6" s="1"/>
  <c r="D4727" i="6"/>
  <c r="C4727" i="6"/>
  <c r="B4727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 s="1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E4718" i="6"/>
  <c r="F4718" i="6" s="1"/>
  <c r="D4718" i="6"/>
  <c r="C4718" i="6"/>
  <c r="B4718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 s="1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 s="1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E5039" i="6"/>
  <c r="F5039" i="6" s="1"/>
  <c r="D5039" i="6"/>
  <c r="C5039" i="6"/>
  <c r="B5039" i="6"/>
  <c r="E5038" i="6"/>
  <c r="F5038" i="6" s="1"/>
  <c r="D5038" i="6"/>
  <c r="C5038" i="6"/>
  <c r="B5038" i="6"/>
  <c r="E5037" i="6"/>
  <c r="F5037" i="6" s="1"/>
  <c r="D5037" i="6"/>
  <c r="C5037" i="6"/>
  <c r="B5037" i="6"/>
  <c r="E5036" i="6"/>
  <c r="F5036" i="6" s="1"/>
  <c r="D5036" i="6"/>
  <c r="C5036" i="6"/>
  <c r="B5036" i="6"/>
  <c r="E5035" i="6"/>
  <c r="F5035" i="6" s="1"/>
  <c r="D5035" i="6"/>
  <c r="C5035" i="6"/>
  <c r="B5035" i="6"/>
  <c r="E5034" i="6"/>
  <c r="F5034" i="6" s="1"/>
  <c r="D5034" i="6"/>
  <c r="C5034" i="6"/>
  <c r="B5034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E5013" i="6"/>
  <c r="F5013" i="6" s="1"/>
  <c r="D5013" i="6"/>
  <c r="C5013" i="6"/>
  <c r="B5013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E5004" i="6"/>
  <c r="F5004" i="6" s="1"/>
  <c r="D5004" i="6"/>
  <c r="C5004" i="6"/>
  <c r="B5004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E4999" i="6"/>
  <c r="F4999" i="6" s="1"/>
  <c r="D4999" i="6"/>
  <c r="C4999" i="6"/>
  <c r="B4999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E4986" i="6"/>
  <c r="F4986" i="6" s="1"/>
  <c r="D4986" i="6"/>
  <c r="C4986" i="6"/>
  <c r="B4986" i="6"/>
  <c r="E4985" i="6"/>
  <c r="F4985" i="6" s="1"/>
  <c r="D4985" i="6"/>
  <c r="C4985" i="6"/>
  <c r="B4985" i="6"/>
  <c r="E4984" i="6"/>
  <c r="F4984" i="6" s="1"/>
  <c r="D4984" i="6"/>
  <c r="C4984" i="6"/>
  <c r="B4984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E4972" i="6"/>
  <c r="F4972" i="6" s="1"/>
  <c r="D4972" i="6"/>
  <c r="C4972" i="6"/>
  <c r="B4972" i="6"/>
  <c r="E4971" i="6"/>
  <c r="F4971" i="6" s="1"/>
  <c r="D4971" i="6"/>
  <c r="C4971" i="6"/>
  <c r="B4971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 s="1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 s="1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E5113" i="6"/>
  <c r="F5113" i="6" s="1"/>
  <c r="D5113" i="6"/>
  <c r="C5113" i="6"/>
  <c r="B5113" i="6"/>
  <c r="E5112" i="6"/>
  <c r="F5112" i="6" s="1"/>
  <c r="D5112" i="6"/>
  <c r="C5112" i="6"/>
  <c r="B5112" i="6"/>
  <c r="E5111" i="6"/>
  <c r="F5111" i="6" s="1"/>
  <c r="D5111" i="6"/>
  <c r="C5111" i="6"/>
  <c r="B5111" i="6"/>
  <c r="E5110" i="6"/>
  <c r="F5110" i="6" s="1"/>
  <c r="D5110" i="6"/>
  <c r="C5110" i="6"/>
  <c r="B5110" i="6"/>
  <c r="E5109" i="6"/>
  <c r="F5109" i="6" s="1"/>
  <c r="D5109" i="6"/>
  <c r="C5109" i="6"/>
  <c r="B5109" i="6"/>
  <c r="E5108" i="6"/>
  <c r="F5108" i="6" s="1"/>
  <c r="D5108" i="6"/>
  <c r="C5108" i="6"/>
  <c r="B5108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E5105" i="6"/>
  <c r="F5105" i="6" s="1"/>
  <c r="D5105" i="6"/>
  <c r="C5105" i="6"/>
  <c r="B5105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E5096" i="6"/>
  <c r="F5096" i="6" s="1"/>
  <c r="D5096" i="6"/>
  <c r="C5096" i="6"/>
  <c r="B5096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E5093" i="6"/>
  <c r="F5093" i="6" s="1"/>
  <c r="D5093" i="6"/>
  <c r="C5093" i="6"/>
  <c r="B5093" i="6"/>
  <c r="E5092" i="6"/>
  <c r="F5092" i="6" s="1"/>
  <c r="D5092" i="6"/>
  <c r="C5092" i="6"/>
  <c r="B5092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E5085" i="6"/>
  <c r="F5085" i="6" s="1"/>
  <c r="D5085" i="6"/>
  <c r="C5085" i="6"/>
  <c r="B5085" i="6"/>
  <c r="E5084" i="6"/>
  <c r="F5084" i="6" s="1"/>
  <c r="D5084" i="6"/>
  <c r="C5084" i="6"/>
  <c r="B5084" i="6"/>
  <c r="E5083" i="6"/>
  <c r="F5083" i="6" s="1"/>
  <c r="D5083" i="6"/>
  <c r="C5083" i="6"/>
  <c r="B5083" i="6"/>
  <c r="E5082" i="6"/>
  <c r="F5082" i="6" s="1"/>
  <c r="D5082" i="6"/>
  <c r="C5082" i="6"/>
  <c r="B5082" i="6"/>
  <c r="E5081" i="6"/>
  <c r="F5081" i="6" s="1"/>
  <c r="D5081" i="6"/>
  <c r="C5081" i="6"/>
  <c r="B5081" i="6"/>
  <c r="E5080" i="6"/>
  <c r="F5080" i="6" s="1"/>
  <c r="D5080" i="6"/>
  <c r="C5080" i="6"/>
  <c r="B5080" i="6"/>
  <c r="E5079" i="6"/>
  <c r="F5079" i="6" s="1"/>
  <c r="D5079" i="6"/>
  <c r="C5079" i="6"/>
  <c r="B5079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 s="1"/>
  <c r="D5060" i="6"/>
  <c r="C5060" i="6"/>
  <c r="B5060" i="6"/>
  <c r="E5059" i="6"/>
  <c r="F5059" i="6" s="1"/>
  <c r="D5059" i="6"/>
  <c r="C5059" i="6"/>
  <c r="B5059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 s="1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E5052" i="6"/>
  <c r="F5052" i="6" s="1"/>
  <c r="D5052" i="6"/>
  <c r="C5052" i="6"/>
  <c r="B5052" i="6"/>
  <c r="E5051" i="6"/>
  <c r="F5051" i="6" s="1"/>
  <c r="D5051" i="6"/>
  <c r="C5051" i="6"/>
  <c r="B5051" i="6"/>
  <c r="E5050" i="6"/>
  <c r="F5050" i="6" s="1"/>
  <c r="D5050" i="6"/>
  <c r="C5050" i="6"/>
  <c r="B5050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E5145" i="6"/>
  <c r="F5145" i="6" s="1"/>
  <c r="D5145" i="6"/>
  <c r="C5145" i="6"/>
  <c r="B5145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E5142" i="6"/>
  <c r="F5142" i="6" s="1"/>
  <c r="D5142" i="6"/>
  <c r="C5142" i="6"/>
  <c r="B5142" i="6"/>
  <c r="E5141" i="6"/>
  <c r="F5141" i="6" s="1"/>
  <c r="D5141" i="6"/>
  <c r="C5141" i="6"/>
  <c r="B5141" i="6"/>
  <c r="E5140" i="6"/>
  <c r="F5140" i="6" s="1"/>
  <c r="D5140" i="6"/>
  <c r="C5140" i="6"/>
  <c r="B5140" i="6"/>
  <c r="E5139" i="6"/>
  <c r="F5139" i="6" s="1"/>
  <c r="D5139" i="6"/>
  <c r="C5139" i="6"/>
  <c r="B5139" i="6"/>
  <c r="E5138" i="6"/>
  <c r="F5138" i="6" s="1"/>
  <c r="D5138" i="6"/>
  <c r="C5138" i="6"/>
  <c r="B5138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E5135" i="6"/>
  <c r="F5135" i="6" s="1"/>
  <c r="D5135" i="6"/>
  <c r="C5135" i="6"/>
  <c r="B5135" i="6"/>
  <c r="E5134" i="6"/>
  <c r="F5134" i="6" s="1"/>
  <c r="D5134" i="6"/>
  <c r="C5134" i="6"/>
  <c r="B5134" i="6"/>
  <c r="E5133" i="6"/>
  <c r="F5133" i="6" s="1"/>
  <c r="D5133" i="6"/>
  <c r="C5133" i="6"/>
  <c r="B5133" i="6"/>
  <c r="E5132" i="6"/>
  <c r="F5132" i="6" s="1"/>
  <c r="D5132" i="6"/>
  <c r="C5132" i="6"/>
  <c r="B5132" i="6"/>
  <c r="E5131" i="6"/>
  <c r="F5131" i="6" s="1"/>
  <c r="D5131" i="6"/>
  <c r="C5131" i="6"/>
  <c r="B5131" i="6"/>
  <c r="E5130" i="6"/>
  <c r="F5130" i="6" s="1"/>
  <c r="D5130" i="6"/>
  <c r="C5130" i="6"/>
  <c r="B5130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E5127" i="6"/>
  <c r="F5127" i="6" s="1"/>
  <c r="D5127" i="6"/>
  <c r="C5127" i="6"/>
  <c r="B5127" i="6"/>
  <c r="E5126" i="6"/>
  <c r="F5126" i="6" s="1"/>
  <c r="D5126" i="6"/>
  <c r="C5126" i="6"/>
  <c r="B5126" i="6"/>
  <c r="E5125" i="6"/>
  <c r="F5125" i="6" s="1"/>
  <c r="D5125" i="6"/>
  <c r="C5125" i="6"/>
  <c r="B5125" i="6"/>
  <c r="E5124" i="6"/>
  <c r="F5124" i="6" s="1"/>
  <c r="D5124" i="6"/>
  <c r="C5124" i="6"/>
  <c r="B5124" i="6"/>
  <c r="E5123" i="6"/>
  <c r="F5123" i="6" s="1"/>
  <c r="D5123" i="6"/>
  <c r="C5123" i="6"/>
  <c r="B5123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E5168" i="6"/>
  <c r="F5168" i="6" s="1"/>
  <c r="D5168" i="6"/>
  <c r="C5168" i="6"/>
  <c r="B5168" i="6"/>
  <c r="E5167" i="6"/>
  <c r="F5167" i="6" s="1"/>
  <c r="D5167" i="6"/>
  <c r="C5167" i="6"/>
  <c r="B5167" i="6"/>
  <c r="E5166" i="6"/>
  <c r="F5166" i="6" s="1"/>
  <c r="D5166" i="6"/>
  <c r="C5166" i="6"/>
  <c r="B5166" i="6"/>
  <c r="E5165" i="6"/>
  <c r="F5165" i="6" s="1"/>
  <c r="D5165" i="6"/>
  <c r="C5165" i="6"/>
  <c r="B5165" i="6"/>
  <c r="E5164" i="6"/>
  <c r="F5164" i="6" s="1"/>
  <c r="D5164" i="6"/>
  <c r="C5164" i="6"/>
  <c r="B5164" i="6"/>
  <c r="E5163" i="6"/>
  <c r="F5163" i="6" s="1"/>
  <c r="D5163" i="6"/>
  <c r="C5163" i="6"/>
  <c r="B5163" i="6"/>
  <c r="E5162" i="6"/>
  <c r="F5162" i="6" s="1"/>
  <c r="D5162" i="6"/>
  <c r="C5162" i="6"/>
  <c r="B5162" i="6"/>
  <c r="E5161" i="6"/>
  <c r="F5161" i="6" s="1"/>
  <c r="D5161" i="6"/>
  <c r="C5161" i="6"/>
  <c r="B5161" i="6"/>
  <c r="E5160" i="6"/>
  <c r="F5160" i="6" s="1"/>
  <c r="D5160" i="6"/>
  <c r="C5160" i="6"/>
  <c r="B5160" i="6"/>
  <c r="E5159" i="6"/>
  <c r="F5159" i="6" s="1"/>
  <c r="D5159" i="6"/>
  <c r="C5159" i="6"/>
  <c r="B5159" i="6"/>
  <c r="E5158" i="6"/>
  <c r="F5158" i="6" s="1"/>
  <c r="D5158" i="6"/>
  <c r="C5158" i="6"/>
  <c r="B5158" i="6"/>
  <c r="E5157" i="6"/>
  <c r="F5157" i="6" s="1"/>
  <c r="D5157" i="6"/>
  <c r="C5157" i="6"/>
  <c r="B5157" i="6"/>
  <c r="E5156" i="6"/>
  <c r="F5156" i="6" s="1"/>
  <c r="D5156" i="6"/>
  <c r="C5156" i="6"/>
  <c r="B5156" i="6"/>
  <c r="E5155" i="6"/>
  <c r="F5155" i="6" s="1"/>
  <c r="D5155" i="6"/>
  <c r="C5155" i="6"/>
  <c r="B5155" i="6"/>
  <c r="E5154" i="6"/>
  <c r="F5154" i="6" s="1"/>
  <c r="D5154" i="6"/>
  <c r="C5154" i="6"/>
  <c r="B5154" i="6"/>
  <c r="E5153" i="6"/>
  <c r="F5153" i="6" s="1"/>
  <c r="D5153" i="6"/>
  <c r="C5153" i="6"/>
  <c r="B5153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 s="1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 s="1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 s="1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 s="1"/>
  <c r="D4219" i="6"/>
  <c r="C4219" i="6"/>
  <c r="B4219" i="6"/>
  <c r="V4218" i="6"/>
  <c r="E4218" i="6"/>
  <c r="F4218" i="6" s="1"/>
  <c r="D4218" i="6"/>
  <c r="C4218" i="6"/>
  <c r="B4218" i="6"/>
  <c r="V4217" i="6"/>
  <c r="E4217" i="6"/>
  <c r="F4217" i="6" s="1"/>
  <c r="D4217" i="6"/>
  <c r="C4217" i="6"/>
  <c r="B4217" i="6"/>
  <c r="V4216" i="6"/>
  <c r="E4216" i="6"/>
  <c r="F4216" i="6" s="1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 s="1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 s="1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E4157" i="6"/>
  <c r="F4157" i="6" s="1"/>
  <c r="D4157" i="6"/>
  <c r="C4157" i="6"/>
  <c r="B4157" i="6"/>
  <c r="E4156" i="6"/>
  <c r="F4156" i="6" s="1"/>
  <c r="D4156" i="6"/>
  <c r="C4156" i="6"/>
  <c r="B4156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 s="1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 s="1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 s="1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 s="1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 s="1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 s="1"/>
  <c r="D4379" i="6"/>
  <c r="C4379" i="6"/>
  <c r="B4379" i="6"/>
  <c r="E4378" i="6"/>
  <c r="F4378" i="6" s="1"/>
  <c r="D4378" i="6"/>
  <c r="C4378" i="6"/>
  <c r="B4378" i="6"/>
  <c r="E4377" i="6"/>
  <c r="F4377" i="6" s="1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 s="1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 s="1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 s="1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 s="1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 s="1"/>
  <c r="D4560" i="6"/>
  <c r="C4560" i="6"/>
  <c r="B4560" i="6"/>
  <c r="E4559" i="6"/>
  <c r="F4559" i="6" s="1"/>
  <c r="D4559" i="6"/>
  <c r="C4559" i="6"/>
  <c r="B4559" i="6"/>
  <c r="E4558" i="6"/>
  <c r="F4558" i="6" s="1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 s="1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E4639" i="6"/>
  <c r="F4639" i="6" s="1"/>
  <c r="D4639" i="6"/>
  <c r="C4639" i="6"/>
  <c r="B4639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E5176" i="6"/>
  <c r="F5176" i="6" s="1"/>
  <c r="D5176" i="6"/>
  <c r="C5176" i="6"/>
  <c r="B5176" i="6"/>
  <c r="E5175" i="6"/>
  <c r="F5175" i="6" s="1"/>
  <c r="D5175" i="6"/>
  <c r="C5175" i="6"/>
  <c r="B5175" i="6"/>
  <c r="E5174" i="6"/>
  <c r="F5174" i="6" s="1"/>
  <c r="D5174" i="6"/>
  <c r="C5174" i="6"/>
  <c r="B5174" i="6"/>
  <c r="E5173" i="6"/>
  <c r="F5173" i="6" s="1"/>
  <c r="D5173" i="6"/>
  <c r="C5173" i="6"/>
  <c r="B5173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 s="1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 s="1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 s="1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 s="1"/>
  <c r="C3873" i="6"/>
  <c r="B3873" i="6"/>
  <c r="E3872" i="6"/>
  <c r="F3872" i="6" s="1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 s="1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 s="1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 s="1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 s="1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 s="1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 s="1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 s="1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 s="1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 s="1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 s="1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 s="1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 s="1"/>
  <c r="C3042" i="6"/>
  <c r="B3042" i="6"/>
  <c r="I3040" i="6"/>
  <c r="H3040" i="6"/>
  <c r="E3040" i="6"/>
  <c r="F3040" i="6" s="1"/>
  <c r="C3040" i="6"/>
  <c r="B3040" i="6"/>
  <c r="I3036" i="6"/>
  <c r="H3036" i="6"/>
  <c r="E3036" i="6"/>
  <c r="F3036" i="6" s="1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 s="1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 s="1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 s="1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 s="1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 s="1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 s="1"/>
  <c r="C3275" i="6"/>
  <c r="B3275" i="6"/>
  <c r="I3274" i="6"/>
  <c r="H3274" i="6"/>
  <c r="E3274" i="6"/>
  <c r="F3274" i="6" s="1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 s="1"/>
  <c r="C3265" i="6"/>
  <c r="B3265" i="6"/>
  <c r="I3264" i="6"/>
  <c r="H3264" i="6"/>
  <c r="E3264" i="6"/>
  <c r="F3264" i="6" s="1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 s="1"/>
  <c r="C3249" i="6"/>
  <c r="B3249" i="6"/>
  <c r="I3248" i="6"/>
  <c r="H3248" i="6"/>
  <c r="E3248" i="6"/>
  <c r="F3248" i="6" s="1"/>
  <c r="C3248" i="6"/>
  <c r="B3248" i="6"/>
  <c r="I3247" i="6"/>
  <c r="H3247" i="6"/>
  <c r="E3247" i="6"/>
  <c r="F3247" i="6" s="1"/>
  <c r="C3247" i="6"/>
  <c r="B3247" i="6"/>
  <c r="I3246" i="6"/>
  <c r="H3246" i="6"/>
  <c r="E3246" i="6"/>
  <c r="F3246" i="6" s="1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 s="1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 s="1"/>
  <c r="C3208" i="6"/>
  <c r="B3208" i="6"/>
  <c r="V3206" i="6"/>
  <c r="I3206" i="6"/>
  <c r="H3206" i="6"/>
  <c r="E3206" i="6"/>
  <c r="F3206" i="6" s="1"/>
  <c r="C3206" i="6"/>
  <c r="B3206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 s="1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 s="1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I3044" i="6"/>
  <c r="H3044" i="6"/>
  <c r="E3044" i="6"/>
  <c r="F3044" i="6" s="1"/>
  <c r="C3044" i="6"/>
  <c r="B3044" i="6"/>
  <c r="E3043" i="6"/>
  <c r="F3043" i="6" s="1"/>
  <c r="C3043" i="6"/>
  <c r="B3043" i="6"/>
  <c r="I3041" i="6"/>
  <c r="H3041" i="6"/>
  <c r="E3041" i="6"/>
  <c r="F3041" i="6" s="1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 s="1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 s="1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 s="1"/>
  <c r="C2905" i="6"/>
  <c r="B2905" i="6"/>
  <c r="I2903" i="6"/>
  <c r="H2903" i="6"/>
  <c r="E2903" i="6"/>
  <c r="F2903" i="6" s="1"/>
  <c r="C2903" i="6"/>
  <c r="B2903" i="6"/>
  <c r="I2902" i="6"/>
  <c r="H2902" i="6"/>
  <c r="E2902" i="6"/>
  <c r="F2902" i="6" s="1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 s="1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 s="1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 s="1"/>
  <c r="C3581" i="6"/>
  <c r="B3581" i="6"/>
  <c r="I3580" i="6"/>
  <c r="H3580" i="6"/>
  <c r="E3580" i="6"/>
  <c r="F3580" i="6" s="1"/>
  <c r="C3580" i="6"/>
  <c r="B3580" i="6"/>
  <c r="I3579" i="6"/>
  <c r="H3579" i="6"/>
  <c r="E3579" i="6"/>
  <c r="F3579" i="6" s="1"/>
  <c r="C3579" i="6"/>
  <c r="B3579" i="6"/>
  <c r="I3578" i="6"/>
  <c r="H3578" i="6"/>
  <c r="E3578" i="6"/>
  <c r="F3578" i="6" s="1"/>
  <c r="C3578" i="6"/>
  <c r="B3578" i="6"/>
  <c r="I3577" i="6"/>
  <c r="H3577" i="6"/>
  <c r="E3577" i="6"/>
  <c r="F3577" i="6" s="1"/>
  <c r="C3577" i="6"/>
  <c r="B3577" i="6"/>
  <c r="I3576" i="6"/>
  <c r="H3576" i="6"/>
  <c r="E3576" i="6"/>
  <c r="F3576" i="6" s="1"/>
  <c r="C3576" i="6"/>
  <c r="B3576" i="6"/>
  <c r="I3575" i="6"/>
  <c r="H3575" i="6"/>
  <c r="E3575" i="6"/>
  <c r="F3575" i="6" s="1"/>
  <c r="C3575" i="6"/>
  <c r="B3575" i="6"/>
  <c r="I3574" i="6"/>
  <c r="H3574" i="6"/>
  <c r="E3574" i="6"/>
  <c r="F3574" i="6" s="1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 s="1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 s="1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 s="1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 s="1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 s="1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 s="1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 s="1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 s="1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V5654" i="6"/>
  <c r="V5655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 s="1"/>
  <c r="C3755" i="6"/>
  <c r="B3755" i="6"/>
  <c r="I3754" i="6"/>
  <c r="H3754" i="6"/>
  <c r="E3754" i="6"/>
  <c r="F3754" i="6" s="1"/>
  <c r="C3754" i="6"/>
  <c r="B3754" i="6"/>
  <c r="E3753" i="6"/>
  <c r="F3753" i="6" s="1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 s="1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 s="1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 s="1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 s="1"/>
  <c r="C2827" i="6"/>
  <c r="B2827" i="6"/>
  <c r="I2826" i="6"/>
  <c r="H2826" i="6"/>
  <c r="E2826" i="6"/>
  <c r="F2826" i="6" s="1"/>
  <c r="C2826" i="6"/>
  <c r="B2826" i="6"/>
  <c r="I2825" i="6"/>
  <c r="H2825" i="6"/>
  <c r="E2825" i="6"/>
  <c r="F2825" i="6" s="1"/>
  <c r="C2825" i="6"/>
  <c r="B2825" i="6"/>
  <c r="I2824" i="6"/>
  <c r="H2824" i="6"/>
  <c r="E2824" i="6"/>
  <c r="F2824" i="6" s="1"/>
  <c r="C2824" i="6"/>
  <c r="B2824" i="6"/>
  <c r="I2823" i="6"/>
  <c r="H2823" i="6"/>
  <c r="E2823" i="6"/>
  <c r="F2823" i="6" s="1"/>
  <c r="C2823" i="6"/>
  <c r="B2823" i="6"/>
  <c r="I2822" i="6"/>
  <c r="H2822" i="6"/>
  <c r="E2822" i="6"/>
  <c r="F2822" i="6" s="1"/>
  <c r="C2822" i="6"/>
  <c r="B2822" i="6"/>
  <c r="I2821" i="6"/>
  <c r="H2821" i="6"/>
  <c r="E2821" i="6"/>
  <c r="F2821" i="6" s="1"/>
  <c r="C2821" i="6"/>
  <c r="B2821" i="6"/>
  <c r="I2820" i="6"/>
  <c r="H2820" i="6"/>
  <c r="E2820" i="6"/>
  <c r="F2820" i="6" s="1"/>
  <c r="C2820" i="6"/>
  <c r="B2820" i="6"/>
  <c r="I2819" i="6"/>
  <c r="H2819" i="6"/>
  <c r="E2819" i="6"/>
  <c r="F2819" i="6" s="1"/>
  <c r="C2819" i="6"/>
  <c r="B2819" i="6"/>
  <c r="I2818" i="6"/>
  <c r="H2818" i="6"/>
  <c r="E2818" i="6"/>
  <c r="F2818" i="6" s="1"/>
  <c r="C2818" i="6"/>
  <c r="B2818" i="6"/>
  <c r="I2817" i="6"/>
  <c r="H2817" i="6"/>
  <c r="E2817" i="6"/>
  <c r="F2817" i="6" s="1"/>
  <c r="C2817" i="6"/>
  <c r="B2817" i="6"/>
  <c r="I2816" i="6"/>
  <c r="H2816" i="6"/>
  <c r="E2816" i="6"/>
  <c r="F2816" i="6" s="1"/>
  <c r="C2816" i="6"/>
  <c r="B2816" i="6"/>
  <c r="I2815" i="6"/>
  <c r="H2815" i="6"/>
  <c r="E2815" i="6"/>
  <c r="F2815" i="6" s="1"/>
  <c r="C2815" i="6"/>
  <c r="B2815" i="6"/>
  <c r="I2814" i="6"/>
  <c r="H2814" i="6"/>
  <c r="E2814" i="6"/>
  <c r="F2814" i="6" s="1"/>
  <c r="C2814" i="6"/>
  <c r="B2814" i="6"/>
  <c r="I2812" i="6"/>
  <c r="H2812" i="6"/>
  <c r="E2812" i="6"/>
  <c r="F2812" i="6" s="1"/>
  <c r="C2812" i="6"/>
  <c r="B2812" i="6"/>
  <c r="I2811" i="6"/>
  <c r="H2811" i="6"/>
  <c r="E2811" i="6"/>
  <c r="F2811" i="6" s="1"/>
  <c r="C2811" i="6"/>
  <c r="B2811" i="6"/>
  <c r="I2810" i="6"/>
  <c r="H2810" i="6"/>
  <c r="E2810" i="6"/>
  <c r="F2810" i="6" s="1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 s="1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 s="1"/>
  <c r="C2647" i="6"/>
  <c r="B2647" i="6"/>
  <c r="I2645" i="6"/>
  <c r="H2645" i="6"/>
  <c r="E2645" i="6"/>
  <c r="F2645" i="6" s="1"/>
  <c r="C2645" i="6"/>
  <c r="B2645" i="6"/>
  <c r="I2676" i="6"/>
  <c r="H2676" i="6"/>
  <c r="E2676" i="6"/>
  <c r="F2676" i="6" s="1"/>
  <c r="C2676" i="6"/>
  <c r="B2676" i="6"/>
  <c r="I2675" i="6"/>
  <c r="H2675" i="6"/>
  <c r="E2675" i="6"/>
  <c r="F2675" i="6" s="1"/>
  <c r="C2675" i="6"/>
  <c r="B2675" i="6"/>
  <c r="I2674" i="6"/>
  <c r="H2674" i="6"/>
  <c r="E2674" i="6"/>
  <c r="F2674" i="6" s="1"/>
  <c r="C2674" i="6"/>
  <c r="B2674" i="6"/>
  <c r="I2673" i="6"/>
  <c r="H2673" i="6"/>
  <c r="E2673" i="6"/>
  <c r="F2673" i="6" s="1"/>
  <c r="C2673" i="6"/>
  <c r="B2673" i="6"/>
  <c r="I2672" i="6"/>
  <c r="H2672" i="6"/>
  <c r="E2672" i="6"/>
  <c r="F2672" i="6" s="1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 s="1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 s="1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 s="1"/>
  <c r="C2514" i="6"/>
  <c r="B2514" i="6"/>
  <c r="I2513" i="6"/>
  <c r="H2513" i="6"/>
  <c r="E2513" i="6"/>
  <c r="F2513" i="6" s="1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W366" i="14"/>
  <c r="X366" i="14"/>
  <c r="W365" i="14"/>
  <c r="W368" i="14"/>
  <c r="W367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 s="1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 s="1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 s="1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 s="1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 s="1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 s="1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 s="1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 s="1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 s="1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 s="1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 s="1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 s="1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 s="1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 s="1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 s="1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 s="1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 s="1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 s="1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 s="1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 s="1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 s="1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 s="1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 s="1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 s="1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 s="1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 s="1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 s="1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 s="1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 s="1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 s="1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 s="1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 s="1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652" i="6"/>
  <c r="F5652" i="6" s="1"/>
  <c r="B5652" i="6"/>
  <c r="E5651" i="6"/>
  <c r="F5651" i="6" s="1"/>
  <c r="B5651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 s="1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 s="1"/>
  <c r="B1322" i="6"/>
  <c r="I1321" i="6"/>
  <c r="H1321" i="6"/>
  <c r="E1321" i="6"/>
  <c r="F1321" i="6" s="1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N886" i="14"/>
  <c r="P886" i="14" s="1"/>
  <c r="M886" i="14"/>
  <c r="R886" i="14" s="1"/>
  <c r="J886" i="14"/>
  <c r="Q886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 s="1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 s="1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 s="1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N887" i="14"/>
  <c r="P887" i="14" s="1"/>
  <c r="M887" i="14"/>
  <c r="R887" i="14" s="1"/>
  <c r="J887" i="14"/>
  <c r="Q887" i="14" s="1"/>
  <c r="J888" i="14"/>
  <c r="Q888" i="14" s="1"/>
  <c r="J889" i="14"/>
  <c r="Q889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889" i="14"/>
  <c r="N889" i="14"/>
  <c r="P889" i="14" s="1"/>
  <c r="M889" i="14"/>
  <c r="R889" i="14" s="1"/>
  <c r="O888" i="14"/>
  <c r="N888" i="14"/>
  <c r="P888" i="14" s="1"/>
  <c r="M888" i="14"/>
  <c r="R888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 s="1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 s="1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655" i="6"/>
  <c r="F5655" i="6" s="1"/>
  <c r="E5654" i="6"/>
  <c r="F5654" i="6" s="1"/>
  <c r="E5653" i="6"/>
  <c r="F565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 s="1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 s="1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 s="1"/>
  <c r="E445" i="6"/>
  <c r="F445" i="6" s="1"/>
  <c r="E443" i="6"/>
  <c r="F443" i="6" s="1"/>
  <c r="E442" i="6"/>
  <c r="F442" i="6" s="1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X369" i="14"/>
  <c r="Q240" i="14"/>
  <c r="Q351" i="14"/>
  <c r="Q258" i="14"/>
  <c r="Q189" i="14"/>
  <c r="X368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X365" i="14"/>
  <c r="Q724" i="14"/>
  <c r="Q665" i="14"/>
  <c r="Q666" i="14"/>
  <c r="K2" i="14"/>
  <c r="Q554" i="14"/>
  <c r="L2" i="14"/>
  <c r="Q216" i="14"/>
  <c r="C51" i="48"/>
  <c r="G16" i="48"/>
  <c r="C31" i="48"/>
  <c r="C13" i="48"/>
  <c r="C16" i="48"/>
  <c r="C47" i="48"/>
  <c r="G20" i="48"/>
  <c r="C26" i="48"/>
  <c r="C36" i="48"/>
  <c r="C43" i="48"/>
  <c r="G48" i="48"/>
  <c r="C15" i="48"/>
  <c r="G14" i="48"/>
  <c r="G37" i="48"/>
  <c r="G22" i="48"/>
  <c r="C37" i="48"/>
  <c r="G50" i="48"/>
  <c r="C27" i="48"/>
  <c r="C17" i="48"/>
  <c r="C28" i="48"/>
  <c r="F47" i="48"/>
  <c r="G19" i="48"/>
  <c r="C42" i="48"/>
  <c r="E12" i="48"/>
  <c r="C33" i="48"/>
  <c r="F11" i="48"/>
  <c r="C19" i="48"/>
  <c r="G24" i="48"/>
  <c r="C30" i="48"/>
  <c r="G26" i="48"/>
  <c r="C44" i="48"/>
  <c r="G13" i="48"/>
  <c r="C40" i="48"/>
  <c r="G15" i="48"/>
  <c r="G25" i="48"/>
  <c r="C24" i="48"/>
  <c r="C41" i="48"/>
  <c r="C45" i="48"/>
  <c r="C50" i="48"/>
  <c r="G45" i="48"/>
  <c r="G21" i="48"/>
  <c r="C12" i="48"/>
  <c r="G23" i="48"/>
  <c r="G44" i="48"/>
  <c r="C11" i="48"/>
  <c r="C14" i="48"/>
  <c r="C18" i="48"/>
  <c r="C20" i="48"/>
  <c r="C21" i="48"/>
  <c r="C22" i="48"/>
  <c r="C23" i="48"/>
  <c r="C25" i="48"/>
  <c r="C29" i="48"/>
  <c r="C32" i="48"/>
  <c r="C34" i="48"/>
  <c r="C35" i="48"/>
  <c r="C38" i="48"/>
  <c r="C39" i="48"/>
  <c r="C46" i="48"/>
  <c r="C48" i="48"/>
  <c r="C49" i="48"/>
  <c r="G36" i="48"/>
  <c r="G41" i="48"/>
  <c r="G27" i="48"/>
  <c r="G46" i="48"/>
  <c r="G35" i="48"/>
  <c r="G12" i="48"/>
  <c r="G18" i="48"/>
  <c r="G17" i="48"/>
  <c r="G34" i="48"/>
  <c r="D11" i="48"/>
  <c r="G49" i="48"/>
  <c r="G42" i="48"/>
  <c r="E11" i="48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668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V627" i="6"/>
  <c r="V3525" i="6"/>
  <c r="V3049" i="6"/>
  <c r="V1145" i="6"/>
  <c r="M2" i="6"/>
  <c r="V1156" i="6"/>
  <c r="V995" i="6"/>
  <c r="V3072" i="6"/>
  <c r="V2091" i="6"/>
  <c r="V3042" i="6"/>
  <c r="V2935" i="6"/>
  <c r="V3606" i="6"/>
  <c r="V3524" i="6"/>
  <c r="V2789" i="6"/>
  <c r="V505" i="6"/>
  <c r="V3965" i="6"/>
  <c r="V2801" i="6"/>
  <c r="V2795" i="6"/>
  <c r="V2334" i="6"/>
  <c r="V3785" i="6"/>
  <c r="V3611" i="6"/>
  <c r="V2962" i="6"/>
  <c r="V2436" i="6"/>
  <c r="V3517" i="6"/>
  <c r="V337" i="6"/>
  <c r="V3516" i="6"/>
  <c r="V3513" i="6"/>
  <c r="V3356" i="6"/>
  <c r="V2880" i="6"/>
  <c r="V2120" i="6"/>
  <c r="V700" i="6"/>
  <c r="V507" i="6"/>
  <c r="V158" i="6"/>
  <c r="V4539" i="6"/>
  <c r="V3117" i="6"/>
  <c r="V1084" i="6"/>
  <c r="V4845" i="6"/>
  <c r="V3857" i="6"/>
  <c r="V3050" i="6"/>
  <c r="V3048" i="6"/>
  <c r="V2796" i="6"/>
  <c r="V2786" i="6"/>
  <c r="V2589" i="6"/>
  <c r="V2438" i="6"/>
  <c r="V306" i="6"/>
  <c r="V36" i="6"/>
  <c r="V4093" i="6"/>
  <c r="V3510" i="6"/>
  <c r="V4839" i="6"/>
  <c r="V3338" i="6"/>
  <c r="V3163" i="6"/>
  <c r="V2790" i="6"/>
  <c r="V1587" i="6"/>
  <c r="V236" i="6"/>
  <c r="V1097" i="6"/>
  <c r="V986" i="6"/>
  <c r="V641" i="6"/>
  <c r="V437" i="6"/>
  <c r="V289" i="6"/>
  <c r="V4570" i="6"/>
  <c r="V3964" i="6"/>
  <c r="V3930" i="6"/>
  <c r="V3854" i="6"/>
  <c r="V3733" i="6"/>
  <c r="V3398" i="6"/>
  <c r="V3247" i="6"/>
  <c r="V3057" i="6"/>
  <c r="V2793" i="6"/>
  <c r="V2384" i="6"/>
  <c r="V2341" i="6"/>
  <c r="V1229" i="6"/>
  <c r="V283" i="6"/>
  <c r="V4494" i="6"/>
  <c r="V4037" i="6"/>
  <c r="V3968" i="6"/>
  <c r="V3059" i="6"/>
  <c r="V2255" i="6"/>
  <c r="V2153" i="6"/>
  <c r="V1641" i="6"/>
  <c r="V1606" i="6"/>
  <c r="V682" i="6"/>
  <c r="V520" i="6"/>
  <c r="V480" i="6"/>
  <c r="V4031" i="6"/>
  <c r="V1872" i="6"/>
  <c r="V1228" i="6"/>
  <c r="V359" i="6"/>
  <c r="V3799" i="6"/>
  <c r="V3731" i="6"/>
  <c r="V3503" i="6"/>
  <c r="V3354" i="6"/>
  <c r="V3152" i="6"/>
  <c r="V3063" i="6"/>
  <c r="V3058" i="6"/>
  <c r="V3054" i="6"/>
  <c r="V2816" i="6"/>
  <c r="V2375" i="6"/>
  <c r="V2262" i="6"/>
  <c r="V2036" i="6"/>
  <c r="V1912" i="6"/>
  <c r="V1714" i="6"/>
  <c r="V1685" i="6"/>
  <c r="V605" i="6"/>
  <c r="V473" i="6"/>
  <c r="V374" i="6"/>
  <c r="V214" i="6"/>
  <c r="V14" i="6"/>
  <c r="V4092" i="6"/>
  <c r="V4011" i="6"/>
  <c r="V3773" i="6"/>
  <c r="V4022" i="6"/>
  <c r="V4594" i="6"/>
  <c r="V4573" i="6"/>
  <c r="V3776" i="6"/>
  <c r="V3612" i="6"/>
  <c r="V3288" i="6"/>
  <c r="V3230" i="6"/>
  <c r="V3199" i="6"/>
  <c r="V4848" i="6"/>
  <c r="V4733" i="6"/>
  <c r="V4642" i="6"/>
  <c r="V4628" i="6"/>
  <c r="V4557" i="6"/>
  <c r="V3940" i="6"/>
  <c r="V3797" i="6"/>
  <c r="V4879" i="6"/>
  <c r="V4765" i="6"/>
  <c r="V4647" i="6"/>
  <c r="V4565" i="6"/>
  <c r="V4556" i="6"/>
  <c r="V4553" i="6"/>
  <c r="V4363" i="6"/>
  <c r="V4219" i="6"/>
  <c r="V4212" i="6"/>
  <c r="V3954" i="6"/>
  <c r="V3946" i="6"/>
  <c r="V3935" i="6"/>
  <c r="V3931" i="6"/>
  <c r="V3759" i="6"/>
  <c r="V3615" i="6"/>
  <c r="V3523" i="6"/>
  <c r="V3504" i="6"/>
  <c r="V3253" i="6"/>
  <c r="V3246" i="6"/>
  <c r="V3252" i="6"/>
  <c r="V3251" i="6"/>
  <c r="V3235" i="6"/>
  <c r="V4706" i="6"/>
  <c r="V4670" i="6"/>
  <c r="V4047" i="6"/>
  <c r="V3796" i="6"/>
  <c r="V3793" i="6"/>
  <c r="V3604" i="6"/>
  <c r="V3507" i="6"/>
  <c r="V3120" i="6"/>
  <c r="V3116" i="6"/>
  <c r="V2877" i="6"/>
  <c r="V2720" i="6"/>
  <c r="V2337" i="6"/>
  <c r="V2299" i="6"/>
  <c r="V2270" i="6"/>
  <c r="V2268" i="6"/>
  <c r="V1879" i="6"/>
  <c r="V1868" i="6"/>
  <c r="V1784" i="6"/>
  <c r="V1742" i="6"/>
  <c r="V1602" i="6"/>
  <c r="V1586" i="6"/>
  <c r="V1220" i="6"/>
  <c r="V675" i="6"/>
  <c r="V620" i="6"/>
  <c r="V3577" i="6"/>
  <c r="V3521" i="6"/>
  <c r="V3200" i="6"/>
  <c r="V3191" i="6"/>
  <c r="V3102" i="6"/>
  <c r="V2990" i="6"/>
  <c r="V2926" i="6"/>
  <c r="V2886" i="6"/>
  <c r="V2876" i="6"/>
  <c r="V2787" i="6"/>
  <c r="V2784" i="6"/>
  <c r="V2598" i="6"/>
  <c r="V2594" i="6"/>
  <c r="V2447" i="6"/>
  <c r="V2256" i="6"/>
  <c r="V2155" i="6"/>
  <c r="V2078" i="6"/>
  <c r="V2039" i="6"/>
  <c r="V1967" i="6"/>
  <c r="V1902" i="6"/>
  <c r="V1413" i="6"/>
  <c r="V1349" i="6"/>
  <c r="V1154" i="6"/>
  <c r="V1101" i="6"/>
  <c r="V704" i="6"/>
  <c r="V624" i="6"/>
  <c r="V2173" i="6"/>
  <c r="V3015" i="6"/>
  <c r="V3012" i="6"/>
  <c r="V2928" i="6"/>
  <c r="V2919" i="6"/>
  <c r="V1816" i="6"/>
  <c r="V1531" i="6"/>
  <c r="V851" i="6"/>
  <c r="V713" i="6"/>
  <c r="V3201" i="6"/>
  <c r="V3093" i="6"/>
  <c r="V3014" i="6"/>
  <c r="V3011" i="6"/>
  <c r="V2922" i="6"/>
  <c r="V2843" i="6"/>
  <c r="V2818" i="6"/>
  <c r="V2809" i="6"/>
  <c r="V2803" i="6"/>
  <c r="V2397" i="6"/>
  <c r="V2365" i="6"/>
  <c r="V2261" i="6"/>
  <c r="V2247" i="6"/>
  <c r="V2013" i="6"/>
  <c r="V1958" i="6"/>
  <c r="V1453" i="6"/>
  <c r="V4800" i="6"/>
  <c r="V4597" i="6"/>
  <c r="V4576" i="6"/>
  <c r="V4368" i="6"/>
  <c r="V4360" i="6"/>
  <c r="V4329" i="6"/>
  <c r="V4309" i="6"/>
  <c r="V4847" i="6"/>
  <c r="V4736" i="6"/>
  <c r="V4111" i="6"/>
  <c r="V3508" i="6"/>
  <c r="V4579" i="6"/>
  <c r="V4097" i="6"/>
  <c r="V4730" i="6"/>
  <c r="V4688" i="6"/>
  <c r="V4374" i="6"/>
  <c r="V4030" i="6"/>
  <c r="V3941" i="6"/>
  <c r="V5057" i="6"/>
  <c r="V4822" i="6"/>
  <c r="V4702" i="6"/>
  <c r="V4492" i="6"/>
  <c r="V4033" i="6"/>
  <c r="V4964" i="6"/>
  <c r="V4946" i="6"/>
  <c r="V4798" i="6"/>
  <c r="V4777" i="6"/>
  <c r="V4644" i="6"/>
  <c r="V4641" i="6"/>
  <c r="V5130" i="6"/>
  <c r="V4738" i="6"/>
  <c r="V4735" i="6"/>
  <c r="V4732" i="6"/>
  <c r="V4729" i="6"/>
  <c r="V4723" i="6"/>
  <c r="V4699" i="6"/>
  <c r="V4683" i="6"/>
  <c r="V4680" i="6"/>
  <c r="V5144" i="6"/>
  <c r="V4840" i="6"/>
  <c r="V4885" i="6"/>
  <c r="V4880" i="6"/>
  <c r="V4704" i="6"/>
  <c r="V4701" i="6"/>
  <c r="V5051" i="6"/>
  <c r="V4868" i="6"/>
  <c r="V4864" i="6"/>
  <c r="V4804" i="6"/>
  <c r="V4703" i="6"/>
  <c r="V2785" i="6"/>
  <c r="V2457" i="6"/>
  <c r="V2449" i="6"/>
  <c r="V2311" i="6"/>
  <c r="V2312" i="6"/>
  <c r="V2318" i="6"/>
  <c r="V2323" i="6"/>
  <c r="V2414" i="6"/>
  <c r="V2364" i="6"/>
  <c r="V2332" i="6"/>
  <c r="V2207" i="6"/>
  <c r="V2172" i="6"/>
  <c r="V2158" i="6"/>
  <c r="V2042" i="6"/>
  <c r="V1993" i="6"/>
  <c r="V1984" i="6"/>
  <c r="V1970" i="6"/>
  <c r="V1878" i="6"/>
  <c r="V1717" i="6"/>
  <c r="V1452" i="6"/>
  <c r="V1420" i="6"/>
  <c r="V1340" i="6"/>
  <c r="V796" i="6"/>
  <c r="V673" i="6"/>
  <c r="V666" i="6"/>
  <c r="V577" i="6"/>
  <c r="V560" i="6"/>
  <c r="V475" i="6"/>
  <c r="V300" i="6"/>
  <c r="V286" i="6"/>
  <c r="V233" i="6"/>
  <c r="V71" i="6"/>
  <c r="V2469" i="6"/>
  <c r="V2426" i="6"/>
  <c r="V2291" i="6"/>
  <c r="V2276" i="6"/>
  <c r="V2215" i="6"/>
  <c r="V2202" i="6"/>
  <c r="V2198" i="6"/>
  <c r="V1806" i="6"/>
  <c r="V1450" i="6"/>
  <c r="V1204" i="6"/>
  <c r="V1082" i="6"/>
  <c r="V1077" i="6"/>
  <c r="V1072" i="6"/>
  <c r="V661" i="6"/>
  <c r="V638" i="6"/>
  <c r="V292" i="6"/>
  <c r="V42" i="6"/>
  <c r="V21" i="6"/>
  <c r="V2405" i="6"/>
  <c r="V2184" i="6"/>
  <c r="V2176" i="6"/>
  <c r="V2130" i="6"/>
  <c r="V2011" i="6"/>
  <c r="V1909" i="6"/>
  <c r="V1782" i="6"/>
  <c r="V658" i="6"/>
  <c r="V248" i="6"/>
  <c r="V215" i="6"/>
  <c r="V1316" i="6"/>
  <c r="V1237" i="6"/>
  <c r="V1190" i="6"/>
  <c r="V758" i="6"/>
  <c r="V749" i="6"/>
  <c r="V731" i="6"/>
  <c r="V401" i="6"/>
  <c r="V341" i="6"/>
  <c r="V279" i="6"/>
  <c r="V270" i="6"/>
  <c r="V261" i="6"/>
  <c r="V206" i="6"/>
  <c r="V2835" i="6"/>
  <c r="V2811" i="6"/>
  <c r="V2444" i="6"/>
  <c r="V2431" i="6"/>
  <c r="V2423" i="6"/>
  <c r="V2267" i="6"/>
  <c r="V2235" i="6"/>
  <c r="V2199" i="6"/>
  <c r="V2118" i="6"/>
  <c r="V2077" i="6"/>
  <c r="V2020" i="6"/>
  <c r="V2017" i="6"/>
  <c r="V2014" i="6"/>
  <c r="V1961" i="6"/>
  <c r="V1889" i="6"/>
  <c r="V1882" i="6"/>
  <c r="V1869" i="6"/>
  <c r="V1226" i="6"/>
  <c r="V1222" i="6"/>
  <c r="V1206" i="6"/>
  <c r="V1150" i="6"/>
  <c r="V848" i="6"/>
  <c r="V772" i="6"/>
  <c r="V679" i="6"/>
  <c r="V671" i="6"/>
  <c r="V646" i="6"/>
  <c r="V394" i="6"/>
  <c r="V205" i="6"/>
  <c r="V5179" i="6"/>
  <c r="V5080" i="6"/>
  <c r="V5178" i="6"/>
  <c r="V5093" i="6"/>
  <c r="V5048" i="6"/>
  <c r="V4876" i="6"/>
  <c r="V4869" i="6"/>
  <c r="V4849" i="6"/>
  <c r="V5123" i="6"/>
  <c r="V5105" i="6"/>
  <c r="V5003" i="6"/>
  <c r="V4959" i="6"/>
  <c r="V4910" i="6"/>
  <c r="V4734" i="6"/>
  <c r="V5129" i="6"/>
  <c r="V5055" i="6"/>
  <c r="V3245" i="6"/>
  <c r="V3241" i="6"/>
  <c r="V3192" i="6"/>
  <c r="V3193" i="6"/>
  <c r="V3196" i="6"/>
  <c r="V3194" i="6"/>
  <c r="V3204" i="6"/>
  <c r="V3195" i="6"/>
  <c r="V3205" i="6"/>
  <c r="V3167" i="6"/>
  <c r="V3075" i="6"/>
  <c r="V3079" i="6"/>
  <c r="V3084" i="6"/>
  <c r="V3076" i="6"/>
  <c r="V2988" i="6"/>
  <c r="V3225" i="6"/>
  <c r="V3198" i="6"/>
  <c r="V3071" i="6"/>
  <c r="V3052" i="6"/>
  <c r="V3001" i="6"/>
  <c r="V2997" i="6"/>
  <c r="V2964" i="6"/>
  <c r="V2956" i="6"/>
  <c r="V2797" i="6"/>
  <c r="V2776" i="6"/>
  <c r="V2740" i="6"/>
  <c r="V2732" i="6"/>
  <c r="V2728" i="6"/>
  <c r="V2725" i="6"/>
  <c r="V2718" i="6"/>
  <c r="V2501" i="6"/>
  <c r="V2399" i="6"/>
  <c r="V2320" i="6"/>
  <c r="V2309" i="6"/>
  <c r="V2293" i="6"/>
  <c r="V2287" i="6"/>
  <c r="V2265" i="6"/>
  <c r="V2258" i="6"/>
  <c r="V2205" i="6"/>
  <c r="V2161" i="6"/>
  <c r="V2143" i="6"/>
  <c r="V2132" i="6"/>
  <c r="V2033" i="6"/>
  <c r="V2023" i="6"/>
  <c r="V1982" i="6"/>
  <c r="V1956" i="6"/>
  <c r="V1897" i="6"/>
  <c r="V1875" i="6"/>
  <c r="V1861" i="6"/>
  <c r="V1851" i="6"/>
  <c r="V1812" i="6"/>
  <c r="V1781" i="6"/>
  <c r="V1779" i="6"/>
  <c r="V1652" i="6"/>
  <c r="V1653" i="6"/>
  <c r="V1600" i="6"/>
  <c r="V3041" i="6"/>
  <c r="V2969" i="6"/>
  <c r="V2883" i="6"/>
  <c r="V2874" i="6"/>
  <c r="V2849" i="6"/>
  <c r="V2812" i="6"/>
  <c r="V2798" i="6"/>
  <c r="V2743" i="6"/>
  <c r="V2721" i="6"/>
  <c r="V2587" i="6"/>
  <c r="V2472" i="6"/>
  <c r="V2454" i="6"/>
  <c r="V2220" i="6"/>
  <c r="V2183" i="6"/>
  <c r="V2005" i="6"/>
  <c r="V1904" i="6"/>
  <c r="V1734" i="6"/>
  <c r="V1731" i="6"/>
  <c r="V1658" i="6"/>
  <c r="V3304" i="6"/>
  <c r="V3250" i="6"/>
  <c r="V3229" i="6"/>
  <c r="V3214" i="6"/>
  <c r="V3010" i="6"/>
  <c r="V2860" i="6"/>
  <c r="V2851" i="6"/>
  <c r="V2848" i="6"/>
  <c r="V2846" i="6"/>
  <c r="V2791" i="6"/>
  <c r="V2788" i="6"/>
  <c r="V2779" i="6"/>
  <c r="V2738" i="6"/>
  <c r="V2735" i="6"/>
  <c r="V2727" i="6"/>
  <c r="V2717" i="6"/>
  <c r="V2715" i="6"/>
  <c r="V2678" i="6"/>
  <c r="V2367" i="6"/>
  <c r="V2326" i="6"/>
  <c r="V2315" i="6"/>
  <c r="V2308" i="6"/>
  <c r="V2284" i="6"/>
  <c r="V2281" i="6"/>
  <c r="V2243" i="6"/>
  <c r="V2239" i="6"/>
  <c r="V2204" i="6"/>
  <c r="V2185" i="6"/>
  <c r="V2162" i="6"/>
  <c r="V2142" i="6"/>
  <c r="V2104" i="6"/>
  <c r="V2099" i="6"/>
  <c r="V2035" i="6"/>
  <c r="V2018" i="6"/>
  <c r="V2015" i="6"/>
  <c r="V1996" i="6"/>
  <c r="V1896" i="6"/>
  <c r="V1892" i="6"/>
  <c r="V1854" i="6"/>
  <c r="V1341" i="6"/>
  <c r="V2503" i="6"/>
  <c r="V2307" i="6"/>
  <c r="V2200" i="6"/>
  <c r="V3164" i="6"/>
  <c r="V3112" i="6"/>
  <c r="V2932" i="6"/>
  <c r="V2854" i="6"/>
  <c r="V2842" i="6"/>
  <c r="V2820" i="6"/>
  <c r="V2814" i="6"/>
  <c r="V2810" i="6"/>
  <c r="V2773" i="6"/>
  <c r="V2770" i="6"/>
  <c r="V2741" i="6"/>
  <c r="V2734" i="6"/>
  <c r="V2726" i="6"/>
  <c r="V2723" i="6"/>
  <c r="V2719" i="6"/>
  <c r="V2716" i="6"/>
  <c r="V2672" i="6"/>
  <c r="V2593" i="6"/>
  <c r="V2424" i="6"/>
  <c r="V2393" i="6"/>
  <c r="V2358" i="6"/>
  <c r="V2347" i="6"/>
  <c r="V2321" i="6"/>
  <c r="V2314" i="6"/>
  <c r="V2283" i="6"/>
  <c r="V2041" i="6"/>
  <c r="V2007" i="6"/>
  <c r="V1995" i="6"/>
  <c r="V1871" i="6"/>
  <c r="V1848" i="6"/>
  <c r="V1786" i="6"/>
  <c r="V1735" i="6"/>
  <c r="V2744" i="6"/>
  <c r="V2737" i="6"/>
  <c r="V2473" i="6"/>
  <c r="V2396" i="6"/>
  <c r="V2324" i="6"/>
  <c r="V2317" i="6"/>
  <c r="V2166" i="6"/>
  <c r="V2124" i="6"/>
  <c r="V2048" i="6"/>
  <c r="V2044" i="6"/>
  <c r="V2010" i="6"/>
  <c r="V2002" i="6"/>
  <c r="V1964" i="6"/>
  <c r="V1503" i="6"/>
  <c r="V1480" i="6"/>
  <c r="V1461" i="6"/>
  <c r="V1448" i="6"/>
  <c r="V1421" i="6"/>
  <c r="V1236" i="6"/>
  <c r="V1202" i="6"/>
  <c r="V1185" i="6"/>
  <c r="V1068" i="6"/>
  <c r="V1005" i="6"/>
  <c r="V994" i="6"/>
  <c r="V798" i="6"/>
  <c r="V760" i="6"/>
  <c r="V751" i="6"/>
  <c r="V733" i="6"/>
  <c r="V630" i="6"/>
  <c r="V603" i="6"/>
  <c r="V530" i="6"/>
  <c r="V526" i="6"/>
  <c r="V408" i="6"/>
  <c r="V404" i="6"/>
  <c r="V396" i="6"/>
  <c r="V375" i="6"/>
  <c r="V351" i="6"/>
  <c r="V346" i="6"/>
  <c r="V276" i="6"/>
  <c r="V267" i="6"/>
  <c r="V258" i="6"/>
  <c r="V220" i="6"/>
  <c r="V1500" i="6"/>
  <c r="V1470" i="6"/>
  <c r="V1225" i="6"/>
  <c r="V1205" i="6"/>
  <c r="V1148" i="6"/>
  <c r="V1111" i="6"/>
  <c r="V1059" i="6"/>
  <c r="V1014" i="6"/>
  <c r="V962" i="6"/>
  <c r="V918" i="6"/>
  <c r="V870" i="6"/>
  <c r="V850" i="6"/>
  <c r="V792" i="6"/>
  <c r="V783" i="6"/>
  <c r="V722" i="6"/>
  <c r="V676" i="6"/>
  <c r="V623" i="6"/>
  <c r="V615" i="6"/>
  <c r="V612" i="6"/>
  <c r="V585" i="6"/>
  <c r="V536" i="6"/>
  <c r="V509" i="6"/>
  <c r="V472" i="6"/>
  <c r="V467" i="6"/>
  <c r="V419" i="6"/>
  <c r="V411" i="6"/>
  <c r="V360" i="6"/>
  <c r="V314" i="6"/>
  <c r="V232" i="6"/>
  <c r="V209" i="6"/>
  <c r="V170" i="6"/>
  <c r="V119" i="6"/>
  <c r="V65" i="6"/>
  <c r="V61" i="6"/>
  <c r="V39" i="6"/>
  <c r="V31" i="6"/>
  <c r="V24" i="6"/>
  <c r="V18" i="6"/>
  <c r="V13" i="6"/>
  <c r="V1595" i="6"/>
  <c r="V1510" i="6"/>
  <c r="V1506" i="6"/>
  <c r="V1466" i="6"/>
  <c r="V1457" i="6"/>
  <c r="V1447" i="6"/>
  <c r="V1444" i="6"/>
  <c r="V1403" i="6"/>
  <c r="V1357" i="6"/>
  <c r="V1219" i="6"/>
  <c r="V1215" i="6"/>
  <c r="V1196" i="6"/>
  <c r="V1184" i="6"/>
  <c r="V1088" i="6"/>
  <c r="V1002" i="6"/>
  <c r="V997" i="6"/>
  <c r="V928" i="6"/>
  <c r="V921" i="6"/>
  <c r="V910" i="6"/>
  <c r="V802" i="6"/>
  <c r="V774" i="6"/>
  <c r="V684" i="6"/>
  <c r="V632" i="6"/>
  <c r="V513" i="6"/>
  <c r="V462" i="6"/>
  <c r="V456" i="6"/>
  <c r="V443" i="6"/>
  <c r="V414" i="6"/>
  <c r="V407" i="6"/>
  <c r="V372" i="6"/>
  <c r="V361" i="6"/>
  <c r="V311" i="6"/>
  <c r="V240" i="6"/>
  <c r="V218" i="6"/>
  <c r="V173" i="6"/>
  <c r="V947" i="6"/>
  <c r="V934" i="6"/>
  <c r="V812" i="6"/>
  <c r="V383" i="6"/>
  <c r="V377" i="6"/>
  <c r="V1719" i="6"/>
  <c r="V1501" i="6"/>
  <c r="V1465" i="6"/>
  <c r="V1462" i="6"/>
  <c r="V1459" i="6"/>
  <c r="V1456" i="6"/>
  <c r="V1443" i="6"/>
  <c r="V1235" i="6"/>
  <c r="V1214" i="6"/>
  <c r="V1201" i="6"/>
  <c r="V1113" i="6"/>
  <c r="V1110" i="6"/>
  <c r="V1087" i="6"/>
  <c r="V1078" i="6"/>
  <c r="V927" i="6"/>
  <c r="V805" i="6"/>
  <c r="V781" i="6"/>
  <c r="V631" i="6"/>
  <c r="V596" i="6"/>
  <c r="V541" i="6"/>
  <c r="V531" i="6"/>
  <c r="V493" i="6"/>
  <c r="V373" i="6"/>
  <c r="V303" i="6"/>
  <c r="V273" i="6"/>
  <c r="V264" i="6"/>
  <c r="V243" i="6"/>
  <c r="V211" i="6"/>
  <c r="V114" i="6"/>
  <c r="V250" i="6"/>
  <c r="V29" i="6"/>
  <c r="V11" i="6"/>
  <c r="C53" i="48"/>
  <c r="V4850" i="6"/>
  <c r="V4858" i="6"/>
  <c r="V4830" i="6"/>
  <c r="V4834" i="6"/>
  <c r="V4681" i="6"/>
  <c r="V4665" i="6"/>
  <c r="V4669" i="6"/>
  <c r="V4663" i="6"/>
  <c r="V4668" i="6"/>
  <c r="V4656" i="6"/>
  <c r="V5124" i="6"/>
  <c r="V5069" i="6"/>
  <c r="V5021" i="6"/>
  <c r="V4999" i="6"/>
  <c r="V4948" i="6"/>
  <c r="V4891" i="6"/>
  <c r="V4831" i="6"/>
  <c r="V4813" i="6"/>
  <c r="V4807" i="6"/>
  <c r="V4780" i="6"/>
  <c r="V4666" i="6"/>
  <c r="V4621" i="6"/>
  <c r="V4625" i="6"/>
  <c r="V4563" i="6"/>
  <c r="V5002" i="6"/>
  <c r="V4984" i="6"/>
  <c r="V4967" i="6"/>
  <c r="V4962" i="6"/>
  <c r="V4914" i="6"/>
  <c r="V4886" i="6"/>
  <c r="V4884" i="6"/>
  <c r="V4882" i="6"/>
  <c r="V4692" i="6"/>
  <c r="V4643" i="6"/>
  <c r="V4545" i="6"/>
  <c r="V4548" i="6"/>
  <c r="V4550" i="6"/>
  <c r="V4552" i="6"/>
  <c r="V4546" i="6"/>
  <c r="V4551" i="6"/>
  <c r="V5027" i="6"/>
  <c r="V4990" i="6"/>
  <c r="V4812" i="6"/>
  <c r="V4809" i="6"/>
  <c r="V4797" i="6"/>
  <c r="V4783" i="6"/>
  <c r="V4752" i="6"/>
  <c r="V4740" i="6"/>
  <c r="V4613" i="6"/>
  <c r="V4614" i="6"/>
  <c r="V5038" i="6"/>
  <c r="V5032" i="6"/>
  <c r="V4934" i="6"/>
  <c r="V4911" i="6"/>
  <c r="V4901" i="6"/>
  <c r="V4888" i="6"/>
  <c r="V4883" i="6"/>
  <c r="V4744" i="6"/>
  <c r="V4741" i="6"/>
  <c r="V4750" i="6"/>
  <c r="V4726" i="6"/>
  <c r="V4717" i="6"/>
  <c r="V4695" i="6"/>
  <c r="V4544" i="6"/>
  <c r="V4865" i="6"/>
  <c r="V4828" i="6"/>
  <c r="V4814" i="6"/>
  <c r="V4811" i="6"/>
  <c r="V4747" i="6"/>
  <c r="V4535" i="6"/>
  <c r="V4475" i="6"/>
  <c r="V4815" i="6"/>
  <c r="V4713" i="6"/>
  <c r="V4700" i="6"/>
  <c r="V4673" i="6"/>
  <c r="V4659" i="6"/>
  <c r="V4649" i="6"/>
  <c r="V4564" i="6"/>
  <c r="V4555" i="6"/>
  <c r="V4490" i="6"/>
  <c r="V4214" i="6"/>
  <c r="V4048" i="6"/>
  <c r="V4029" i="6"/>
  <c r="V4020" i="6"/>
  <c r="V3937" i="6"/>
  <c r="V3676" i="6"/>
  <c r="V4667" i="6"/>
  <c r="V4651" i="6"/>
  <c r="V4606" i="6"/>
  <c r="V4569" i="6"/>
  <c r="V4356" i="6"/>
  <c r="V4330" i="6"/>
  <c r="V4108" i="6"/>
  <c r="V4050" i="6"/>
  <c r="V4034" i="6"/>
  <c r="V3784" i="6"/>
  <c r="V3728" i="6"/>
  <c r="V3610" i="6"/>
  <c r="V3614" i="6"/>
  <c r="V4762" i="6"/>
  <c r="V4682" i="6"/>
  <c r="V4653" i="6"/>
  <c r="V4589" i="6"/>
  <c r="V4561" i="6"/>
  <c r="V4491" i="6"/>
  <c r="V4358" i="6"/>
  <c r="V4327" i="6"/>
  <c r="V4324" i="6"/>
  <c r="V4051" i="6"/>
  <c r="V4023" i="6"/>
  <c r="V3938" i="6"/>
  <c r="V3936" i="6"/>
  <c r="V3795" i="6"/>
  <c r="V3787" i="6"/>
  <c r="V3774" i="6"/>
  <c r="V3735" i="6"/>
  <c r="V3729" i="6"/>
  <c r="V3576" i="6"/>
  <c r="V3578" i="6"/>
  <c r="V4567" i="6"/>
  <c r="V4558" i="6"/>
  <c r="V4365" i="6"/>
  <c r="V4215" i="6"/>
  <c r="V4098" i="6"/>
  <c r="V4026" i="6"/>
  <c r="V4019" i="6"/>
  <c r="V3939" i="6"/>
  <c r="V3672" i="6"/>
  <c r="V3528" i="6"/>
  <c r="V3413" i="6"/>
  <c r="V3394" i="6"/>
  <c r="V3392" i="6"/>
  <c r="V3391" i="6"/>
  <c r="V3396" i="6"/>
  <c r="V3352" i="6"/>
  <c r="V2984" i="6"/>
  <c r="V2981" i="6"/>
  <c r="V2975" i="6"/>
  <c r="V3336" i="6"/>
  <c r="V3255" i="6"/>
  <c r="V3237" i="6"/>
  <c r="V3228" i="6"/>
  <c r="V3223" i="6"/>
  <c r="V3213" i="6"/>
  <c r="V3207" i="6"/>
  <c r="V3202" i="6"/>
  <c r="V3197" i="6"/>
  <c r="V3158" i="6"/>
  <c r="V3149" i="6"/>
  <c r="V3104" i="6"/>
  <c r="V3098" i="6"/>
  <c r="V3081" i="6"/>
  <c r="V3031" i="6"/>
  <c r="V3026" i="6"/>
  <c r="V2993" i="6"/>
  <c r="V3360" i="6"/>
  <c r="V3115" i="6"/>
  <c r="V3122" i="6"/>
  <c r="V3095" i="6"/>
  <c r="V3092" i="6"/>
  <c r="V3032" i="6"/>
  <c r="V3013" i="6"/>
  <c r="V2982" i="6"/>
  <c r="V3351" i="6"/>
  <c r="V3261" i="6"/>
  <c r="V3249" i="6"/>
  <c r="V3240" i="6"/>
  <c r="V3227" i="6"/>
  <c r="V3222" i="6"/>
  <c r="V3216" i="6"/>
  <c r="V3103" i="6"/>
  <c r="V3100" i="6"/>
  <c r="V3097" i="6"/>
  <c r="V3082" i="6"/>
  <c r="V3085" i="6"/>
  <c r="V3088" i="6"/>
  <c r="V2995" i="6"/>
  <c r="V2998" i="6"/>
  <c r="V2996" i="6"/>
  <c r="V2992" i="6"/>
  <c r="V3135" i="6"/>
  <c r="V3094" i="6"/>
  <c r="V3091" i="6"/>
  <c r="V3511" i="6"/>
  <c r="V3505" i="6"/>
  <c r="V3264" i="6"/>
  <c r="V3248" i="6"/>
  <c r="V3243" i="6"/>
  <c r="V3234" i="6"/>
  <c r="V3219" i="6"/>
  <c r="V3212" i="6"/>
  <c r="V3203" i="6"/>
  <c r="V3182" i="6"/>
  <c r="V3126" i="6"/>
  <c r="V3123" i="6"/>
  <c r="V3129" i="6"/>
  <c r="V3119" i="6"/>
  <c r="V3111" i="6"/>
  <c r="V3105" i="6"/>
  <c r="V3099" i="6"/>
  <c r="V3096" i="6"/>
  <c r="V3074" i="6"/>
  <c r="V3062" i="6"/>
  <c r="V3033" i="6"/>
  <c r="V3027" i="6"/>
  <c r="V2824" i="6"/>
  <c r="V2480" i="6"/>
  <c r="V2428" i="6"/>
  <c r="V2959" i="6"/>
  <c r="V2946" i="6"/>
  <c r="V2934" i="6"/>
  <c r="V2907" i="6"/>
  <c r="V2870" i="6"/>
  <c r="V2868" i="6"/>
  <c r="V2866" i="6"/>
  <c r="V2861" i="6"/>
  <c r="V2859" i="6"/>
  <c r="V2857" i="6"/>
  <c r="V2805" i="6"/>
  <c r="V2597" i="6"/>
  <c r="V2596" i="6"/>
  <c r="V2534" i="6"/>
  <c r="V2506" i="6"/>
  <c r="V2476" i="6"/>
  <c r="V2463" i="6"/>
  <c r="V2450" i="6"/>
  <c r="V2909" i="6"/>
  <c r="V2838" i="6"/>
  <c r="V2683" i="6"/>
  <c r="V2498" i="6"/>
  <c r="V2500" i="6"/>
  <c r="V2497" i="6"/>
  <c r="V2504" i="6"/>
  <c r="V2471" i="6"/>
  <c r="V2474" i="6"/>
  <c r="V2479" i="6"/>
  <c r="V2478" i="6"/>
  <c r="V2965" i="6"/>
  <c r="V2938" i="6"/>
  <c r="V2929" i="6"/>
  <c r="V2917" i="6"/>
  <c r="V2911" i="6"/>
  <c r="V2908" i="6"/>
  <c r="V2872" i="6"/>
  <c r="V2867" i="6"/>
  <c r="V2865" i="6"/>
  <c r="V2863" i="6"/>
  <c r="V2858" i="6"/>
  <c r="V2856" i="6"/>
  <c r="V2850" i="6"/>
  <c r="V2826" i="6"/>
  <c r="V2823" i="6"/>
  <c r="V2821" i="6"/>
  <c r="V2772" i="6"/>
  <c r="V2733" i="6"/>
  <c r="V2505" i="6"/>
  <c r="V2502" i="6"/>
  <c r="V2475" i="6"/>
  <c r="V3066" i="6"/>
  <c r="V3028" i="6"/>
  <c r="V2961" i="6"/>
  <c r="V2952" i="6"/>
  <c r="V2949" i="6"/>
  <c r="V2947" i="6"/>
  <c r="V2940" i="6"/>
  <c r="V2923" i="6"/>
  <c r="V2920" i="6"/>
  <c r="V2887" i="6"/>
  <c r="V2881" i="6"/>
  <c r="V2875" i="6"/>
  <c r="V2873" i="6"/>
  <c r="V2780" i="6"/>
  <c r="V2777" i="6"/>
  <c r="V2771" i="6"/>
  <c r="V2736" i="6"/>
  <c r="V2731" i="6"/>
  <c r="V2724" i="6"/>
  <c r="V2689" i="6"/>
  <c r="V2496" i="6"/>
  <c r="V2916" i="6"/>
  <c r="V2913" i="6"/>
  <c r="V2910" i="6"/>
  <c r="V2871" i="6"/>
  <c r="V2869" i="6"/>
  <c r="V2864" i="6"/>
  <c r="V2862" i="6"/>
  <c r="V2833" i="6"/>
  <c r="V2825" i="6"/>
  <c r="V2499" i="6"/>
  <c r="V2477" i="6"/>
  <c r="V2470" i="6"/>
  <c r="V2391" i="6"/>
  <c r="V2387" i="6"/>
  <c r="V2378" i="6"/>
  <c r="V2369" i="6"/>
  <c r="V2353" i="6"/>
  <c r="V2346" i="6"/>
  <c r="V2340" i="6"/>
  <c r="V2331" i="6"/>
  <c r="V2325" i="6"/>
  <c r="V2322" i="6"/>
  <c r="V2319" i="6"/>
  <c r="V2316" i="6"/>
  <c r="V2313" i="6"/>
  <c r="V2305" i="6"/>
  <c r="V2296" i="6"/>
  <c r="V2272" i="6"/>
  <c r="V2269" i="6"/>
  <c r="V2271" i="6"/>
  <c r="V2274" i="6"/>
  <c r="V2277" i="6"/>
  <c r="V2242" i="6"/>
  <c r="V2218" i="6"/>
  <c r="V2196" i="6"/>
  <c r="V2201" i="6"/>
  <c r="V2187" i="6"/>
  <c r="V2181" i="6"/>
  <c r="V2186" i="6"/>
  <c r="V2188" i="6"/>
  <c r="V2150" i="6"/>
  <c r="V2141" i="6"/>
  <c r="V2123" i="6"/>
  <c r="V2114" i="6"/>
  <c r="V2085" i="6"/>
  <c r="V2054" i="6"/>
  <c r="V2356" i="6"/>
  <c r="V2349" i="6"/>
  <c r="V2339" i="6"/>
  <c r="V2327" i="6"/>
  <c r="V2286" i="6"/>
  <c r="V2236" i="6"/>
  <c r="V2221" i="6"/>
  <c r="V2214" i="6"/>
  <c r="V2146" i="6"/>
  <c r="V2090" i="6"/>
  <c r="V2049" i="6"/>
  <c r="V2427" i="6"/>
  <c r="V2390" i="6"/>
  <c r="V2381" i="6"/>
  <c r="V2372" i="6"/>
  <c r="V2359" i="6"/>
  <c r="V2352" i="6"/>
  <c r="V2330" i="6"/>
  <c r="V2217" i="6"/>
  <c r="V2209" i="6"/>
  <c r="V2206" i="6"/>
  <c r="V2195" i="6"/>
  <c r="V2165" i="6"/>
  <c r="V2154" i="6"/>
  <c r="V2140" i="6"/>
  <c r="V2046" i="6"/>
  <c r="V2047" i="6"/>
  <c r="V1950" i="6"/>
  <c r="V2468" i="6"/>
  <c r="V2460" i="6"/>
  <c r="V2451" i="6"/>
  <c r="V2417" i="6"/>
  <c r="V2355" i="6"/>
  <c r="V2344" i="6"/>
  <c r="V2282" i="6"/>
  <c r="V2273" i="6"/>
  <c r="V2264" i="6"/>
  <c r="V2250" i="6"/>
  <c r="V2224" i="6"/>
  <c r="V2180" i="6"/>
  <c r="V2112" i="6"/>
  <c r="V2088" i="6"/>
  <c r="V2086" i="6"/>
  <c r="V2076" i="6"/>
  <c r="V2056" i="6"/>
  <c r="V2237" i="6"/>
  <c r="V2051" i="6"/>
  <c r="V2420" i="6"/>
  <c r="V2400" i="6"/>
  <c r="V2361" i="6"/>
  <c r="V2350" i="6"/>
  <c r="V2343" i="6"/>
  <c r="V2328" i="6"/>
  <c r="V2279" i="6"/>
  <c r="V2211" i="6"/>
  <c r="V2208" i="6"/>
  <c r="V2212" i="6"/>
  <c r="V2223" i="6"/>
  <c r="V2055" i="6"/>
  <c r="V2052" i="6"/>
  <c r="V2058" i="6"/>
  <c r="V2029" i="6"/>
  <c r="V2028" i="6"/>
  <c r="V1955" i="6"/>
  <c r="V1952" i="6"/>
  <c r="V1919" i="6"/>
  <c r="V1883" i="6"/>
  <c r="V1862" i="6"/>
  <c r="V1859" i="6"/>
  <c r="V1856" i="6"/>
  <c r="V1821" i="6"/>
  <c r="V1672" i="6"/>
  <c r="V1660" i="6"/>
  <c r="V1646" i="6"/>
  <c r="V1504" i="6"/>
  <c r="V1383" i="6"/>
  <c r="V1358" i="6"/>
  <c r="V1353" i="6"/>
  <c r="V1004" i="6"/>
  <c r="V984" i="6"/>
  <c r="V1605" i="6"/>
  <c r="V1533" i="6"/>
  <c r="V1463" i="6"/>
  <c r="V1458" i="6"/>
  <c r="V1445" i="6"/>
  <c r="V1414" i="6"/>
  <c r="V1355" i="6"/>
  <c r="V1350" i="6"/>
  <c r="V1191" i="6"/>
  <c r="V1189" i="6"/>
  <c r="V1114" i="6"/>
  <c r="V1107" i="6"/>
  <c r="V1076" i="6"/>
  <c r="V1073" i="6"/>
  <c r="V1070" i="6"/>
  <c r="V1065" i="6"/>
  <c r="V1062" i="6"/>
  <c r="V1011" i="6"/>
  <c r="V988" i="6"/>
  <c r="V942" i="6"/>
  <c r="V920" i="6"/>
  <c r="V2182" i="6"/>
  <c r="V2177" i="6"/>
  <c r="V2094" i="6"/>
  <c r="V2024" i="6"/>
  <c r="V2021" i="6"/>
  <c r="V1999" i="6"/>
  <c r="V1954" i="6"/>
  <c r="V1951" i="6"/>
  <c r="V1948" i="6"/>
  <c r="V1887" i="6"/>
  <c r="V1877" i="6"/>
  <c r="V1817" i="6"/>
  <c r="V1809" i="6"/>
  <c r="V1709" i="6"/>
  <c r="V1700" i="6"/>
  <c r="V1684" i="6"/>
  <c r="V1663" i="6"/>
  <c r="V1650" i="6"/>
  <c r="V1640" i="6"/>
  <c r="V1629" i="6"/>
  <c r="V1585" i="6"/>
  <c r="V1535" i="6"/>
  <c r="V1530" i="6"/>
  <c r="V1468" i="6"/>
  <c r="V1460" i="6"/>
  <c r="V1455" i="6"/>
  <c r="V1425" i="6"/>
  <c r="V1407" i="6"/>
  <c r="V1360" i="6"/>
  <c r="V1352" i="6"/>
  <c r="V1347" i="6"/>
  <c r="V1233" i="6"/>
  <c r="V1231" i="6"/>
  <c r="V1213" i="6"/>
  <c r="V1208" i="6"/>
  <c r="V1198" i="6"/>
  <c r="V1182" i="6"/>
  <c r="V1173" i="6"/>
  <c r="V1153" i="6"/>
  <c r="V1094" i="6"/>
  <c r="V1081" i="6"/>
  <c r="V1067" i="6"/>
  <c r="V1064" i="6"/>
  <c r="V1061" i="6"/>
  <c r="V1866" i="6"/>
  <c r="V1823" i="6"/>
  <c r="V1177" i="6"/>
  <c r="V991" i="6"/>
  <c r="V992" i="6"/>
  <c r="V990" i="6"/>
  <c r="V943" i="6"/>
  <c r="V1998" i="6"/>
  <c r="V1959" i="6"/>
  <c r="V1953" i="6"/>
  <c r="V1898" i="6"/>
  <c r="V1842" i="6"/>
  <c r="V1733" i="6"/>
  <c r="V1696" i="6"/>
  <c r="V1687" i="6"/>
  <c r="V1666" i="6"/>
  <c r="V1657" i="6"/>
  <c r="V1643" i="6"/>
  <c r="V1603" i="6"/>
  <c r="V1505" i="6"/>
  <c r="V1467" i="6"/>
  <c r="V1454" i="6"/>
  <c r="V1449" i="6"/>
  <c r="V1405" i="6"/>
  <c r="V1359" i="6"/>
  <c r="V1354" i="6"/>
  <c r="V1223" i="6"/>
  <c r="V1207" i="6"/>
  <c r="V1197" i="6"/>
  <c r="V1187" i="6"/>
  <c r="V1181" i="6"/>
  <c r="V1075" i="6"/>
  <c r="V1080" i="6"/>
  <c r="V1066" i="6"/>
  <c r="V1063" i="6"/>
  <c r="V1058" i="6"/>
  <c r="V961" i="6"/>
  <c r="V936" i="6"/>
  <c r="V937" i="6"/>
  <c r="V2259" i="6"/>
  <c r="V2253" i="6"/>
  <c r="V2203" i="6"/>
  <c r="V2178" i="6"/>
  <c r="V2096" i="6"/>
  <c r="V2082" i="6"/>
  <c r="V2026" i="6"/>
  <c r="V2001" i="6"/>
  <c r="V1969" i="6"/>
  <c r="V1966" i="6"/>
  <c r="V1963" i="6"/>
  <c r="V1960" i="6"/>
  <c r="V1957" i="6"/>
  <c r="V1917" i="6"/>
  <c r="V1906" i="6"/>
  <c r="V1886" i="6"/>
  <c r="V1881" i="6"/>
  <c r="V1865" i="6"/>
  <c r="V1863" i="6"/>
  <c r="V1860" i="6"/>
  <c r="V1857" i="6"/>
  <c r="V1853" i="6"/>
  <c r="V1850" i="6"/>
  <c r="V1847" i="6"/>
  <c r="V1844" i="6"/>
  <c r="V1828" i="6"/>
  <c r="V1811" i="6"/>
  <c r="V1808" i="6"/>
  <c r="V1739" i="6"/>
  <c r="V1597" i="6"/>
  <c r="V1545" i="6"/>
  <c r="V1542" i="6"/>
  <c r="V1539" i="6"/>
  <c r="V1536" i="6"/>
  <c r="V1479" i="6"/>
  <c r="V1469" i="6"/>
  <c r="V1464" i="6"/>
  <c r="V1451" i="6"/>
  <c r="V1446" i="6"/>
  <c r="V1418" i="6"/>
  <c r="V1415" i="6"/>
  <c r="V1356" i="6"/>
  <c r="V1351" i="6"/>
  <c r="V1306" i="6"/>
  <c r="V1209" i="6"/>
  <c r="V1195" i="6"/>
  <c r="V1192" i="6"/>
  <c r="V1183" i="6"/>
  <c r="V1174" i="6"/>
  <c r="V1079" i="6"/>
  <c r="V1074" i="6"/>
  <c r="V1071" i="6"/>
  <c r="V952" i="6"/>
  <c r="V946" i="6"/>
  <c r="V951" i="6"/>
  <c r="V909" i="6"/>
  <c r="V559" i="6"/>
  <c r="V557" i="6"/>
  <c r="V566" i="6"/>
  <c r="V575" i="6"/>
  <c r="V333" i="6"/>
  <c r="V324" i="6"/>
  <c r="V886" i="6"/>
  <c r="V871" i="6"/>
  <c r="V811" i="6"/>
  <c r="V777" i="6"/>
  <c r="V753" i="6"/>
  <c r="V726" i="6"/>
  <c r="V724" i="6"/>
  <c r="V708" i="6"/>
  <c r="V706" i="6"/>
  <c r="V659" i="6"/>
  <c r="V642" i="6"/>
  <c r="V617" i="6"/>
  <c r="V593" i="6"/>
  <c r="V569" i="6"/>
  <c r="V550" i="6"/>
  <c r="V519" i="6"/>
  <c r="V323" i="6"/>
  <c r="V326" i="6"/>
  <c r="V329" i="6"/>
  <c r="V332" i="6"/>
  <c r="V322" i="6"/>
  <c r="V325" i="6"/>
  <c r="V328" i="6"/>
  <c r="V331" i="6"/>
  <c r="V1006" i="6"/>
  <c r="V926" i="6"/>
  <c r="V922" i="6"/>
  <c r="V919" i="6"/>
  <c r="V895" i="6"/>
  <c r="V892" i="6"/>
  <c r="V889" i="6"/>
  <c r="V873" i="6"/>
  <c r="V852" i="6"/>
  <c r="V847" i="6"/>
  <c r="V845" i="6"/>
  <c r="V799" i="6"/>
  <c r="V755" i="6"/>
  <c r="V746" i="6"/>
  <c r="V728" i="6"/>
  <c r="V710" i="6"/>
  <c r="V665" i="6"/>
  <c r="V654" i="6"/>
  <c r="V635" i="6"/>
  <c r="V633" i="6"/>
  <c r="V626" i="6"/>
  <c r="V621" i="6"/>
  <c r="V608" i="6"/>
  <c r="V582" i="6"/>
  <c r="V579" i="6"/>
  <c r="V563" i="6"/>
  <c r="V515" i="6"/>
  <c r="V496" i="6"/>
  <c r="V487" i="6"/>
  <c r="V482" i="6"/>
  <c r="V479" i="6"/>
  <c r="V477" i="6"/>
  <c r="V424" i="6"/>
  <c r="V932" i="6"/>
  <c r="V898" i="6"/>
  <c r="V885" i="6"/>
  <c r="V837" i="6"/>
  <c r="V795" i="6"/>
  <c r="V773" i="6"/>
  <c r="V759" i="6"/>
  <c r="V757" i="6"/>
  <c r="V750" i="6"/>
  <c r="V748" i="6"/>
  <c r="V732" i="6"/>
  <c r="V730" i="6"/>
  <c r="V723" i="6"/>
  <c r="V721" i="6"/>
  <c r="V714" i="6"/>
  <c r="V712" i="6"/>
  <c r="V705" i="6"/>
  <c r="V703" i="6"/>
  <c r="V599" i="6"/>
  <c r="V606" i="6"/>
  <c r="V580" i="6"/>
  <c r="V590" i="6"/>
  <c r="V572" i="6"/>
  <c r="V543" i="6"/>
  <c r="V544" i="6"/>
  <c r="V553" i="6"/>
  <c r="V503" i="6"/>
  <c r="V440" i="6"/>
  <c r="V442" i="6"/>
  <c r="V447" i="6"/>
  <c r="V439" i="6"/>
  <c r="V444" i="6"/>
  <c r="V446" i="6"/>
  <c r="V433" i="6"/>
  <c r="V336" i="6"/>
  <c r="V327" i="6"/>
  <c r="V901" i="6"/>
  <c r="V894" i="6"/>
  <c r="V880" i="6"/>
  <c r="V877" i="6"/>
  <c r="V761" i="6"/>
  <c r="V752" i="6"/>
  <c r="V734" i="6"/>
  <c r="V725" i="6"/>
  <c r="V707" i="6"/>
  <c r="V653" i="6"/>
  <c r="V614" i="6"/>
  <c r="V609" i="6"/>
  <c r="V600" i="6"/>
  <c r="V597" i="6"/>
  <c r="V581" i="6"/>
  <c r="V578" i="6"/>
  <c r="V532" i="6"/>
  <c r="V469" i="6"/>
  <c r="V463" i="6"/>
  <c r="V1008" i="6"/>
  <c r="V1003" i="6"/>
  <c r="V1000" i="6"/>
  <c r="V981" i="6"/>
  <c r="V931" i="6"/>
  <c r="V882" i="6"/>
  <c r="V872" i="6"/>
  <c r="V843" i="6"/>
  <c r="V838" i="6"/>
  <c r="V835" i="6"/>
  <c r="V778" i="6"/>
  <c r="V756" i="6"/>
  <c r="V754" i="6"/>
  <c r="V747" i="6"/>
  <c r="V745" i="6"/>
  <c r="V729" i="6"/>
  <c r="V727" i="6"/>
  <c r="V711" i="6"/>
  <c r="V709" i="6"/>
  <c r="V702" i="6"/>
  <c r="V660" i="6"/>
  <c r="V637" i="6"/>
  <c r="V634" i="6"/>
  <c r="V629" i="6"/>
  <c r="V618" i="6"/>
  <c r="V611" i="6"/>
  <c r="V602" i="6"/>
  <c r="V594" i="6"/>
  <c r="V591" i="6"/>
  <c r="V588" i="6"/>
  <c r="V547" i="6"/>
  <c r="V539" i="6"/>
  <c r="V535" i="6"/>
  <c r="V481" i="6"/>
  <c r="V478" i="6"/>
  <c r="V470" i="6"/>
  <c r="V347" i="6"/>
  <c r="V345" i="6"/>
  <c r="V350" i="6"/>
  <c r="V348" i="6"/>
  <c r="V349" i="6"/>
  <c r="V330" i="6"/>
  <c r="V430" i="6"/>
  <c r="V421" i="6"/>
  <c r="V378" i="6"/>
  <c r="V366" i="6"/>
  <c r="V282" i="6"/>
  <c r="V256" i="6"/>
  <c r="V253" i="6"/>
  <c r="V251" i="6"/>
  <c r="V246" i="6"/>
  <c r="V238" i="6"/>
  <c r="V198" i="6"/>
  <c r="V164" i="6"/>
  <c r="V78" i="6"/>
  <c r="V50" i="6"/>
  <c r="V44" i="6"/>
  <c r="V16" i="6"/>
  <c r="V4" i="6"/>
  <c r="V245" i="6"/>
  <c r="V229" i="6"/>
  <c r="V223" i="6"/>
  <c r="V169" i="6"/>
  <c r="V132" i="6"/>
  <c r="V77" i="6"/>
  <c r="V34" i="6"/>
  <c r="V27" i="6"/>
  <c r="V20" i="6"/>
  <c r="V420" i="6"/>
  <c r="V417" i="6"/>
  <c r="V410" i="6"/>
  <c r="V399" i="6"/>
  <c r="V389" i="6"/>
  <c r="V382" i="6"/>
  <c r="V379" i="6"/>
  <c r="V343" i="6"/>
  <c r="V305" i="6"/>
  <c r="V257" i="6"/>
  <c r="V255" i="6"/>
  <c r="V247" i="6"/>
  <c r="V242" i="6"/>
  <c r="V237" i="6"/>
  <c r="V203" i="6"/>
  <c r="V80" i="6"/>
  <c r="V62" i="6"/>
  <c r="V52" i="6"/>
  <c r="V43" i="6"/>
  <c r="V37" i="6"/>
  <c r="V30" i="6"/>
  <c r="V23" i="6"/>
  <c r="V15" i="6"/>
  <c r="V3" i="6"/>
  <c r="V427" i="6"/>
  <c r="V422" i="6"/>
  <c r="V413" i="6"/>
  <c r="V402" i="6"/>
  <c r="V395" i="6"/>
  <c r="V392" i="6"/>
  <c r="V363" i="6"/>
  <c r="V301" i="6"/>
  <c r="V280" i="6"/>
  <c r="V252" i="6"/>
  <c r="V244" i="6"/>
  <c r="V239" i="6"/>
  <c r="V212" i="6"/>
  <c r="V184" i="6"/>
  <c r="V160" i="6"/>
  <c r="V151" i="6"/>
  <c r="V116" i="6"/>
  <c r="V40" i="6"/>
  <c r="V33" i="6"/>
  <c r="V26" i="6"/>
  <c r="V17" i="6"/>
  <c r="V10" i="6"/>
  <c r="V534" i="6"/>
  <c r="V527" i="6"/>
  <c r="V522" i="6"/>
  <c r="V495" i="6"/>
  <c r="V486" i="6"/>
  <c r="V416" i="6"/>
  <c r="V405" i="6"/>
  <c r="V398" i="6"/>
  <c r="V388" i="6"/>
  <c r="V354" i="6"/>
  <c r="V342" i="6"/>
  <c r="V334" i="6"/>
  <c r="V288" i="6"/>
  <c r="V285" i="6"/>
  <c r="V277" i="6"/>
  <c r="V274" i="6"/>
  <c r="V271" i="6"/>
  <c r="V268" i="6"/>
  <c r="V265" i="6"/>
  <c r="V262" i="6"/>
  <c r="V259" i="6"/>
  <c r="V254" i="6"/>
  <c r="V249" i="6"/>
  <c r="V241" i="6"/>
  <c r="V230" i="6"/>
  <c r="V227" i="6"/>
  <c r="V224" i="6"/>
  <c r="V221" i="6"/>
  <c r="V174" i="6"/>
  <c r="V167" i="6"/>
  <c r="V163" i="6"/>
  <c r="V130" i="6"/>
  <c r="V88" i="6"/>
  <c r="V75" i="6"/>
  <c r="V72" i="6"/>
  <c r="V51" i="6"/>
  <c r="V48" i="6"/>
  <c r="V45" i="6"/>
  <c r="V5155" i="6"/>
  <c r="V5160" i="6"/>
  <c r="V5104" i="6"/>
  <c r="V5081" i="6"/>
  <c r="V5061" i="6"/>
  <c r="V5014" i="6"/>
  <c r="V5017" i="6"/>
  <c r="V5119" i="6"/>
  <c r="V5050" i="6"/>
  <c r="V5039" i="6"/>
  <c r="V5216" i="6"/>
  <c r="V5192" i="6"/>
  <c r="V5156" i="6"/>
  <c r="V5092" i="6"/>
  <c r="V5075" i="6"/>
  <c r="V5240" i="6"/>
  <c r="V4923" i="6"/>
  <c r="V4925" i="6"/>
  <c r="V4924" i="6"/>
  <c r="V4927" i="6"/>
  <c r="V5214" i="6"/>
  <c r="V5110" i="6"/>
  <c r="V5023" i="6"/>
  <c r="V5033" i="6"/>
  <c r="V4971" i="6"/>
  <c r="V4973" i="6"/>
  <c r="V4979" i="6"/>
  <c r="V4972" i="6"/>
  <c r="V4978" i="6"/>
  <c r="V4941" i="6"/>
  <c r="V4940" i="6"/>
  <c r="V4943" i="6"/>
  <c r="V4942" i="6"/>
  <c r="V4903" i="6"/>
  <c r="V4902" i="6"/>
  <c r="V4905" i="6"/>
  <c r="V4908" i="6"/>
  <c r="V4794" i="6"/>
  <c r="V4788" i="6"/>
  <c r="V4785" i="6"/>
  <c r="V4773" i="6"/>
  <c r="V4767" i="6"/>
  <c r="V4636" i="6"/>
  <c r="V4633" i="6"/>
  <c r="V4630" i="6"/>
  <c r="V4611" i="6"/>
  <c r="V4608" i="6"/>
  <c r="V4587" i="6"/>
  <c r="V4584" i="6"/>
  <c r="V4581" i="6"/>
  <c r="V4366" i="6"/>
  <c r="V4303" i="6"/>
  <c r="V4956" i="6"/>
  <c r="V4935" i="6"/>
  <c r="V4932" i="6"/>
  <c r="V4929" i="6"/>
  <c r="V4917" i="6"/>
  <c r="V4898" i="6"/>
  <c r="V4892" i="6"/>
  <c r="V4877" i="6"/>
  <c r="V4874" i="6"/>
  <c r="V4853" i="6"/>
  <c r="V4781" i="6"/>
  <c r="V4763" i="6"/>
  <c r="V4760" i="6"/>
  <c r="V4748" i="6"/>
  <c r="V4727" i="6"/>
  <c r="V4724" i="6"/>
  <c r="V4721" i="6"/>
  <c r="V4715" i="6"/>
  <c r="V4693" i="6"/>
  <c r="V4690" i="6"/>
  <c r="V4687" i="6"/>
  <c r="V4678" i="6"/>
  <c r="V4675" i="6"/>
  <c r="V4660" i="6"/>
  <c r="V4654" i="6"/>
  <c r="V4626" i="6"/>
  <c r="V4623" i="6"/>
  <c r="V4620" i="6"/>
  <c r="V4601" i="6"/>
  <c r="V4595" i="6"/>
  <c r="V4592" i="6"/>
  <c r="V4577" i="6"/>
  <c r="V4574" i="6"/>
  <c r="V4540" i="6"/>
  <c r="V4537" i="6"/>
  <c r="V4534" i="6"/>
  <c r="V4308" i="6"/>
  <c r="V4299" i="6"/>
  <c r="V4795" i="6"/>
  <c r="V4792" i="6"/>
  <c r="V4786" i="6"/>
  <c r="V4774" i="6"/>
  <c r="V4771" i="6"/>
  <c r="V4768" i="6"/>
  <c r="V4631" i="6"/>
  <c r="V4612" i="6"/>
  <c r="V4609" i="6"/>
  <c r="V4588" i="6"/>
  <c r="V4585" i="6"/>
  <c r="V4582" i="6"/>
  <c r="V4484" i="6"/>
  <c r="V4359" i="6"/>
  <c r="V5008" i="6"/>
  <c r="V5005" i="6"/>
  <c r="V4936" i="6"/>
  <c r="V4921" i="6"/>
  <c r="V4899" i="6"/>
  <c r="V4875" i="6"/>
  <c r="V4854" i="6"/>
  <c r="V4833" i="6"/>
  <c r="V4803" i="6"/>
  <c r="V4764" i="6"/>
  <c r="V4761" i="6"/>
  <c r="V4746" i="6"/>
  <c r="V4725" i="6"/>
  <c r="V4722" i="6"/>
  <c r="V4716" i="6"/>
  <c r="V4694" i="6"/>
  <c r="V4691" i="6"/>
  <c r="V4676" i="6"/>
  <c r="V4655" i="6"/>
  <c r="V4627" i="6"/>
  <c r="V4624" i="6"/>
  <c r="V4596" i="6"/>
  <c r="V4593" i="6"/>
  <c r="V4575" i="6"/>
  <c r="V4541" i="6"/>
  <c r="V4538" i="6"/>
  <c r="V4325" i="6"/>
  <c r="V4328" i="6"/>
  <c r="V4331" i="6"/>
  <c r="V4311" i="6"/>
  <c r="V4793" i="6"/>
  <c r="V4787" i="6"/>
  <c r="V4775" i="6"/>
  <c r="V4772" i="6"/>
  <c r="V4769" i="6"/>
  <c r="V4635" i="6"/>
  <c r="V4632" i="6"/>
  <c r="V4610" i="6"/>
  <c r="V4586" i="6"/>
  <c r="V4583" i="6"/>
  <c r="V4298" i="6"/>
  <c r="V4301" i="6"/>
  <c r="V4304" i="6"/>
  <c r="V4310" i="6"/>
  <c r="V3791" i="6"/>
  <c r="V4016" i="6"/>
  <c r="V4013" i="6"/>
  <c r="V3944" i="6"/>
  <c r="V4024" i="6"/>
  <c r="V4100" i="6"/>
  <c r="V4038" i="6"/>
  <c r="V4035" i="6"/>
  <c r="V4017" i="6"/>
  <c r="V4014" i="6"/>
  <c r="V3781" i="6"/>
  <c r="V4053" i="6"/>
  <c r="V4028" i="6"/>
  <c r="V4025" i="6"/>
  <c r="V4101" i="6"/>
  <c r="V4036" i="6"/>
  <c r="V4018" i="6"/>
  <c r="V4015" i="6"/>
  <c r="V3956" i="6"/>
  <c r="V3782" i="6"/>
  <c r="V3509" i="6"/>
  <c r="V3512" i="6"/>
  <c r="V3789" i="6"/>
  <c r="V3786" i="6"/>
  <c r="V3674" i="6"/>
  <c r="V3464" i="6"/>
  <c r="V3353" i="6"/>
  <c r="V3395" i="6"/>
  <c r="V3788" i="6"/>
  <c r="V3777" i="6"/>
  <c r="V3736" i="6"/>
  <c r="V3732" i="6"/>
  <c r="V3263" i="6"/>
  <c r="V3260" i="6"/>
  <c r="V3257" i="6"/>
  <c r="V3239" i="6"/>
  <c r="V3236" i="6"/>
  <c r="V3233" i="6"/>
  <c r="V3218" i="6"/>
  <c r="V3187" i="6"/>
  <c r="V3154" i="6"/>
  <c r="V3131" i="6"/>
  <c r="V3128" i="6"/>
  <c r="V3125" i="6"/>
  <c r="V3061" i="6"/>
  <c r="V3053" i="6"/>
  <c r="V3047" i="6"/>
  <c r="V3038" i="6"/>
  <c r="V3024" i="6"/>
  <c r="V2979" i="6"/>
  <c r="V2974" i="6"/>
  <c r="V2972" i="6"/>
  <c r="V2968" i="6"/>
  <c r="V3145" i="6"/>
  <c r="V3142" i="6"/>
  <c r="V3139" i="6"/>
  <c r="V3133" i="6"/>
  <c r="V3121" i="6"/>
  <c r="V3056" i="6"/>
  <c r="V3045" i="6"/>
  <c r="V3036" i="6"/>
  <c r="V2994" i="6"/>
  <c r="V2945" i="6"/>
  <c r="V2939" i="6"/>
  <c r="V2927" i="6"/>
  <c r="V2943" i="6"/>
  <c r="V2937" i="6"/>
  <c r="V2931" i="6"/>
  <c r="V2925" i="6"/>
  <c r="V3146" i="6"/>
  <c r="V3143" i="6"/>
  <c r="V3140" i="6"/>
  <c r="V3137" i="6"/>
  <c r="V3134" i="6"/>
  <c r="V3107" i="6"/>
  <c r="V3110" i="6"/>
  <c r="V3113" i="6"/>
  <c r="V3087" i="6"/>
  <c r="V3078" i="6"/>
  <c r="V3068" i="6"/>
  <c r="V3039" i="6"/>
  <c r="V2977" i="6"/>
  <c r="V2980" i="6"/>
  <c r="V2971" i="6"/>
  <c r="V3397" i="6"/>
  <c r="V3384" i="6"/>
  <c r="V3348" i="6"/>
  <c r="V3262" i="6"/>
  <c r="V3259" i="6"/>
  <c r="V3238" i="6"/>
  <c r="V3220" i="6"/>
  <c r="V3217" i="6"/>
  <c r="V3153" i="6"/>
  <c r="V3130" i="6"/>
  <c r="V3127" i="6"/>
  <c r="V3114" i="6"/>
  <c r="V3080" i="6"/>
  <c r="V3083" i="6"/>
  <c r="V3086" i="6"/>
  <c r="V3060" i="6"/>
  <c r="V2985" i="6"/>
  <c r="V2948" i="6"/>
  <c r="V2936" i="6"/>
  <c r="V2930" i="6"/>
  <c r="V3147" i="6"/>
  <c r="V3144" i="6"/>
  <c r="V3141" i="6"/>
  <c r="V3037" i="6"/>
  <c r="V3040" i="6"/>
  <c r="V3043" i="6"/>
  <c r="V3046" i="6"/>
  <c r="V2970" i="6"/>
  <c r="V2906" i="6"/>
  <c r="V2903" i="6"/>
  <c r="V2900" i="6"/>
  <c r="V2897" i="6"/>
  <c r="V2894" i="6"/>
  <c r="V2891" i="6"/>
  <c r="V2676" i="6"/>
  <c r="V2517" i="6"/>
  <c r="V2484" i="6"/>
  <c r="V2443" i="6"/>
  <c r="V2442" i="6"/>
  <c r="V2904" i="6"/>
  <c r="V2898" i="6"/>
  <c r="V2895" i="6"/>
  <c r="V2892" i="6"/>
  <c r="V2677" i="6"/>
  <c r="V2592" i="6"/>
  <c r="V2514" i="6"/>
  <c r="V2510" i="6"/>
  <c r="V2513" i="6"/>
  <c r="V2516" i="6"/>
  <c r="V2509" i="6"/>
  <c r="V2512" i="6"/>
  <c r="V2515" i="6"/>
  <c r="V2490" i="6"/>
  <c r="V2483" i="6"/>
  <c r="V2486" i="6"/>
  <c r="V2489" i="6"/>
  <c r="V2492" i="6"/>
  <c r="V2482" i="6"/>
  <c r="V2485" i="6"/>
  <c r="V2488" i="6"/>
  <c r="V2491" i="6"/>
  <c r="V2494" i="6"/>
  <c r="V2434" i="6"/>
  <c r="V2433" i="6"/>
  <c r="V2411" i="6"/>
  <c r="V2966" i="6"/>
  <c r="V2960" i="6"/>
  <c r="V2957" i="6"/>
  <c r="V2954" i="6"/>
  <c r="V2921" i="6"/>
  <c r="V2918" i="6"/>
  <c r="V2915" i="6"/>
  <c r="V2888" i="6"/>
  <c r="V2885" i="6"/>
  <c r="V2882" i="6"/>
  <c r="V2827" i="6"/>
  <c r="V2742" i="6"/>
  <c r="V2905" i="6"/>
  <c r="V2902" i="6"/>
  <c r="V2899" i="6"/>
  <c r="V2896" i="6"/>
  <c r="V2893" i="6"/>
  <c r="V2675" i="6"/>
  <c r="V2487" i="6"/>
  <c r="V2430" i="6"/>
  <c r="V2425" i="6"/>
  <c r="V2441" i="6"/>
  <c r="V2404" i="6"/>
  <c r="V2407" i="6"/>
  <c r="V2410" i="6"/>
  <c r="V2413" i="6"/>
  <c r="V2416" i="6"/>
  <c r="V2419" i="6"/>
  <c r="V2406" i="6"/>
  <c r="V2409" i="6"/>
  <c r="V2412" i="6"/>
  <c r="V2415" i="6"/>
  <c r="V2418" i="6"/>
  <c r="V2421" i="6"/>
  <c r="V2107" i="6"/>
  <c r="V2110" i="6"/>
  <c r="V2113" i="6"/>
  <c r="V2116" i="6"/>
  <c r="V2101" i="6"/>
  <c r="V2093" i="6"/>
  <c r="V2032" i="6"/>
  <c r="V2022" i="6"/>
  <c r="V2401" i="6"/>
  <c r="V2398" i="6"/>
  <c r="V2395" i="6"/>
  <c r="V2360" i="6"/>
  <c r="V2357" i="6"/>
  <c r="V2354" i="6"/>
  <c r="V2351" i="6"/>
  <c r="V2348" i="6"/>
  <c r="V2345" i="6"/>
  <c r="V2266" i="6"/>
  <c r="V2263" i="6"/>
  <c r="V2257" i="6"/>
  <c r="V2222" i="6"/>
  <c r="V2219" i="6"/>
  <c r="V2216" i="6"/>
  <c r="V2213" i="6"/>
  <c r="V2171" i="6"/>
  <c r="V2081" i="6"/>
  <c r="V2053" i="6"/>
  <c r="V2031" i="6"/>
  <c r="V2019" i="6"/>
  <c r="V2461" i="6"/>
  <c r="V2458" i="6"/>
  <c r="V2455" i="6"/>
  <c r="V2388" i="6"/>
  <c r="V2385" i="6"/>
  <c r="V2382" i="6"/>
  <c r="V2379" i="6"/>
  <c r="V2376" i="6"/>
  <c r="V2373" i="6"/>
  <c r="V2370" i="6"/>
  <c r="V2306" i="6"/>
  <c r="V2303" i="6"/>
  <c r="V2300" i="6"/>
  <c r="V2297" i="6"/>
  <c r="V2294" i="6"/>
  <c r="V2193" i="6"/>
  <c r="V2190" i="6"/>
  <c r="V2169" i="6"/>
  <c r="V2148" i="6"/>
  <c r="V2139" i="6"/>
  <c r="V2126" i="6"/>
  <c r="V2117" i="6"/>
  <c r="V2108" i="6"/>
  <c r="V2102" i="6"/>
  <c r="V2097" i="6"/>
  <c r="V2289" i="6"/>
  <c r="V2122" i="6"/>
  <c r="V2125" i="6"/>
  <c r="V2128" i="6"/>
  <c r="V2131" i="6"/>
  <c r="V2115" i="6"/>
  <c r="V2105" i="6"/>
  <c r="V2100" i="6"/>
  <c r="V2095" i="6"/>
  <c r="V2465" i="6"/>
  <c r="V2462" i="6"/>
  <c r="V2459" i="6"/>
  <c r="V2456" i="6"/>
  <c r="V2389" i="6"/>
  <c r="V2386" i="6"/>
  <c r="V2383" i="6"/>
  <c r="V2380" i="6"/>
  <c r="V2377" i="6"/>
  <c r="V2374" i="6"/>
  <c r="V2371" i="6"/>
  <c r="V2304" i="6"/>
  <c r="V2301" i="6"/>
  <c r="V2298" i="6"/>
  <c r="V2295" i="6"/>
  <c r="V2285" i="6"/>
  <c r="V2278" i="6"/>
  <c r="V2129" i="6"/>
  <c r="V2111" i="6"/>
  <c r="V2103" i="6"/>
  <c r="V1992" i="6"/>
  <c r="V1989" i="6"/>
  <c r="V1986" i="6"/>
  <c r="V1981" i="6"/>
  <c r="V1978" i="6"/>
  <c r="V1975" i="6"/>
  <c r="V1972" i="6"/>
  <c r="V1930" i="6"/>
  <c r="V1927" i="6"/>
  <c r="V1924" i="6"/>
  <c r="V1921" i="6"/>
  <c r="V1841" i="6"/>
  <c r="V1838" i="6"/>
  <c r="V1835" i="6"/>
  <c r="V1832" i="6"/>
  <c r="V1829" i="6"/>
  <c r="V1822" i="6"/>
  <c r="V1738" i="6"/>
  <c r="V1736" i="6"/>
  <c r="V1729" i="6"/>
  <c r="V1724" i="6"/>
  <c r="V1727" i="6"/>
  <c r="V1730" i="6"/>
  <c r="V1722" i="6"/>
  <c r="V1725" i="6"/>
  <c r="V1728" i="6"/>
  <c r="V1712" i="6"/>
  <c r="V1703" i="6"/>
  <c r="V2009" i="6"/>
  <c r="V2006" i="6"/>
  <c r="V2003" i="6"/>
  <c r="V2000" i="6"/>
  <c r="V1997" i="6"/>
  <c r="V1968" i="6"/>
  <c r="V1965" i="6"/>
  <c r="V1914" i="6"/>
  <c r="V1911" i="6"/>
  <c r="V1908" i="6"/>
  <c r="V1888" i="6"/>
  <c r="V1846" i="6"/>
  <c r="V1783" i="6"/>
  <c r="V1701" i="6"/>
  <c r="V1704" i="6"/>
  <c r="V1707" i="6"/>
  <c r="V1710" i="6"/>
  <c r="V1713" i="6"/>
  <c r="V1702" i="6"/>
  <c r="V1705" i="6"/>
  <c r="V1711" i="6"/>
  <c r="V1690" i="6"/>
  <c r="V1987" i="6"/>
  <c r="V1979" i="6"/>
  <c r="V1976" i="6"/>
  <c r="V1973" i="6"/>
  <c r="V1931" i="6"/>
  <c r="V1928" i="6"/>
  <c r="V1925" i="6"/>
  <c r="V1922" i="6"/>
  <c r="V1839" i="6"/>
  <c r="V1836" i="6"/>
  <c r="V1833" i="6"/>
  <c r="V1830" i="6"/>
  <c r="V1827" i="6"/>
  <c r="V1825" i="6"/>
  <c r="V1726" i="6"/>
  <c r="V1675" i="6"/>
  <c r="V1991" i="6"/>
  <c r="V1988" i="6"/>
  <c r="V1980" i="6"/>
  <c r="V1977" i="6"/>
  <c r="V1974" i="6"/>
  <c r="V1929" i="6"/>
  <c r="V1926" i="6"/>
  <c r="V1923" i="6"/>
  <c r="V1840" i="6"/>
  <c r="V1837" i="6"/>
  <c r="V1834" i="6"/>
  <c r="V1831" i="6"/>
  <c r="V1706" i="6"/>
  <c r="V1671" i="6"/>
  <c r="V1674" i="6"/>
  <c r="V1677" i="6"/>
  <c r="V1680" i="6"/>
  <c r="V1670" i="6"/>
  <c r="V1673" i="6"/>
  <c r="V1676" i="6"/>
  <c r="V1679" i="6"/>
  <c r="V1682" i="6"/>
  <c r="V1913" i="6"/>
  <c r="V1910" i="6"/>
  <c r="V1824" i="6"/>
  <c r="V1693" i="6"/>
  <c r="V1698" i="6"/>
  <c r="V1695" i="6"/>
  <c r="V1692" i="6"/>
  <c r="V1689" i="6"/>
  <c r="V1686" i="6"/>
  <c r="V1668" i="6"/>
  <c r="V1665" i="6"/>
  <c r="V1656" i="6"/>
  <c r="V1645" i="6"/>
  <c r="V1544" i="6"/>
  <c r="V1540" i="6"/>
  <c r="V1534" i="6"/>
  <c r="V1532" i="6"/>
  <c r="V1508" i="6"/>
  <c r="V1636" i="6"/>
  <c r="V1633" i="6"/>
  <c r="V1630" i="6"/>
  <c r="V1627" i="6"/>
  <c r="V1489" i="6"/>
  <c r="V1492" i="6"/>
  <c r="V1495" i="6"/>
  <c r="V1498" i="6"/>
  <c r="V1482" i="6"/>
  <c r="V1491" i="6"/>
  <c r="V1494" i="6"/>
  <c r="V1497" i="6"/>
  <c r="V1487" i="6"/>
  <c r="V1490" i="6"/>
  <c r="V1493" i="6"/>
  <c r="V1496" i="6"/>
  <c r="V1637" i="6"/>
  <c r="V1634" i="6"/>
  <c r="V1631" i="6"/>
  <c r="V1628" i="6"/>
  <c r="V1593" i="6"/>
  <c r="V1543" i="6"/>
  <c r="V1541" i="6"/>
  <c r="V1509" i="6"/>
  <c r="V1740" i="6"/>
  <c r="V1737" i="6"/>
  <c r="V1697" i="6"/>
  <c r="V1694" i="6"/>
  <c r="V1691" i="6"/>
  <c r="V1688" i="6"/>
  <c r="V1667" i="6"/>
  <c r="V1664" i="6"/>
  <c r="V1647" i="6"/>
  <c r="V1604" i="6"/>
  <c r="V1638" i="6"/>
  <c r="V1632" i="6"/>
  <c r="V1330" i="6"/>
  <c r="V1333" i="6"/>
  <c r="V1331" i="6"/>
  <c r="V1334" i="6"/>
  <c r="V1323" i="6"/>
  <c r="V1326" i="6"/>
  <c r="V1321" i="6"/>
  <c r="V1324" i="6"/>
  <c r="V1327" i="6"/>
  <c r="V1262" i="6"/>
  <c r="V1221" i="6"/>
  <c r="V1439" i="6"/>
  <c r="V1433" i="6"/>
  <c r="V1430" i="6"/>
  <c r="V1325" i="6"/>
  <c r="V1440" i="6"/>
  <c r="V1437" i="6"/>
  <c r="V1431" i="6"/>
  <c r="V1428" i="6"/>
  <c r="V1423" i="6"/>
  <c r="V1322" i="6"/>
  <c r="V1438" i="6"/>
  <c r="V1435" i="6"/>
  <c r="V1432" i="6"/>
  <c r="V1332" i="6"/>
  <c r="V1312" i="6"/>
  <c r="V1108" i="6"/>
  <c r="V1090" i="6"/>
  <c r="V1178" i="6"/>
  <c r="V1103" i="6"/>
  <c r="V1019" i="6"/>
  <c r="V1022" i="6"/>
  <c r="V1025" i="6"/>
  <c r="V1028" i="6"/>
  <c r="V1018" i="6"/>
  <c r="V1021" i="6"/>
  <c r="V1024" i="6"/>
  <c r="V1027" i="6"/>
  <c r="V1030" i="6"/>
  <c r="V1033" i="6"/>
  <c r="V1179" i="6"/>
  <c r="V1176" i="6"/>
  <c r="V1106" i="6"/>
  <c r="V1091" i="6"/>
  <c r="V1104" i="6"/>
  <c r="V1120" i="6"/>
  <c r="V1109" i="6"/>
  <c r="V1100" i="6"/>
  <c r="V1032" i="6"/>
  <c r="V1029" i="6"/>
  <c r="V1026" i="6"/>
  <c r="V1023" i="6"/>
  <c r="V1020" i="6"/>
  <c r="V957" i="6"/>
  <c r="V960" i="6"/>
  <c r="V963" i="6"/>
  <c r="V844" i="6"/>
  <c r="V1016" i="6"/>
  <c r="V1013" i="6"/>
  <c r="V1010" i="6"/>
  <c r="V958" i="6"/>
  <c r="V950" i="6"/>
  <c r="V930" i="6"/>
  <c r="V917" i="6"/>
  <c r="V900" i="6"/>
  <c r="V881" i="6"/>
  <c r="V956" i="6"/>
  <c r="V953" i="6"/>
  <c r="V948" i="6"/>
  <c r="V814" i="6"/>
  <c r="V817" i="6"/>
  <c r="V820" i="6"/>
  <c r="V823" i="6"/>
  <c r="V826" i="6"/>
  <c r="V829" i="6"/>
  <c r="V832" i="6"/>
  <c r="V816" i="6"/>
  <c r="V819" i="6"/>
  <c r="V822" i="6"/>
  <c r="V825" i="6"/>
  <c r="V831" i="6"/>
  <c r="V815" i="6"/>
  <c r="V818" i="6"/>
  <c r="V821" i="6"/>
  <c r="V824" i="6"/>
  <c r="V827" i="6"/>
  <c r="V830" i="6"/>
  <c r="V833" i="6"/>
  <c r="V841" i="6"/>
  <c r="V1001" i="6"/>
  <c r="V998" i="6"/>
  <c r="V959" i="6"/>
  <c r="V954" i="6"/>
  <c r="V949" i="6"/>
  <c r="V916" i="6"/>
  <c r="V897" i="6"/>
  <c r="V888" i="6"/>
  <c r="V808" i="6"/>
  <c r="V1015" i="6"/>
  <c r="V1012" i="6"/>
  <c r="V1009" i="6"/>
  <c r="V964" i="6"/>
  <c r="V929" i="6"/>
  <c r="V855" i="6"/>
  <c r="V858" i="6"/>
  <c r="V861" i="6"/>
  <c r="V854" i="6"/>
  <c r="V857" i="6"/>
  <c r="V860" i="6"/>
  <c r="V863" i="6"/>
  <c r="V866" i="6"/>
  <c r="V869" i="6"/>
  <c r="V856" i="6"/>
  <c r="V859" i="6"/>
  <c r="V862" i="6"/>
  <c r="V865" i="6"/>
  <c r="V868" i="6"/>
  <c r="V652" i="6"/>
  <c r="V647" i="6"/>
  <c r="V622" i="6"/>
  <c r="V616" i="6"/>
  <c r="V610" i="6"/>
  <c r="V604" i="6"/>
  <c r="V598" i="6"/>
  <c r="V697" i="6"/>
  <c r="V691" i="6"/>
  <c r="V669" i="6"/>
  <c r="V664" i="6"/>
  <c r="V655" i="6"/>
  <c r="V650" i="6"/>
  <c r="V645" i="6"/>
  <c r="V809" i="6"/>
  <c r="V806" i="6"/>
  <c r="V803" i="6"/>
  <c r="V800" i="6"/>
  <c r="V698" i="6"/>
  <c r="V692" i="6"/>
  <c r="V689" i="6"/>
  <c r="V686" i="6"/>
  <c r="V670" i="6"/>
  <c r="V656" i="6"/>
  <c r="V651" i="6"/>
  <c r="V625" i="6"/>
  <c r="V619" i="6"/>
  <c r="V613" i="6"/>
  <c r="V607" i="6"/>
  <c r="V601" i="6"/>
  <c r="V595" i="6"/>
  <c r="V587" i="6"/>
  <c r="V902" i="6"/>
  <c r="V899" i="6"/>
  <c r="V896" i="6"/>
  <c r="V890" i="6"/>
  <c r="V887" i="6"/>
  <c r="V839" i="6"/>
  <c r="V807" i="6"/>
  <c r="V804" i="6"/>
  <c r="V801" i="6"/>
  <c r="V785" i="6"/>
  <c r="V782" i="6"/>
  <c r="V699" i="6"/>
  <c r="V696" i="6"/>
  <c r="V693" i="6"/>
  <c r="V690" i="6"/>
  <c r="V687" i="6"/>
  <c r="V668" i="6"/>
  <c r="V663" i="6"/>
  <c r="V657" i="6"/>
  <c r="V584" i="6"/>
  <c r="V537" i="6"/>
  <c r="V529" i="6"/>
  <c r="V451" i="6"/>
  <c r="V454" i="6"/>
  <c r="V457" i="6"/>
  <c r="V460" i="6"/>
  <c r="V452" i="6"/>
  <c r="V455" i="6"/>
  <c r="V458" i="6"/>
  <c r="V494" i="6"/>
  <c r="V589" i="6"/>
  <c r="V586" i="6"/>
  <c r="V573" i="6"/>
  <c r="V570" i="6"/>
  <c r="V567" i="6"/>
  <c r="V564" i="6"/>
  <c r="V561" i="6"/>
  <c r="V554" i="6"/>
  <c r="V548" i="6"/>
  <c r="V542" i="6"/>
  <c r="V538" i="6"/>
  <c r="V533" i="6"/>
  <c r="V528" i="6"/>
  <c r="V450" i="6"/>
  <c r="V574" i="6"/>
  <c r="V571" i="6"/>
  <c r="V568" i="6"/>
  <c r="V565" i="6"/>
  <c r="V562" i="6"/>
  <c r="V555" i="6"/>
  <c r="V549" i="6"/>
  <c r="V546" i="6"/>
  <c r="V453" i="6"/>
  <c r="V368" i="6"/>
  <c r="V358" i="6"/>
  <c r="V355" i="6"/>
  <c r="V231" i="6"/>
  <c r="V429" i="6"/>
  <c r="V426" i="6"/>
  <c r="V302" i="6"/>
  <c r="V298" i="6"/>
  <c r="V315" i="6"/>
  <c r="V318" i="6"/>
  <c r="V309" i="6"/>
  <c r="V295" i="6"/>
  <c r="V316" i="6"/>
  <c r="V367" i="6"/>
  <c r="V364" i="6"/>
  <c r="V498" i="6"/>
  <c r="V434" i="6"/>
  <c r="V431" i="6"/>
  <c r="V428" i="6"/>
  <c r="V425" i="6"/>
  <c r="V412" i="6"/>
  <c r="V409" i="6"/>
  <c r="V403" i="6"/>
  <c r="V400" i="6"/>
  <c r="V390" i="6"/>
  <c r="V319" i="6"/>
  <c r="V312" i="6"/>
  <c r="V310" i="6"/>
  <c r="V294" i="6"/>
  <c r="V297" i="6"/>
  <c r="V293" i="6"/>
  <c r="V296" i="6"/>
  <c r="V201" i="6"/>
  <c r="V192" i="6"/>
  <c r="V182" i="6"/>
  <c r="V148" i="6"/>
  <c r="V144" i="6"/>
  <c r="V142" i="6"/>
  <c r="V98" i="6"/>
  <c r="V101" i="6"/>
  <c r="V107" i="6"/>
  <c r="V96" i="6"/>
  <c r="V100" i="6"/>
  <c r="V102" i="6"/>
  <c r="V199" i="6"/>
  <c r="V190" i="6"/>
  <c r="V180" i="6"/>
  <c r="V125" i="6"/>
  <c r="V113" i="6"/>
  <c r="V97" i="6"/>
  <c r="V287" i="6"/>
  <c r="V284" i="6"/>
  <c r="V281" i="6"/>
  <c r="V278" i="6"/>
  <c r="V275" i="6"/>
  <c r="V272" i="6"/>
  <c r="V269" i="6"/>
  <c r="V266" i="6"/>
  <c r="V263" i="6"/>
  <c r="V207" i="6"/>
  <c r="V210" i="6"/>
  <c r="V213" i="6"/>
  <c r="V216" i="6"/>
  <c r="V219" i="6"/>
  <c r="V222" i="6"/>
  <c r="V225" i="6"/>
  <c r="V228" i="6"/>
  <c r="V195" i="6"/>
  <c r="V186" i="6"/>
  <c r="V176" i="6"/>
  <c r="V166" i="6"/>
  <c r="V157" i="6"/>
  <c r="V155" i="6"/>
  <c r="V141" i="6"/>
  <c r="V139" i="6"/>
  <c r="V135" i="6"/>
  <c r="V133" i="6"/>
  <c r="V123" i="6"/>
  <c r="V193" i="6"/>
  <c r="V183" i="6"/>
  <c r="V109" i="6"/>
  <c r="V188" i="6"/>
  <c r="V191" i="6"/>
  <c r="V194" i="6"/>
  <c r="V197" i="6"/>
  <c r="V200" i="6"/>
  <c r="V178" i="6"/>
  <c r="V181" i="6"/>
  <c r="V131" i="6"/>
  <c r="V134" i="6"/>
  <c r="V137" i="6"/>
  <c r="V140" i="6"/>
  <c r="V143" i="6"/>
  <c r="V146" i="6"/>
  <c r="V149" i="6"/>
  <c r="V129" i="6"/>
  <c r="V138" i="6"/>
  <c r="V147" i="6"/>
  <c r="V118" i="6"/>
  <c r="V121" i="6"/>
  <c r="V124" i="6"/>
  <c r="V117" i="6"/>
  <c r="V126" i="6"/>
  <c r="V86" i="6"/>
  <c r="V89" i="6"/>
  <c r="V92" i="6"/>
  <c r="V87" i="6"/>
  <c r="V90" i="6"/>
  <c r="V85" i="6"/>
  <c r="V91" i="6"/>
  <c r="V226" i="6"/>
  <c r="V217" i="6"/>
  <c r="V208" i="6"/>
  <c r="V196" i="6"/>
  <c r="V187" i="6"/>
  <c r="V177" i="6"/>
  <c r="V154" i="6"/>
  <c r="V159" i="6"/>
  <c r="V162" i="6"/>
  <c r="V165" i="6"/>
  <c r="V168" i="6"/>
  <c r="V171" i="6"/>
  <c r="V136" i="6"/>
  <c r="V122" i="6"/>
  <c r="V120" i="6"/>
  <c r="V68" i="6"/>
  <c r="V59" i="6"/>
  <c r="V56" i="6"/>
  <c r="V69" i="6"/>
  <c r="V66" i="6"/>
  <c r="V28" i="6"/>
  <c r="V60" i="6"/>
  <c r="V57" i="6"/>
  <c r="V38" i="6"/>
  <c r="V35" i="6"/>
  <c r="V67" i="6"/>
  <c r="V64" i="6"/>
  <c r="V9" i="6"/>
  <c r="V58" i="6"/>
  <c r="V55" i="6"/>
  <c r="M492" i="14"/>
  <c r="R492" i="14" s="1"/>
  <c r="M87" i="14"/>
  <c r="R87" i="14" s="1"/>
  <c r="M580" i="14"/>
  <c r="R580" i="14" s="1"/>
  <c r="M306" i="14"/>
  <c r="R306" i="14" s="1"/>
  <c r="O504" i="14"/>
  <c r="M504" i="14"/>
  <c r="R504" i="14" s="1"/>
  <c r="M536" i="14"/>
  <c r="R536" i="14" s="1"/>
  <c r="M245" i="14"/>
  <c r="R245" i="14" s="1"/>
  <c r="M487" i="14"/>
  <c r="R487" i="14" s="1"/>
  <c r="M529" i="14"/>
  <c r="R529" i="14" s="1"/>
  <c r="M557" i="14"/>
  <c r="R557" i="14" s="1"/>
  <c r="M121" i="14"/>
  <c r="R121" i="14" s="1"/>
  <c r="M77" i="14"/>
  <c r="R77" i="14" s="1"/>
  <c r="M194" i="14"/>
  <c r="R194" i="14" s="1"/>
  <c r="M574" i="14"/>
  <c r="R574" i="14" s="1"/>
  <c r="M493" i="14"/>
  <c r="R493" i="14" s="1"/>
  <c r="M555" i="14"/>
  <c r="R555" i="14" s="1"/>
  <c r="M713" i="14"/>
  <c r="R713" i="14" s="1"/>
  <c r="M275" i="14"/>
  <c r="R275" i="14" s="1"/>
  <c r="M251" i="14"/>
  <c r="R251" i="14" s="1"/>
  <c r="M556" i="14"/>
  <c r="R556" i="14" s="1"/>
  <c r="M432" i="14"/>
  <c r="R432" i="14" s="1"/>
  <c r="M578" i="14"/>
  <c r="R578" i="14" s="1"/>
  <c r="M469" i="14"/>
  <c r="R469" i="14" s="1"/>
  <c r="M182" i="14"/>
  <c r="R182" i="14" s="1"/>
  <c r="M573" i="14"/>
  <c r="R573" i="14" s="1"/>
  <c r="M609" i="14"/>
  <c r="R609" i="14" s="1"/>
  <c r="M629" i="14"/>
  <c r="R629" i="14" s="1"/>
  <c r="M340" i="14"/>
  <c r="R340" i="14" s="1"/>
  <c r="M89" i="14"/>
  <c r="R89" i="14" s="1"/>
  <c r="M350" i="14"/>
  <c r="R350" i="14" s="1"/>
  <c r="M508" i="14"/>
  <c r="R508" i="14" s="1"/>
  <c r="F29" i="48"/>
  <c r="V2794" i="6"/>
  <c r="M324" i="14"/>
  <c r="R324" i="14" s="1"/>
  <c r="M365" i="14"/>
  <c r="R365" i="14" s="1"/>
  <c r="M243" i="14"/>
  <c r="R243" i="14" s="1"/>
  <c r="M377" i="14"/>
  <c r="R377" i="14" s="1"/>
  <c r="M503" i="14"/>
  <c r="R503" i="14" s="1"/>
  <c r="M575" i="14"/>
  <c r="R575" i="14" s="1"/>
  <c r="M537" i="14"/>
  <c r="R537" i="14" s="1"/>
  <c r="F39" i="48"/>
  <c r="V3942" i="6"/>
  <c r="M335" i="14"/>
  <c r="R335" i="14" s="1"/>
  <c r="M422" i="14"/>
  <c r="R422" i="14" s="1"/>
  <c r="M543" i="14"/>
  <c r="R543" i="14" s="1"/>
  <c r="M505" i="14"/>
  <c r="R505" i="14" s="1"/>
  <c r="M581" i="14"/>
  <c r="R581" i="14" s="1"/>
  <c r="M607" i="14"/>
  <c r="R607" i="14" s="1"/>
  <c r="M579" i="14"/>
  <c r="R579" i="14" s="1"/>
  <c r="G39" i="48"/>
  <c r="V4043" i="6"/>
  <c r="M592" i="14"/>
  <c r="R592" i="14" s="1"/>
  <c r="M494" i="14"/>
  <c r="R494" i="14" s="1"/>
  <c r="M576" i="14"/>
  <c r="R576" i="14" s="1"/>
  <c r="M594" i="14"/>
  <c r="R594" i="14" s="1"/>
  <c r="M73" i="14"/>
  <c r="R73" i="14" s="1"/>
  <c r="M81" i="14"/>
  <c r="R81" i="14" s="1"/>
  <c r="M133" i="14"/>
  <c r="R133" i="14" s="1"/>
  <c r="M179" i="14"/>
  <c r="R179" i="14" s="1"/>
  <c r="M212" i="14"/>
  <c r="R212" i="14" s="1"/>
  <c r="M300" i="14"/>
  <c r="R300" i="14" s="1"/>
  <c r="M398" i="14"/>
  <c r="R398" i="14" s="1"/>
  <c r="M402" i="14"/>
  <c r="R402" i="14" s="1"/>
  <c r="O167" i="14"/>
  <c r="M167" i="14"/>
  <c r="R167" i="14" s="1"/>
  <c r="M43" i="14"/>
  <c r="R43" i="14" s="1"/>
  <c r="M325" i="14"/>
  <c r="R325" i="14" s="1"/>
  <c r="M327" i="14"/>
  <c r="R327" i="14" s="1"/>
  <c r="M329" i="14"/>
  <c r="R329" i="14" s="1"/>
  <c r="V4449" i="6"/>
  <c r="M15" i="14"/>
  <c r="R15" i="14" s="1"/>
  <c r="M61" i="14"/>
  <c r="R61" i="14" s="1"/>
  <c r="M103" i="14"/>
  <c r="R103" i="14" s="1"/>
  <c r="M145" i="14"/>
  <c r="R145" i="14" s="1"/>
  <c r="M174" i="14"/>
  <c r="R174" i="14" s="1"/>
  <c r="M336" i="14"/>
  <c r="R336" i="14" s="1"/>
  <c r="M364" i="14"/>
  <c r="R364" i="14" s="1"/>
  <c r="M369" i="14"/>
  <c r="R369" i="14" s="1"/>
  <c r="M651" i="14"/>
  <c r="R651" i="14" s="1"/>
  <c r="M712" i="14"/>
  <c r="R712" i="14" s="1"/>
  <c r="M59" i="14"/>
  <c r="R59" i="14" s="1"/>
  <c r="M90" i="14"/>
  <c r="R90" i="14" s="1"/>
  <c r="M105" i="14"/>
  <c r="R105" i="14" s="1"/>
  <c r="M45" i="14"/>
  <c r="R45" i="14" s="1"/>
  <c r="M86" i="14"/>
  <c r="R86" i="14" s="1"/>
  <c r="M110" i="14"/>
  <c r="R110" i="14" s="1"/>
  <c r="M138" i="14"/>
  <c r="R138" i="14" s="1"/>
  <c r="M163" i="14"/>
  <c r="R163" i="14" s="1"/>
  <c r="M175" i="14"/>
  <c r="R175" i="14" s="1"/>
  <c r="M221" i="14"/>
  <c r="R221" i="14" s="1"/>
  <c r="M232" i="14"/>
  <c r="R232" i="14" s="1"/>
  <c r="V353" i="6"/>
  <c r="M64" i="14"/>
  <c r="R64" i="14" s="1"/>
  <c r="M88" i="14"/>
  <c r="R88" i="14" s="1"/>
  <c r="M150" i="14"/>
  <c r="R150" i="14" s="1"/>
  <c r="M173" i="14"/>
  <c r="R173" i="14" s="1"/>
  <c r="M190" i="14"/>
  <c r="R190" i="14" s="1"/>
  <c r="M58" i="14"/>
  <c r="R58" i="14" s="1"/>
  <c r="M242" i="14"/>
  <c r="R242" i="14" s="1"/>
  <c r="M268" i="14"/>
  <c r="R268" i="14" s="1"/>
  <c r="M339" i="14"/>
  <c r="R339" i="14" s="1"/>
  <c r="M368" i="14"/>
  <c r="R368" i="14" s="1"/>
  <c r="M303" i="14"/>
  <c r="R303" i="14" s="1"/>
  <c r="M321" i="14"/>
  <c r="R321" i="14" s="1"/>
  <c r="M434" i="14"/>
  <c r="R434" i="14" s="1"/>
  <c r="M451" i="14"/>
  <c r="R451" i="14" s="1"/>
  <c r="M223" i="14"/>
  <c r="R223" i="14" s="1"/>
  <c r="M230" i="14"/>
  <c r="R230" i="14" s="1"/>
  <c r="M259" i="14"/>
  <c r="R259" i="14" s="1"/>
  <c r="M322" i="14"/>
  <c r="R322" i="14" s="1"/>
  <c r="M191" i="14"/>
  <c r="R191" i="14" s="1"/>
  <c r="M215" i="14"/>
  <c r="R215" i="14" s="1"/>
  <c r="M235" i="14"/>
  <c r="R235" i="14" s="1"/>
  <c r="O250" i="14"/>
  <c r="M250" i="14"/>
  <c r="R250" i="14" s="1"/>
  <c r="M270" i="14"/>
  <c r="R270" i="14" s="1"/>
  <c r="M271" i="14"/>
  <c r="R271" i="14" s="1"/>
  <c r="M289" i="14"/>
  <c r="R289" i="14" s="1"/>
  <c r="M449" i="14"/>
  <c r="R449" i="14" s="1"/>
  <c r="M696" i="14"/>
  <c r="R696" i="14" s="1"/>
  <c r="V3890" i="6"/>
  <c r="M213" i="14"/>
  <c r="R213" i="14" s="1"/>
  <c r="M278" i="14"/>
  <c r="R278" i="14" s="1"/>
  <c r="M299" i="14"/>
  <c r="R299" i="14" s="1"/>
  <c r="M32" i="14"/>
  <c r="R32" i="14" s="1"/>
  <c r="M23" i="14"/>
  <c r="R23" i="14" s="1"/>
  <c r="M57" i="14"/>
  <c r="R57" i="14" s="1"/>
  <c r="M93" i="14"/>
  <c r="R93" i="14" s="1"/>
  <c r="M124" i="14"/>
  <c r="R124" i="14" s="1"/>
  <c r="M72" i="14"/>
  <c r="R72" i="14" s="1"/>
  <c r="O149" i="14"/>
  <c r="M149" i="14"/>
  <c r="M222" i="14"/>
  <c r="R222" i="14" s="1"/>
  <c r="M131" i="14"/>
  <c r="R131" i="14" s="1"/>
  <c r="M141" i="14"/>
  <c r="R141" i="14" s="1"/>
  <c r="V1342" i="6"/>
  <c r="M104" i="14"/>
  <c r="R104" i="14" s="1"/>
  <c r="M200" i="14"/>
  <c r="R200" i="14" s="1"/>
  <c r="M240" i="14"/>
  <c r="R240" i="14" s="1"/>
  <c r="M266" i="14"/>
  <c r="R266" i="14" s="1"/>
  <c r="M367" i="14"/>
  <c r="R367" i="14" s="1"/>
  <c r="M326" i="14"/>
  <c r="R326" i="14" s="1"/>
  <c r="M351" i="14"/>
  <c r="R351" i="14" s="1"/>
  <c r="O403" i="14"/>
  <c r="M403" i="14"/>
  <c r="R403" i="14" s="1"/>
  <c r="O383" i="14"/>
  <c r="M383" i="14"/>
  <c r="R383" i="14" s="1"/>
  <c r="M401" i="14"/>
  <c r="R401" i="14" s="1"/>
  <c r="M447" i="14"/>
  <c r="R447" i="14" s="1"/>
  <c r="M436" i="14"/>
  <c r="R436" i="14" s="1"/>
  <c r="O444" i="14"/>
  <c r="M444" i="14"/>
  <c r="R444" i="14" s="1"/>
  <c r="M506" i="14"/>
  <c r="R506" i="14" s="1"/>
  <c r="M552" i="14"/>
  <c r="R552" i="14" s="1"/>
  <c r="M610" i="14"/>
  <c r="R610" i="14" s="1"/>
  <c r="M550" i="14"/>
  <c r="R550" i="14" s="1"/>
  <c r="F36" i="48"/>
  <c r="V3575" i="6"/>
  <c r="M558" i="14"/>
  <c r="R558" i="14" s="1"/>
  <c r="M644" i="14"/>
  <c r="R644" i="14" s="1"/>
  <c r="M648" i="14"/>
  <c r="R648" i="14" s="1"/>
  <c r="M26" i="14"/>
  <c r="R26" i="14" s="1"/>
  <c r="M24" i="14"/>
  <c r="R24" i="14" s="1"/>
  <c r="M62" i="14"/>
  <c r="R62" i="14" s="1"/>
  <c r="M224" i="14"/>
  <c r="R224" i="14" s="1"/>
  <c r="M261" i="14"/>
  <c r="R261" i="14" s="1"/>
  <c r="M311" i="14"/>
  <c r="R311" i="14" s="1"/>
  <c r="M164" i="14"/>
  <c r="R164" i="14" s="1"/>
  <c r="M265" i="14"/>
  <c r="R265" i="14" s="1"/>
  <c r="M146" i="14"/>
  <c r="R146" i="14" s="1"/>
  <c r="M154" i="14"/>
  <c r="R154" i="14" s="1"/>
  <c r="M180" i="14"/>
  <c r="R180" i="14" s="1"/>
  <c r="M256" i="14"/>
  <c r="R256" i="14" s="1"/>
  <c r="M130" i="14"/>
  <c r="R130" i="14" s="1"/>
  <c r="M285" i="14"/>
  <c r="R285" i="14" s="1"/>
  <c r="F26" i="48"/>
  <c r="V2127" i="6"/>
  <c r="M347" i="14"/>
  <c r="R347" i="14" s="1"/>
  <c r="M317" i="14"/>
  <c r="R317" i="14" s="1"/>
  <c r="M405" i="14"/>
  <c r="R405" i="14" s="1"/>
  <c r="M448" i="14"/>
  <c r="R448" i="14" s="1"/>
  <c r="M406" i="14"/>
  <c r="R406" i="14" s="1"/>
  <c r="M371" i="14"/>
  <c r="R371" i="14" s="1"/>
  <c r="V2681" i="6"/>
  <c r="G28" i="48"/>
  <c r="M413" i="14"/>
  <c r="R413" i="14" s="1"/>
  <c r="M438" i="14"/>
  <c r="R438" i="14" s="1"/>
  <c r="M619" i="14"/>
  <c r="R619" i="14" s="1"/>
  <c r="M484" i="14"/>
  <c r="R484" i="14" s="1"/>
  <c r="M628" i="14"/>
  <c r="R628" i="14" s="1"/>
  <c r="M657" i="14"/>
  <c r="R657" i="14" s="1"/>
  <c r="M38" i="14"/>
  <c r="R38" i="14" s="1"/>
  <c r="M33" i="14"/>
  <c r="R33" i="14" s="1"/>
  <c r="M63" i="14"/>
  <c r="R63" i="14" s="1"/>
  <c r="M51" i="14"/>
  <c r="R51" i="14" s="1"/>
  <c r="M50" i="14"/>
  <c r="R50" i="14" s="1"/>
  <c r="M152" i="14"/>
  <c r="R152" i="14" s="1"/>
  <c r="M165" i="14"/>
  <c r="R165" i="14" s="1"/>
  <c r="O166" i="14"/>
  <c r="M166" i="14"/>
  <c r="R166" i="14" s="1"/>
  <c r="M231" i="14"/>
  <c r="R231" i="14" s="1"/>
  <c r="O147" i="14"/>
  <c r="M147" i="14"/>
  <c r="R147" i="14" s="1"/>
  <c r="M183" i="14"/>
  <c r="R183" i="14" s="1"/>
  <c r="M257" i="14"/>
  <c r="R257" i="14" s="1"/>
  <c r="M274" i="14"/>
  <c r="R274" i="14" s="1"/>
  <c r="M349" i="14"/>
  <c r="R349" i="14" s="1"/>
  <c r="M291" i="14"/>
  <c r="R291" i="14" s="1"/>
  <c r="M330" i="14"/>
  <c r="R330" i="14" s="1"/>
  <c r="M334" i="14"/>
  <c r="R334" i="14" s="1"/>
  <c r="M297" i="14"/>
  <c r="R297" i="14" s="1"/>
  <c r="M323" i="14"/>
  <c r="R323" i="14" s="1"/>
  <c r="M408" i="14"/>
  <c r="R408" i="14" s="1"/>
  <c r="M407" i="14"/>
  <c r="R407" i="14" s="1"/>
  <c r="M423" i="14"/>
  <c r="R423" i="14" s="1"/>
  <c r="M391" i="14"/>
  <c r="R391" i="14" s="1"/>
  <c r="V2807" i="6"/>
  <c r="G40" i="48"/>
  <c r="O421" i="14"/>
  <c r="M421" i="14"/>
  <c r="R421" i="14" s="1"/>
  <c r="O425" i="14"/>
  <c r="M425" i="14"/>
  <c r="M476" i="14"/>
  <c r="R476" i="14" s="1"/>
  <c r="M618" i="14"/>
  <c r="R618" i="14" s="1"/>
  <c r="M486" i="14"/>
  <c r="R486" i="14" s="1"/>
  <c r="M669" i="14"/>
  <c r="R669" i="14" s="1"/>
  <c r="M706" i="14"/>
  <c r="R706" i="14" s="1"/>
  <c r="M37" i="14"/>
  <c r="R37" i="14" s="1"/>
  <c r="F12" i="48"/>
  <c r="V46" i="6"/>
  <c r="M19" i="14"/>
  <c r="R19" i="14" s="1"/>
  <c r="V161" i="6"/>
  <c r="E15" i="48"/>
  <c r="M115" i="14"/>
  <c r="R115" i="14" s="1"/>
  <c r="M107" i="14"/>
  <c r="R107" i="14" s="1"/>
  <c r="M99" i="14"/>
  <c r="R99" i="14" s="1"/>
  <c r="M122" i="14"/>
  <c r="R122" i="14" s="1"/>
  <c r="M201" i="14"/>
  <c r="R201" i="14" s="1"/>
  <c r="M198" i="14"/>
  <c r="R198" i="14" s="1"/>
  <c r="M203" i="14"/>
  <c r="R203" i="14" s="1"/>
  <c r="M157" i="14"/>
  <c r="R157" i="14" s="1"/>
  <c r="M244" i="14"/>
  <c r="R244" i="14" s="1"/>
  <c r="M258" i="14"/>
  <c r="R258" i="14" s="1"/>
  <c r="M116" i="14"/>
  <c r="R116" i="14" s="1"/>
  <c r="O354" i="14"/>
  <c r="M354" i="14"/>
  <c r="R354" i="14" s="1"/>
  <c r="M312" i="14"/>
  <c r="R312" i="14" s="1"/>
  <c r="M337" i="14"/>
  <c r="R337" i="14" s="1"/>
  <c r="M332" i="14"/>
  <c r="R332" i="14" s="1"/>
  <c r="M352" i="14"/>
  <c r="R352" i="14" s="1"/>
  <c r="V2682" i="6"/>
  <c r="M385" i="14"/>
  <c r="R385" i="14" s="1"/>
  <c r="M410" i="14"/>
  <c r="R410" i="14" s="1"/>
  <c r="M485" i="14"/>
  <c r="R485" i="14" s="1"/>
  <c r="M534" i="14"/>
  <c r="R534" i="14" s="1"/>
  <c r="M514" i="14"/>
  <c r="R514" i="14" s="1"/>
  <c r="M650" i="14"/>
  <c r="R650" i="14" s="1"/>
  <c r="M488" i="14"/>
  <c r="R488" i="14" s="1"/>
  <c r="M535" i="14"/>
  <c r="R535" i="14" s="1"/>
  <c r="M627" i="14"/>
  <c r="R627" i="14" s="1"/>
  <c r="O566" i="14"/>
  <c r="M566" i="14"/>
  <c r="R566" i="14" s="1"/>
  <c r="M671" i="14"/>
  <c r="R671" i="14" s="1"/>
  <c r="V4709" i="6"/>
  <c r="O55" i="14"/>
  <c r="M55" i="14"/>
  <c r="R55" i="14" s="1"/>
  <c r="M4" i="14"/>
  <c r="R4" i="14" s="1"/>
  <c r="V49" i="6"/>
  <c r="F14" i="48"/>
  <c r="M48" i="14"/>
  <c r="R48" i="14" s="1"/>
  <c r="M79" i="14"/>
  <c r="R79" i="14" s="1"/>
  <c r="M49" i="14"/>
  <c r="R49" i="14" s="1"/>
  <c r="M144" i="14"/>
  <c r="R144" i="14" s="1"/>
  <c r="M333" i="14"/>
  <c r="R333" i="14" s="1"/>
  <c r="M310" i="14"/>
  <c r="R310" i="14" s="1"/>
  <c r="M260" i="14"/>
  <c r="R260" i="14" s="1"/>
  <c r="M356" i="14"/>
  <c r="R356" i="14" s="1"/>
  <c r="M376" i="14"/>
  <c r="R376" i="14" s="1"/>
  <c r="M381" i="14"/>
  <c r="R381" i="14" s="1"/>
  <c r="O453" i="14"/>
  <c r="M453" i="14"/>
  <c r="R453" i="14" s="1"/>
  <c r="M462" i="14"/>
  <c r="R462" i="14" s="1"/>
  <c r="O510" i="14"/>
  <c r="M510" i="14"/>
  <c r="R510" i="14" s="1"/>
  <c r="M490" i="14"/>
  <c r="R490" i="14" s="1"/>
  <c r="M517" i="14"/>
  <c r="R517" i="14" s="1"/>
  <c r="M656" i="14"/>
  <c r="R656" i="14" s="1"/>
  <c r="M509" i="14"/>
  <c r="R509" i="14" s="1"/>
  <c r="M518" i="14"/>
  <c r="R518" i="14" s="1"/>
  <c r="V4816" i="6"/>
  <c r="M636" i="14"/>
  <c r="R636" i="14" s="1"/>
  <c r="M56" i="14"/>
  <c r="R56" i="14" s="1"/>
  <c r="M31" i="14"/>
  <c r="R31" i="14" s="1"/>
  <c r="M7" i="14"/>
  <c r="R7" i="14" s="1"/>
  <c r="M82" i="14"/>
  <c r="R82" i="14" s="1"/>
  <c r="M80" i="14"/>
  <c r="R80" i="14" s="1"/>
  <c r="M148" i="14"/>
  <c r="R148" i="14" s="1"/>
  <c r="M217" i="14"/>
  <c r="R217" i="14" s="1"/>
  <c r="M273" i="14"/>
  <c r="R273" i="14" s="1"/>
  <c r="M132" i="14"/>
  <c r="R132" i="14" s="1"/>
  <c r="M281" i="14"/>
  <c r="R281" i="14" s="1"/>
  <c r="M135" i="14"/>
  <c r="R135" i="14" s="1"/>
  <c r="M193" i="14"/>
  <c r="R193" i="14" s="1"/>
  <c r="M125" i="14"/>
  <c r="R125" i="14" s="1"/>
  <c r="M123" i="14"/>
  <c r="R123" i="14" s="1"/>
  <c r="M187" i="14"/>
  <c r="R187" i="14" s="1"/>
  <c r="M288" i="14"/>
  <c r="R288" i="14" s="1"/>
  <c r="M338" i="14"/>
  <c r="R338" i="14" s="1"/>
  <c r="M345" i="14"/>
  <c r="R345" i="14" s="1"/>
  <c r="M400" i="14"/>
  <c r="R400" i="14" s="1"/>
  <c r="M435" i="14"/>
  <c r="R435" i="14" s="1"/>
  <c r="M399" i="14"/>
  <c r="R399" i="14" s="1"/>
  <c r="M373" i="14"/>
  <c r="R373" i="14" s="1"/>
  <c r="M382" i="14"/>
  <c r="R382" i="14" s="1"/>
  <c r="O412" i="14"/>
  <c r="M412" i="14"/>
  <c r="R412" i="14" s="1"/>
  <c r="O443" i="14"/>
  <c r="M443" i="14"/>
  <c r="R443" i="14" s="1"/>
  <c r="M470" i="14"/>
  <c r="R470" i="14" s="1"/>
  <c r="V153" i="6"/>
  <c r="M6" i="14"/>
  <c r="R6" i="14" s="1"/>
  <c r="V83" i="6"/>
  <c r="O18" i="14"/>
  <c r="M18" i="14"/>
  <c r="R18" i="14" s="1"/>
  <c r="V406" i="6"/>
  <c r="M46" i="14"/>
  <c r="R46" i="14" s="1"/>
  <c r="V497" i="6"/>
  <c r="M68" i="14"/>
  <c r="R68" i="14" s="1"/>
  <c r="M118" i="14"/>
  <c r="R118" i="14" s="1"/>
  <c r="M158" i="14"/>
  <c r="R158" i="14" s="1"/>
  <c r="V1105" i="6"/>
  <c r="M177" i="14"/>
  <c r="R177" i="14" s="1"/>
  <c r="M172" i="14"/>
  <c r="R172" i="14" s="1"/>
  <c r="M181" i="14"/>
  <c r="R181" i="14" s="1"/>
  <c r="M188" i="14"/>
  <c r="R188" i="14" s="1"/>
  <c r="M176" i="14"/>
  <c r="R176" i="14" s="1"/>
  <c r="M253" i="14"/>
  <c r="R253" i="14" s="1"/>
  <c r="M264" i="14"/>
  <c r="R264" i="14" s="1"/>
  <c r="M262" i="14"/>
  <c r="R262" i="14" s="1"/>
  <c r="M228" i="14"/>
  <c r="R228" i="14" s="1"/>
  <c r="M234" i="14"/>
  <c r="R234" i="14" s="1"/>
  <c r="M246" i="14"/>
  <c r="R246" i="14" s="1"/>
  <c r="M346" i="14"/>
  <c r="R346" i="14" s="1"/>
  <c r="M294" i="14"/>
  <c r="R294" i="14" s="1"/>
  <c r="M308" i="14"/>
  <c r="R308" i="14" s="1"/>
  <c r="O341" i="14"/>
  <c r="M341" i="14"/>
  <c r="R341" i="14" s="1"/>
  <c r="M344" i="14"/>
  <c r="R344" i="14" s="1"/>
  <c r="V2973" i="6"/>
  <c r="M441" i="14"/>
  <c r="R441" i="14" s="1"/>
  <c r="O427" i="14"/>
  <c r="M427" i="14"/>
  <c r="R427" i="14" s="1"/>
  <c r="G33" i="48"/>
  <c r="V3346" i="6"/>
  <c r="M499" i="14"/>
  <c r="R499" i="14" s="1"/>
  <c r="O466" i="14"/>
  <c r="M466" i="14"/>
  <c r="R466" i="14" s="1"/>
  <c r="E40" i="48"/>
  <c r="V3677" i="6"/>
  <c r="M563" i="14"/>
  <c r="R563" i="14" s="1"/>
  <c r="M577" i="14"/>
  <c r="R577" i="14" s="1"/>
  <c r="M533" i="14"/>
  <c r="R533" i="14" s="1"/>
  <c r="M638" i="14"/>
  <c r="R638" i="14" s="1"/>
  <c r="V4370" i="6"/>
  <c r="M642" i="14"/>
  <c r="R642" i="14" s="1"/>
  <c r="M9" i="14"/>
  <c r="R9" i="14" s="1"/>
  <c r="M16" i="14"/>
  <c r="R16" i="14" s="1"/>
  <c r="M35" i="14"/>
  <c r="R35" i="14" s="1"/>
  <c r="V551" i="6"/>
  <c r="M52" i="14"/>
  <c r="R52" i="14" s="1"/>
  <c r="M65" i="14"/>
  <c r="R65" i="14" s="1"/>
  <c r="M69" i="14"/>
  <c r="R69" i="14" s="1"/>
  <c r="V695" i="6"/>
  <c r="M71" i="14"/>
  <c r="R71" i="14" s="1"/>
  <c r="V903" i="6"/>
  <c r="M112" i="14"/>
  <c r="R112" i="14" s="1"/>
  <c r="V1102" i="6"/>
  <c r="O160" i="14"/>
  <c r="M160" i="14"/>
  <c r="R160" i="14" s="1"/>
  <c r="V1661" i="6"/>
  <c r="F24" i="48"/>
  <c r="M225" i="14"/>
  <c r="R225" i="14" s="1"/>
  <c r="M282" i="14"/>
  <c r="R282" i="14" s="1"/>
  <c r="M227" i="14"/>
  <c r="R227" i="14" s="1"/>
  <c r="M249" i="14"/>
  <c r="R249" i="14" s="1"/>
  <c r="M263" i="14"/>
  <c r="R263" i="14" s="1"/>
  <c r="M247" i="14"/>
  <c r="R247" i="14" s="1"/>
  <c r="M284" i="14"/>
  <c r="R284" i="14" s="1"/>
  <c r="M304" i="14"/>
  <c r="R304" i="14" s="1"/>
  <c r="M309" i="14"/>
  <c r="R309" i="14" s="1"/>
  <c r="M331" i="14"/>
  <c r="R331" i="14" s="1"/>
  <c r="V2464" i="6"/>
  <c r="M292" i="14"/>
  <c r="R292" i="14" s="1"/>
  <c r="M320" i="14"/>
  <c r="R320" i="14" s="1"/>
  <c r="M348" i="14"/>
  <c r="R348" i="14" s="1"/>
  <c r="V2170" i="6"/>
  <c r="V2168" i="6"/>
  <c r="M397" i="14"/>
  <c r="R397" i="14" s="1"/>
  <c r="M426" i="14"/>
  <c r="R426" i="14" s="1"/>
  <c r="V3186" i="6"/>
  <c r="M445" i="14"/>
  <c r="R445" i="14" s="1"/>
  <c r="M417" i="14"/>
  <c r="R417" i="14" s="1"/>
  <c r="M428" i="14"/>
  <c r="R428" i="14" s="1"/>
  <c r="M474" i="14"/>
  <c r="R474" i="14" s="1"/>
  <c r="M565" i="14"/>
  <c r="R565" i="14" s="1"/>
  <c r="M645" i="14"/>
  <c r="R645" i="14" s="1"/>
  <c r="M670" i="14"/>
  <c r="R670" i="14" s="1"/>
  <c r="M647" i="14"/>
  <c r="R647" i="14" s="1"/>
  <c r="M608" i="14"/>
  <c r="R608" i="14" s="1"/>
  <c r="V435" i="6"/>
  <c r="M66" i="14"/>
  <c r="R66" i="14" s="1"/>
  <c r="O85" i="14"/>
  <c r="M85" i="14"/>
  <c r="R85" i="14" s="1"/>
  <c r="V648" i="6"/>
  <c r="M83" i="14"/>
  <c r="R83" i="14" s="1"/>
  <c r="M98" i="14"/>
  <c r="R98" i="14" s="1"/>
  <c r="M106" i="14"/>
  <c r="R106" i="14" s="1"/>
  <c r="M114" i="14"/>
  <c r="R114" i="14" s="1"/>
  <c r="M126" i="14"/>
  <c r="R126" i="14" s="1"/>
  <c r="V1092" i="6"/>
  <c r="M136" i="14"/>
  <c r="R136" i="14" s="1"/>
  <c r="M162" i="14"/>
  <c r="R162" i="14" s="1"/>
  <c r="V1434" i="6"/>
  <c r="V1329" i="6"/>
  <c r="M208" i="14"/>
  <c r="R208" i="14" s="1"/>
  <c r="M202" i="14"/>
  <c r="R202" i="14" s="1"/>
  <c r="M209" i="14"/>
  <c r="R209" i="14" s="1"/>
  <c r="M239" i="14"/>
  <c r="R239" i="14" s="1"/>
  <c r="M283" i="14"/>
  <c r="R283" i="14" s="1"/>
  <c r="V2025" i="6"/>
  <c r="M313" i="14"/>
  <c r="R313" i="14" s="1"/>
  <c r="M361" i="14"/>
  <c r="R361" i="14" s="1"/>
  <c r="M353" i="14"/>
  <c r="R353" i="14" s="1"/>
  <c r="M315" i="14"/>
  <c r="R315" i="14" s="1"/>
  <c r="M286" i="14"/>
  <c r="R286" i="14" s="1"/>
  <c r="M355" i="14"/>
  <c r="R355" i="14" s="1"/>
  <c r="M360" i="14"/>
  <c r="R360" i="14" s="1"/>
  <c r="M366" i="14"/>
  <c r="R366" i="14" s="1"/>
  <c r="M384" i="14"/>
  <c r="R384" i="14" s="1"/>
  <c r="M390" i="14"/>
  <c r="R390" i="14" s="1"/>
  <c r="M419" i="14"/>
  <c r="R419" i="14" s="1"/>
  <c r="M431" i="14"/>
  <c r="R431" i="14" s="1"/>
  <c r="O454" i="14"/>
  <c r="M454" i="14"/>
  <c r="R454" i="14" s="1"/>
  <c r="V3108" i="6"/>
  <c r="M491" i="14"/>
  <c r="R491" i="14" s="1"/>
  <c r="M515" i="14"/>
  <c r="R515" i="14" s="1"/>
  <c r="M523" i="14"/>
  <c r="R523" i="14" s="1"/>
  <c r="M553" i="14"/>
  <c r="R553" i="14" s="1"/>
  <c r="M568" i="14"/>
  <c r="R568" i="14" s="1"/>
  <c r="O611" i="14"/>
  <c r="M611" i="14"/>
  <c r="R611" i="14" s="1"/>
  <c r="M699" i="14"/>
  <c r="R699" i="14" s="1"/>
  <c r="V76" i="6"/>
  <c r="V6" i="6"/>
  <c r="V74" i="6"/>
  <c r="V54" i="6"/>
  <c r="F13" i="48"/>
  <c r="V152" i="6"/>
  <c r="M29" i="14"/>
  <c r="R29" i="14" s="1"/>
  <c r="O13" i="14"/>
  <c r="M13" i="14"/>
  <c r="M27" i="14"/>
  <c r="R27" i="14" s="1"/>
  <c r="M40" i="14"/>
  <c r="R40" i="14" s="1"/>
  <c r="V415" i="6"/>
  <c r="V576" i="6"/>
  <c r="V525" i="6"/>
  <c r="M75" i="14"/>
  <c r="R75" i="14" s="1"/>
  <c r="M92" i="14"/>
  <c r="R92" i="14" s="1"/>
  <c r="V688" i="6"/>
  <c r="M97" i="14"/>
  <c r="R97" i="14" s="1"/>
  <c r="M100" i="14"/>
  <c r="R100" i="14" s="1"/>
  <c r="V878" i="6"/>
  <c r="M108" i="14"/>
  <c r="R108" i="14" s="1"/>
  <c r="M111" i="14"/>
  <c r="R111" i="14" s="1"/>
  <c r="M127" i="14"/>
  <c r="R127" i="14" s="1"/>
  <c r="M140" i="14"/>
  <c r="R140" i="14" s="1"/>
  <c r="M129" i="14"/>
  <c r="R129" i="14" s="1"/>
  <c r="M134" i="14"/>
  <c r="R134" i="14" s="1"/>
  <c r="M153" i="14"/>
  <c r="R153" i="14" s="1"/>
  <c r="M178" i="14"/>
  <c r="R178" i="14" s="1"/>
  <c r="M184" i="14"/>
  <c r="R184" i="14" s="1"/>
  <c r="V1436" i="6"/>
  <c r="O211" i="14"/>
  <c r="M211" i="14"/>
  <c r="R211" i="14" s="1"/>
  <c r="M226" i="14"/>
  <c r="R226" i="14" s="1"/>
  <c r="M280" i="14"/>
  <c r="R280" i="14" s="1"/>
  <c r="O269" i="14"/>
  <c r="M269" i="14"/>
  <c r="R269" i="14" s="1"/>
  <c r="M229" i="14"/>
  <c r="R229" i="14" s="1"/>
  <c r="M342" i="14"/>
  <c r="R342" i="14" s="1"/>
  <c r="M287" i="14"/>
  <c r="R287" i="14" s="1"/>
  <c r="M370" i="14"/>
  <c r="R370" i="14" s="1"/>
  <c r="M358" i="14"/>
  <c r="R358" i="14" s="1"/>
  <c r="M359" i="14"/>
  <c r="R359" i="14" s="1"/>
  <c r="M415" i="14"/>
  <c r="R415" i="14" s="1"/>
  <c r="V2060" i="6"/>
  <c r="M416" i="14"/>
  <c r="R416" i="14" s="1"/>
  <c r="M372" i="14"/>
  <c r="R372" i="14" s="1"/>
  <c r="V3022" i="6"/>
  <c r="G31" i="48"/>
  <c r="V3138" i="6"/>
  <c r="F32" i="48"/>
  <c r="M429" i="14"/>
  <c r="R429" i="14" s="1"/>
  <c r="O437" i="14"/>
  <c r="M437" i="14"/>
  <c r="R437" i="14" s="1"/>
  <c r="M424" i="14"/>
  <c r="R424" i="14" s="1"/>
  <c r="M433" i="14"/>
  <c r="R433" i="14" s="1"/>
  <c r="G32" i="48"/>
  <c r="V3211" i="6"/>
  <c r="M446" i="14"/>
  <c r="R446" i="14" s="1"/>
  <c r="M455" i="14"/>
  <c r="R455" i="14" s="1"/>
  <c r="M516" i="14"/>
  <c r="R516" i="14" s="1"/>
  <c r="M489" i="14"/>
  <c r="R489" i="14" s="1"/>
  <c r="M524" i="14"/>
  <c r="R524" i="14" s="1"/>
  <c r="M483" i="14"/>
  <c r="R483" i="14" s="1"/>
  <c r="M531" i="14"/>
  <c r="R531" i="14" s="1"/>
  <c r="M554" i="14"/>
  <c r="R554" i="14" s="1"/>
  <c r="M551" i="14"/>
  <c r="R551" i="14" s="1"/>
  <c r="M640" i="14"/>
  <c r="R640" i="14" s="1"/>
  <c r="O653" i="14"/>
  <c r="M653" i="14"/>
  <c r="R653" i="14" s="1"/>
  <c r="M655" i="14"/>
  <c r="R655" i="14" s="1"/>
  <c r="O665" i="14"/>
  <c r="M665" i="14"/>
  <c r="R665" i="14" s="1"/>
  <c r="O593" i="14"/>
  <c r="M593" i="14"/>
  <c r="R593" i="14" s="1"/>
  <c r="O684" i="14"/>
  <c r="M690" i="14"/>
  <c r="R690" i="14" s="1"/>
  <c r="V8" i="6"/>
  <c r="V82" i="6"/>
  <c r="V307" i="6"/>
  <c r="M8" i="14"/>
  <c r="R8" i="14" s="1"/>
  <c r="M11" i="14"/>
  <c r="R11" i="14" s="1"/>
  <c r="V156" i="6"/>
  <c r="V99" i="6"/>
  <c r="V418" i="6"/>
  <c r="V357" i="6"/>
  <c r="M41" i="14"/>
  <c r="R41" i="14" s="1"/>
  <c r="M28" i="14"/>
  <c r="R28" i="14" s="1"/>
  <c r="V552" i="6"/>
  <c r="M70" i="14"/>
  <c r="R70" i="14" s="1"/>
  <c r="M102" i="14"/>
  <c r="R102" i="14" s="1"/>
  <c r="M94" i="14"/>
  <c r="R94" i="14" s="1"/>
  <c r="M128" i="14"/>
  <c r="R128" i="14" s="1"/>
  <c r="M161" i="14"/>
  <c r="R161" i="14" s="1"/>
  <c r="V1031" i="6"/>
  <c r="M137" i="14"/>
  <c r="R137" i="14" s="1"/>
  <c r="O192" i="14"/>
  <c r="M192" i="14"/>
  <c r="R192" i="14" s="1"/>
  <c r="V1363" i="6"/>
  <c r="M216" i="14"/>
  <c r="R216" i="14" s="1"/>
  <c r="M199" i="14"/>
  <c r="R199" i="14" s="1"/>
  <c r="V1483" i="6"/>
  <c r="F31" i="48"/>
  <c r="M214" i="14"/>
  <c r="R214" i="14" s="1"/>
  <c r="M252" i="14"/>
  <c r="R252" i="14" s="1"/>
  <c r="O290" i="14"/>
  <c r="M290" i="14"/>
  <c r="R290" i="14" s="1"/>
  <c r="M295" i="14"/>
  <c r="R295" i="14" s="1"/>
  <c r="M307" i="14"/>
  <c r="R307" i="14" s="1"/>
  <c r="M296" i="14"/>
  <c r="R296" i="14" s="1"/>
  <c r="M362" i="14"/>
  <c r="R362" i="14" s="1"/>
  <c r="M395" i="14"/>
  <c r="R395" i="14" s="1"/>
  <c r="M363" i="14"/>
  <c r="R363" i="14" s="1"/>
  <c r="M404" i="14"/>
  <c r="R404" i="14" s="1"/>
  <c r="V3019" i="6"/>
  <c r="V3044" i="6"/>
  <c r="O450" i="14"/>
  <c r="M450" i="14"/>
  <c r="R450" i="14" s="1"/>
  <c r="M468" i="14"/>
  <c r="R468" i="14" s="1"/>
  <c r="M498" i="14"/>
  <c r="R498" i="14" s="1"/>
  <c r="M528" i="14"/>
  <c r="R528" i="14" s="1"/>
  <c r="M530" i="14"/>
  <c r="R530" i="14" s="1"/>
  <c r="M567" i="14"/>
  <c r="R567" i="14" s="1"/>
  <c r="M606" i="14"/>
  <c r="R606" i="14" s="1"/>
  <c r="M668" i="14"/>
  <c r="R668" i="14" s="1"/>
  <c r="E47" i="48"/>
  <c r="M682" i="14"/>
  <c r="R682" i="14" s="1"/>
  <c r="M678" i="14"/>
  <c r="R678" i="14" s="1"/>
  <c r="V25" i="6"/>
  <c r="M25" i="14"/>
  <c r="R25" i="14" s="1"/>
  <c r="M54" i="14"/>
  <c r="R54" i="14" s="1"/>
  <c r="V545" i="6"/>
  <c r="M74" i="14"/>
  <c r="R74" i="14" s="1"/>
  <c r="V694" i="6"/>
  <c r="M119" i="14"/>
  <c r="R119" i="14" s="1"/>
  <c r="O113" i="14"/>
  <c r="M113" i="14"/>
  <c r="R113" i="14" s="1"/>
  <c r="M96" i="14"/>
  <c r="R96" i="14" s="1"/>
  <c r="O139" i="14"/>
  <c r="M139" i="14"/>
  <c r="R139" i="14" s="1"/>
  <c r="M156" i="14"/>
  <c r="R156" i="14" s="1"/>
  <c r="M195" i="14"/>
  <c r="R195" i="14" s="1"/>
  <c r="M206" i="14"/>
  <c r="R206" i="14" s="1"/>
  <c r="M219" i="14"/>
  <c r="R219" i="14" s="1"/>
  <c r="M220" i="14"/>
  <c r="R220" i="14" s="1"/>
  <c r="M276" i="14"/>
  <c r="R276" i="14" s="1"/>
  <c r="M279" i="14"/>
  <c r="R279" i="14" s="1"/>
  <c r="M357" i="14"/>
  <c r="R357" i="14" s="1"/>
  <c r="M314" i="14"/>
  <c r="R314" i="14" s="1"/>
  <c r="M343" i="14"/>
  <c r="R343" i="14" s="1"/>
  <c r="M298" i="14"/>
  <c r="R298" i="14" s="1"/>
  <c r="M414" i="14"/>
  <c r="R414" i="14" s="1"/>
  <c r="M409" i="14"/>
  <c r="R409" i="14" s="1"/>
  <c r="M420" i="14"/>
  <c r="R420" i="14" s="1"/>
  <c r="M440" i="14"/>
  <c r="R440" i="14" s="1"/>
  <c r="M457" i="14"/>
  <c r="R457" i="14" s="1"/>
  <c r="O467" i="14"/>
  <c r="M467" i="14"/>
  <c r="R467" i="14" s="1"/>
  <c r="V3673" i="6"/>
  <c r="M507" i="14"/>
  <c r="R507" i="14" s="1"/>
  <c r="M471" i="14"/>
  <c r="R471" i="14" s="1"/>
  <c r="M532" i="14"/>
  <c r="R532" i="14" s="1"/>
  <c r="M583" i="14"/>
  <c r="R583" i="14" s="1"/>
  <c r="M564" i="14"/>
  <c r="R564" i="14" s="1"/>
  <c r="M643" i="14"/>
  <c r="R643" i="14" s="1"/>
  <c r="M639" i="14"/>
  <c r="R639" i="14" s="1"/>
  <c r="V4718" i="6"/>
  <c r="M641" i="14"/>
  <c r="R641" i="14" s="1"/>
  <c r="M698" i="14"/>
  <c r="R698" i="14" s="1"/>
  <c r="V3529" i="6"/>
  <c r="O492" i="14"/>
  <c r="V787" i="6"/>
  <c r="O87" i="14"/>
  <c r="V4104" i="6"/>
  <c r="O580" i="14"/>
  <c r="O536" i="14"/>
  <c r="V3802" i="6"/>
  <c r="V2144" i="6"/>
  <c r="O306" i="14"/>
  <c r="V3778" i="6"/>
  <c r="O529" i="14"/>
  <c r="V979" i="6"/>
  <c r="O121" i="14"/>
  <c r="O487" i="14"/>
  <c r="V3520" i="6"/>
  <c r="V3966" i="6"/>
  <c r="O557" i="14"/>
  <c r="V1807" i="6"/>
  <c r="O245" i="14"/>
  <c r="V1419" i="6"/>
  <c r="O194" i="14"/>
  <c r="V3355" i="6"/>
  <c r="O469" i="14"/>
  <c r="V3963" i="6"/>
  <c r="O556" i="14"/>
  <c r="V1918" i="6"/>
  <c r="O275" i="14"/>
  <c r="O77" i="14"/>
  <c r="V672" i="6"/>
  <c r="O578" i="14"/>
  <c r="V4102" i="6"/>
  <c r="O251" i="14"/>
  <c r="V1819" i="6"/>
  <c r="V5222" i="6"/>
  <c r="O713" i="14"/>
  <c r="V3962" i="6"/>
  <c r="O555" i="14"/>
  <c r="V4094" i="6"/>
  <c r="E48" i="48"/>
  <c r="O574" i="14"/>
  <c r="V3065" i="6"/>
  <c r="O432" i="14"/>
  <c r="V3531" i="6"/>
  <c r="O493" i="14"/>
  <c r="V4103" i="6"/>
  <c r="O579" i="14"/>
  <c r="V3607" i="6"/>
  <c r="O505" i="14"/>
  <c r="O335" i="14"/>
  <c r="V2245" i="6"/>
  <c r="V4095" i="6"/>
  <c r="O575" i="14"/>
  <c r="O243" i="14"/>
  <c r="V1804" i="6"/>
  <c r="O365" i="14"/>
  <c r="V2439" i="6"/>
  <c r="O350" i="14"/>
  <c r="V2335" i="6"/>
  <c r="O573" i="14"/>
  <c r="V4091" i="6"/>
  <c r="O607" i="14"/>
  <c r="V4367" i="6"/>
  <c r="V3855" i="6"/>
  <c r="O543" i="14"/>
  <c r="O503" i="14"/>
  <c r="V3603" i="6"/>
  <c r="V2228" i="6"/>
  <c r="O324" i="14"/>
  <c r="O89" i="14"/>
  <c r="V790" i="6"/>
  <c r="V4495" i="6"/>
  <c r="O629" i="14"/>
  <c r="O182" i="14"/>
  <c r="V1344" i="6"/>
  <c r="O581" i="14"/>
  <c r="V4105" i="6"/>
  <c r="V2987" i="6"/>
  <c r="O422" i="14"/>
  <c r="V3801" i="6"/>
  <c r="O537" i="14"/>
  <c r="V2535" i="6"/>
  <c r="O377" i="14"/>
  <c r="O508" i="14"/>
  <c r="V3616" i="6"/>
  <c r="V2252" i="6"/>
  <c r="O340" i="14"/>
  <c r="O609" i="14"/>
  <c r="V4371" i="6"/>
  <c r="V4220" i="6"/>
  <c r="O594" i="14"/>
  <c r="V4096" i="6"/>
  <c r="O576" i="14"/>
  <c r="V3532" i="6"/>
  <c r="O494" i="14"/>
  <c r="O592" i="14"/>
  <c r="V4211" i="6"/>
  <c r="O712" i="14"/>
  <c r="V5071" i="6"/>
  <c r="V4705" i="6"/>
  <c r="O651" i="14"/>
  <c r="O369" i="14"/>
  <c r="V2448" i="6"/>
  <c r="O364" i="14"/>
  <c r="V2437" i="6"/>
  <c r="O336" i="14"/>
  <c r="V2246" i="6"/>
  <c r="V1894" i="6"/>
  <c r="O174" i="14"/>
  <c r="V1318" i="6"/>
  <c r="O145" i="14"/>
  <c r="V1147" i="6"/>
  <c r="V904" i="6"/>
  <c r="O103" i="14"/>
  <c r="V511" i="6"/>
  <c r="O61" i="14"/>
  <c r="V111" i="6"/>
  <c r="O15" i="14"/>
  <c r="O329" i="14"/>
  <c r="V2233" i="6"/>
  <c r="O327" i="14"/>
  <c r="V2231" i="6"/>
  <c r="V2229" i="6"/>
  <c r="O325" i="14"/>
  <c r="V448" i="6"/>
  <c r="O43" i="14"/>
  <c r="V2800" i="6"/>
  <c r="O402" i="14"/>
  <c r="V2782" i="6"/>
  <c r="O398" i="14"/>
  <c r="V2089" i="6"/>
  <c r="O300" i="14"/>
  <c r="V1594" i="6"/>
  <c r="O212" i="14"/>
  <c r="O179" i="14"/>
  <c r="V1337" i="6"/>
  <c r="O133" i="14"/>
  <c r="V1083" i="6"/>
  <c r="V681" i="6"/>
  <c r="O81" i="14"/>
  <c r="V639" i="6"/>
  <c r="O73" i="14"/>
  <c r="O696" i="14"/>
  <c r="V3169" i="6"/>
  <c r="O449" i="14"/>
  <c r="V2038" i="6"/>
  <c r="O289" i="14"/>
  <c r="V1903" i="6"/>
  <c r="O271" i="14"/>
  <c r="V1901" i="6"/>
  <c r="O270" i="14"/>
  <c r="V1741" i="6"/>
  <c r="O235" i="14"/>
  <c r="V1599" i="6"/>
  <c r="O215" i="14"/>
  <c r="V1411" i="6"/>
  <c r="O191" i="14"/>
  <c r="V2226" i="6"/>
  <c r="O322" i="14"/>
  <c r="O259" i="14"/>
  <c r="V1873" i="6"/>
  <c r="V1716" i="6"/>
  <c r="O230" i="14"/>
  <c r="O223" i="14"/>
  <c r="V1651" i="6"/>
  <c r="V3181" i="6"/>
  <c r="O451" i="14"/>
  <c r="O434" i="14"/>
  <c r="V3069" i="6"/>
  <c r="O321" i="14"/>
  <c r="V2225" i="6"/>
  <c r="V2119" i="6"/>
  <c r="O303" i="14"/>
  <c r="V2446" i="6"/>
  <c r="O368" i="14"/>
  <c r="O339" i="14"/>
  <c r="V2251" i="6"/>
  <c r="O268" i="14"/>
  <c r="V1895" i="6"/>
  <c r="V1803" i="6"/>
  <c r="O242" i="14"/>
  <c r="O58" i="14"/>
  <c r="V506" i="6"/>
  <c r="V1410" i="6"/>
  <c r="O190" i="14"/>
  <c r="V1317" i="6"/>
  <c r="O173" i="14"/>
  <c r="V1157" i="6"/>
  <c r="O150" i="14"/>
  <c r="V788" i="6"/>
  <c r="O88" i="14"/>
  <c r="V516" i="6"/>
  <c r="O64" i="14"/>
  <c r="O232" i="14"/>
  <c r="V1720" i="6"/>
  <c r="O221" i="14"/>
  <c r="V1648" i="6"/>
  <c r="V1319" i="6"/>
  <c r="O175" i="14"/>
  <c r="V1227" i="6"/>
  <c r="O163" i="14"/>
  <c r="O138" i="14"/>
  <c r="V1096" i="6"/>
  <c r="V914" i="6"/>
  <c r="O110" i="14"/>
  <c r="O86" i="14"/>
  <c r="V786" i="6"/>
  <c r="O45" i="14"/>
  <c r="V461" i="6"/>
  <c r="V906" i="6"/>
  <c r="O105" i="14"/>
  <c r="O90" i="14"/>
  <c r="V791" i="6"/>
  <c r="V508" i="6"/>
  <c r="O59" i="14"/>
  <c r="V2588" i="6"/>
  <c r="O382" i="14"/>
  <c r="V3070" i="6"/>
  <c r="O435" i="14"/>
  <c r="V2290" i="6"/>
  <c r="O345" i="14"/>
  <c r="V1404" i="6"/>
  <c r="O187" i="14"/>
  <c r="V985" i="6"/>
  <c r="O125" i="14"/>
  <c r="V2366" i="6"/>
  <c r="O356" i="14"/>
  <c r="O333" i="14"/>
  <c r="V2241" i="6"/>
  <c r="V3800" i="6"/>
  <c r="O535" i="14"/>
  <c r="V1502" i="6"/>
  <c r="O201" i="14"/>
  <c r="V911" i="6"/>
  <c r="O107" i="14"/>
  <c r="E14" i="48"/>
  <c r="V172" i="6"/>
  <c r="O19" i="14"/>
  <c r="V5166" i="6"/>
  <c r="O706" i="14"/>
  <c r="V2989" i="6"/>
  <c r="O423" i="14"/>
  <c r="V2083" i="6"/>
  <c r="O297" i="14"/>
  <c r="V2045" i="6"/>
  <c r="O291" i="14"/>
  <c r="V1867" i="6"/>
  <c r="O257" i="14"/>
  <c r="V1718" i="6"/>
  <c r="O231" i="14"/>
  <c r="O152" i="14"/>
  <c r="V1172" i="6"/>
  <c r="V514" i="6"/>
  <c r="O63" i="14"/>
  <c r="V376" i="6"/>
  <c r="O38" i="14"/>
  <c r="V3168" i="6"/>
  <c r="O448" i="14"/>
  <c r="V1864" i="6"/>
  <c r="O256" i="14"/>
  <c r="V1149" i="6"/>
  <c r="O146" i="14"/>
  <c r="V2157" i="6"/>
  <c r="O311" i="14"/>
  <c r="V438" i="6"/>
  <c r="O506" i="14"/>
  <c r="V3609" i="6"/>
  <c r="V3073" i="6"/>
  <c r="O436" i="14"/>
  <c r="O326" i="14"/>
  <c r="V2230" i="6"/>
  <c r="V1855" i="6"/>
  <c r="V905" i="6"/>
  <c r="O104" i="14"/>
  <c r="V1060" i="6"/>
  <c r="O131" i="14"/>
  <c r="V628" i="6"/>
  <c r="O72" i="14"/>
  <c r="O93" i="14"/>
  <c r="V810" i="6"/>
  <c r="V234" i="6"/>
  <c r="O23" i="14"/>
  <c r="O281" i="14"/>
  <c r="V1983" i="6"/>
  <c r="O217" i="14"/>
  <c r="V1607" i="6"/>
  <c r="O82" i="14"/>
  <c r="V683" i="6"/>
  <c r="V502" i="6"/>
  <c r="O56" i="14"/>
  <c r="V4751" i="6"/>
  <c r="O656" i="14"/>
  <c r="V3242" i="6"/>
  <c r="V2836" i="6"/>
  <c r="V2722" i="6"/>
  <c r="V4860" i="6"/>
  <c r="O671" i="14"/>
  <c r="V2338" i="6"/>
  <c r="O352" i="14"/>
  <c r="V2248" i="6"/>
  <c r="O337" i="14"/>
  <c r="V941" i="6"/>
  <c r="O116" i="14"/>
  <c r="V1590" i="6"/>
  <c r="O203" i="14"/>
  <c r="V1511" i="6"/>
  <c r="V3089" i="6"/>
  <c r="O438" i="14"/>
  <c r="V2467" i="6"/>
  <c r="O371" i="14"/>
  <c r="V4679" i="6"/>
  <c r="O648" i="14"/>
  <c r="O558" i="14"/>
  <c r="V3967" i="6"/>
  <c r="V4372" i="6"/>
  <c r="O610" i="14"/>
  <c r="V4707" i="6"/>
  <c r="O652" i="14"/>
  <c r="O373" i="14"/>
  <c r="V2495" i="6"/>
  <c r="V2792" i="6"/>
  <c r="O400" i="14"/>
  <c r="V2249" i="6"/>
  <c r="O338" i="14"/>
  <c r="V983" i="6"/>
  <c r="O123" i="14"/>
  <c r="V3526" i="6"/>
  <c r="O490" i="14"/>
  <c r="V1874" i="6"/>
  <c r="O260" i="14"/>
  <c r="V3522" i="6"/>
  <c r="O488" i="14"/>
  <c r="O534" i="14"/>
  <c r="V3792" i="6"/>
  <c r="V2829" i="6"/>
  <c r="O410" i="14"/>
  <c r="G30" i="48"/>
  <c r="V980" i="6"/>
  <c r="O122" i="14"/>
  <c r="O115" i="14"/>
  <c r="V939" i="6"/>
  <c r="O476" i="14"/>
  <c r="V3412" i="6"/>
  <c r="V2817" i="6"/>
  <c r="O407" i="14"/>
  <c r="V2244" i="6"/>
  <c r="O334" i="14"/>
  <c r="V2333" i="6"/>
  <c r="O349" i="14"/>
  <c r="V1345" i="6"/>
  <c r="O183" i="14"/>
  <c r="V474" i="6"/>
  <c r="O50" i="14"/>
  <c r="V344" i="6"/>
  <c r="O33" i="14"/>
  <c r="V5139" i="6"/>
  <c r="V4493" i="6"/>
  <c r="O628" i="14"/>
  <c r="V2813" i="6"/>
  <c r="O405" i="14"/>
  <c r="O317" i="14"/>
  <c r="V2179" i="6"/>
  <c r="V2027" i="6"/>
  <c r="O285" i="14"/>
  <c r="V1339" i="6"/>
  <c r="O180" i="14"/>
  <c r="V1890" i="6"/>
  <c r="O265" i="14"/>
  <c r="O261" i="14"/>
  <c r="V1876" i="6"/>
  <c r="O62" i="14"/>
  <c r="V512" i="6"/>
  <c r="O26" i="14"/>
  <c r="V290" i="6"/>
  <c r="V3934" i="6"/>
  <c r="O550" i="14"/>
  <c r="V3221" i="6"/>
  <c r="O447" i="14"/>
  <c r="V3166" i="6"/>
  <c r="V2194" i="6"/>
  <c r="V2445" i="6"/>
  <c r="O367" i="14"/>
  <c r="V1785" i="6"/>
  <c r="O240" i="14"/>
  <c r="V1649" i="6"/>
  <c r="O222" i="14"/>
  <c r="V701" i="6"/>
  <c r="V794" i="6"/>
  <c r="V340" i="6"/>
  <c r="O32" i="14"/>
  <c r="V4728" i="6"/>
  <c r="V1417" i="6"/>
  <c r="O193" i="14"/>
  <c r="V1069" i="6"/>
  <c r="O132" i="14"/>
  <c r="O148" i="14"/>
  <c r="P148" i="14" s="1"/>
  <c r="V1152" i="6"/>
  <c r="O7" i="14"/>
  <c r="V41" i="6"/>
  <c r="V3679" i="6"/>
  <c r="O518" i="14"/>
  <c r="V3289" i="6"/>
  <c r="O462" i="14"/>
  <c r="V1146" i="6"/>
  <c r="O144" i="14"/>
  <c r="V678" i="6"/>
  <c r="O79" i="14"/>
  <c r="O4" i="14"/>
  <c r="V12" i="6"/>
  <c r="V4661" i="6"/>
  <c r="V4806" i="6"/>
  <c r="V4489" i="6"/>
  <c r="O627" i="14"/>
  <c r="E44" i="48"/>
  <c r="O514" i="14"/>
  <c r="V3669" i="6"/>
  <c r="O385" i="14"/>
  <c r="V2595" i="6"/>
  <c r="V2240" i="6"/>
  <c r="O332" i="14"/>
  <c r="V2159" i="6"/>
  <c r="O312" i="14"/>
  <c r="V1870" i="6"/>
  <c r="O258" i="14"/>
  <c r="O157" i="14"/>
  <c r="V1194" i="6"/>
  <c r="V1442" i="6"/>
  <c r="O198" i="14"/>
  <c r="V2679" i="6"/>
  <c r="O391" i="14"/>
  <c r="O413" i="14"/>
  <c r="V2855" i="6"/>
  <c r="V2815" i="6"/>
  <c r="O406" i="14"/>
  <c r="V4878" i="6"/>
  <c r="O552" i="14"/>
  <c r="V3945" i="6"/>
  <c r="V1947" i="6"/>
  <c r="O278" i="14"/>
  <c r="V2783" i="6"/>
  <c r="O399" i="14"/>
  <c r="V2037" i="6"/>
  <c r="O288" i="14"/>
  <c r="V1203" i="6"/>
  <c r="V4543" i="6"/>
  <c r="O636" i="14"/>
  <c r="O517" i="14"/>
  <c r="V3678" i="6"/>
  <c r="O381" i="14"/>
  <c r="V2586" i="6"/>
  <c r="O376" i="14"/>
  <c r="V2533" i="6"/>
  <c r="V2156" i="6"/>
  <c r="O310" i="14"/>
  <c r="V5353" i="6"/>
  <c r="V4697" i="6"/>
  <c r="O650" i="14"/>
  <c r="G29" i="48"/>
  <c r="O99" i="14"/>
  <c r="V849" i="6"/>
  <c r="V370" i="6"/>
  <c r="O37" i="14"/>
  <c r="V4838" i="6"/>
  <c r="V2819" i="6"/>
  <c r="O408" i="14"/>
  <c r="V2227" i="6"/>
  <c r="O323" i="14"/>
  <c r="V2234" i="6"/>
  <c r="O330" i="14"/>
  <c r="V1916" i="6"/>
  <c r="O274" i="14"/>
  <c r="O165" i="14"/>
  <c r="V1232" i="6"/>
  <c r="V476" i="6"/>
  <c r="O51" i="14"/>
  <c r="O657" i="14"/>
  <c r="V4753" i="6"/>
  <c r="V3515" i="6"/>
  <c r="O484" i="14"/>
  <c r="V2310" i="6"/>
  <c r="O347" i="14"/>
  <c r="O130" i="14"/>
  <c r="V1056" i="6"/>
  <c r="O154" i="14"/>
  <c r="V1180" i="6"/>
  <c r="V1230" i="6"/>
  <c r="O164" i="14"/>
  <c r="V1654" i="6"/>
  <c r="O224" i="14"/>
  <c r="V235" i="6"/>
  <c r="O24" i="14"/>
  <c r="V2799" i="6"/>
  <c r="O401" i="14"/>
  <c r="O351" i="14"/>
  <c r="V2336" i="6"/>
  <c r="V1891" i="6"/>
  <c r="O266" i="14"/>
  <c r="O200" i="14"/>
  <c r="V1499" i="6"/>
  <c r="V1112" i="6"/>
  <c r="O141" i="14"/>
  <c r="V987" i="6"/>
  <c r="O124" i="14"/>
  <c r="O57" i="14"/>
  <c r="V504" i="6"/>
  <c r="E26" i="48"/>
  <c r="V4554" i="6"/>
  <c r="O470" i="14"/>
  <c r="V3358" i="6"/>
  <c r="V1086" i="6"/>
  <c r="O135" i="14"/>
  <c r="O273" i="14"/>
  <c r="V1915" i="6"/>
  <c r="V680" i="6"/>
  <c r="O80" i="14"/>
  <c r="O31" i="14"/>
  <c r="V321" i="6"/>
  <c r="O509" i="14"/>
  <c r="V3617" i="6"/>
  <c r="V471" i="6"/>
  <c r="O49" i="14"/>
  <c r="V468" i="6"/>
  <c r="O48" i="14"/>
  <c r="O485" i="14"/>
  <c r="V3518" i="6"/>
  <c r="V2174" i="6"/>
  <c r="V1805" i="6"/>
  <c r="O244" i="14"/>
  <c r="V3519" i="6"/>
  <c r="O486" i="14"/>
  <c r="O618" i="14"/>
  <c r="V4429" i="6"/>
  <c r="V4431" i="6"/>
  <c r="O619" i="14"/>
  <c r="V2087" i="6"/>
  <c r="O299" i="14"/>
  <c r="V1596" i="6"/>
  <c r="O213" i="14"/>
  <c r="V4890" i="6"/>
  <c r="V3613" i="6"/>
  <c r="O507" i="14"/>
  <c r="V2280" i="6"/>
  <c r="O343" i="14"/>
  <c r="V1642" i="6"/>
  <c r="O220" i="14"/>
  <c r="O74" i="14"/>
  <c r="V640" i="6"/>
  <c r="V384" i="6"/>
  <c r="F19" i="48"/>
  <c r="V4960" i="6"/>
  <c r="O682" i="14"/>
  <c r="V4937" i="6"/>
  <c r="V4916" i="6"/>
  <c r="V3106" i="6"/>
  <c r="O363" i="14"/>
  <c r="V2435" i="6"/>
  <c r="V2432" i="6"/>
  <c r="O362" i="14"/>
  <c r="V1007" i="6"/>
  <c r="O128" i="14"/>
  <c r="V423" i="6"/>
  <c r="O41" i="14"/>
  <c r="V22" i="6"/>
  <c r="V5030" i="6"/>
  <c r="V4607" i="6"/>
  <c r="O640" i="14"/>
  <c r="V4106" i="6"/>
  <c r="V3734" i="6"/>
  <c r="O524" i="14"/>
  <c r="V1335" i="6"/>
  <c r="O178" i="14"/>
  <c r="V912" i="6"/>
  <c r="O108" i="14"/>
  <c r="V3064" i="6"/>
  <c r="O431" i="14"/>
  <c r="V2673" i="6"/>
  <c r="O390" i="14"/>
  <c r="V2440" i="6"/>
  <c r="O366" i="14"/>
  <c r="V2167" i="6"/>
  <c r="O315" i="14"/>
  <c r="V2160" i="6"/>
  <c r="O313" i="14"/>
  <c r="V1994" i="6"/>
  <c r="O283" i="14"/>
  <c r="V1780" i="6"/>
  <c r="O239" i="14"/>
  <c r="V1584" i="6"/>
  <c r="O208" i="14"/>
  <c r="V908" i="6"/>
  <c r="O106" i="14"/>
  <c r="V4784" i="6"/>
  <c r="O661" i="14"/>
  <c r="V4032" i="6"/>
  <c r="O565" i="14"/>
  <c r="V2050" i="6"/>
  <c r="O292" i="14"/>
  <c r="V2152" i="6"/>
  <c r="O309" i="14"/>
  <c r="V2121" i="6"/>
  <c r="O304" i="14"/>
  <c r="V1721" i="6"/>
  <c r="V1985" i="6"/>
  <c r="O282" i="14"/>
  <c r="V3790" i="6"/>
  <c r="O533" i="14"/>
  <c r="V3579" i="6"/>
  <c r="O499" i="14"/>
  <c r="V2106" i="6"/>
  <c r="V2151" i="6"/>
  <c r="O308" i="14"/>
  <c r="V1699" i="6"/>
  <c r="O228" i="14"/>
  <c r="V1307" i="6"/>
  <c r="O172" i="14"/>
  <c r="V73" i="6"/>
  <c r="V4947" i="6"/>
  <c r="O681" i="14"/>
  <c r="V4629" i="6"/>
  <c r="O643" i="14"/>
  <c r="V3256" i="6"/>
  <c r="V2822" i="6"/>
  <c r="O409" i="14"/>
  <c r="V4046" i="6"/>
  <c r="O567" i="14"/>
  <c r="E39" i="48"/>
  <c r="V2808" i="6"/>
  <c r="O404" i="14"/>
  <c r="V2145" i="6"/>
  <c r="O307" i="14"/>
  <c r="V1598" i="6"/>
  <c r="O214" i="14"/>
  <c r="V884" i="6"/>
  <c r="O102" i="14"/>
  <c r="V3675" i="6"/>
  <c r="O516" i="14"/>
  <c r="O358" i="14"/>
  <c r="V2392" i="6"/>
  <c r="V2275" i="6"/>
  <c r="O342" i="14"/>
  <c r="V1669" i="6"/>
  <c r="O226" i="14"/>
  <c r="V842" i="6"/>
  <c r="O97" i="14"/>
  <c r="V644" i="6"/>
  <c r="O75" i="14"/>
  <c r="V397" i="6"/>
  <c r="O40" i="14"/>
  <c r="V299" i="6"/>
  <c r="O29" i="14"/>
  <c r="V5084" i="6"/>
  <c r="O699" i="14"/>
  <c r="V5068" i="6"/>
  <c r="O695" i="14"/>
  <c r="V685" i="6"/>
  <c r="O83" i="14"/>
  <c r="V5056" i="6"/>
  <c r="O693" i="14"/>
  <c r="O645" i="14"/>
  <c r="V4652" i="6"/>
  <c r="V3023" i="6"/>
  <c r="O428" i="14"/>
  <c r="V2775" i="6"/>
  <c r="O397" i="14"/>
  <c r="V1905" i="6"/>
  <c r="V556" i="6"/>
  <c r="O69" i="14"/>
  <c r="V483" i="6"/>
  <c r="O52" i="14"/>
  <c r="V362" i="6"/>
  <c r="O35" i="14"/>
  <c r="V4376" i="6"/>
  <c r="V4799" i="6"/>
  <c r="O660" i="14"/>
  <c r="F50" i="48"/>
  <c r="V4533" i="6"/>
  <c r="V3151" i="6"/>
  <c r="V3051" i="6"/>
  <c r="V1426" i="6"/>
  <c r="V540" i="6"/>
  <c r="O68" i="14"/>
  <c r="V4021" i="6"/>
  <c r="O564" i="14"/>
  <c r="V4983" i="6"/>
  <c r="V4615" i="6"/>
  <c r="O641" i="14"/>
  <c r="V4590" i="6"/>
  <c r="O639" i="14"/>
  <c r="V4110" i="6"/>
  <c r="O583" i="14"/>
  <c r="V2163" i="6"/>
  <c r="O314" i="14"/>
  <c r="V1920" i="6"/>
  <c r="O276" i="14"/>
  <c r="V1529" i="6"/>
  <c r="O206" i="14"/>
  <c r="V955" i="6"/>
  <c r="O119" i="14"/>
  <c r="V260" i="6"/>
  <c r="O25" i="14"/>
  <c r="V5099" i="6"/>
  <c r="V4922" i="6"/>
  <c r="O678" i="14"/>
  <c r="V4755" i="6"/>
  <c r="O672" i="14"/>
  <c r="V4871" i="6"/>
  <c r="V4686" i="6"/>
  <c r="V4357" i="6"/>
  <c r="O606" i="14"/>
  <c r="V2739" i="6"/>
  <c r="O395" i="14"/>
  <c r="O296" i="14"/>
  <c r="V2080" i="6"/>
  <c r="V369" i="6"/>
  <c r="V313" i="6"/>
  <c r="V204" i="6"/>
  <c r="V79" i="6"/>
  <c r="O11" i="14"/>
  <c r="V5" i="6"/>
  <c r="V4742" i="6"/>
  <c r="O655" i="14"/>
  <c r="O372" i="14"/>
  <c r="V2481" i="6"/>
  <c r="V2890" i="6"/>
  <c r="O415" i="14"/>
  <c r="V1348" i="6"/>
  <c r="O184" i="14"/>
  <c r="O134" i="14"/>
  <c r="V1085" i="6"/>
  <c r="V993" i="6"/>
  <c r="O127" i="14"/>
  <c r="G43" i="48"/>
  <c r="V3947" i="6"/>
  <c r="O553" i="14"/>
  <c r="V2030" i="6"/>
  <c r="O286" i="14"/>
  <c r="V2342" i="6"/>
  <c r="O353" i="14"/>
  <c r="V1843" i="6"/>
  <c r="V1588" i="6"/>
  <c r="O209" i="14"/>
  <c r="O126" i="14"/>
  <c r="V989" i="6"/>
  <c r="V846" i="6"/>
  <c r="O98" i="14"/>
  <c r="E35" i="48"/>
  <c r="V2329" i="6"/>
  <c r="O348" i="14"/>
  <c r="O284" i="14"/>
  <c r="V2016" i="6"/>
  <c r="V1884" i="6"/>
  <c r="O263" i="14"/>
  <c r="V4580" i="6"/>
  <c r="O638" i="14"/>
  <c r="V4099" i="6"/>
  <c r="O577" i="14"/>
  <c r="V2288" i="6"/>
  <c r="O344" i="14"/>
  <c r="V2075" i="6"/>
  <c r="O294" i="14"/>
  <c r="V1810" i="6"/>
  <c r="O246" i="14"/>
  <c r="V1880" i="6"/>
  <c r="O262" i="14"/>
  <c r="V1406" i="6"/>
  <c r="O188" i="14"/>
  <c r="V1199" i="6"/>
  <c r="O158" i="14"/>
  <c r="V875" i="6"/>
  <c r="V32" i="6"/>
  <c r="O6" i="14"/>
  <c r="O471" i="14"/>
  <c r="V3359" i="6"/>
  <c r="V5111" i="6"/>
  <c r="V3124" i="6"/>
  <c r="O440" i="14"/>
  <c r="V1422" i="6"/>
  <c r="O195" i="14"/>
  <c r="V840" i="6"/>
  <c r="O96" i="14"/>
  <c r="F15" i="48"/>
  <c r="O468" i="14"/>
  <c r="V3350" i="6"/>
  <c r="V2079" i="6"/>
  <c r="O295" i="14"/>
  <c r="V1820" i="6"/>
  <c r="O252" i="14"/>
  <c r="O216" i="14"/>
  <c r="V1601" i="6"/>
  <c r="V1218" i="6"/>
  <c r="O161" i="14"/>
  <c r="V834" i="6"/>
  <c r="V4297" i="6"/>
  <c r="V3955" i="6"/>
  <c r="O554" i="14"/>
  <c r="V3780" i="6"/>
  <c r="O531" i="14"/>
  <c r="V3215" i="6"/>
  <c r="O455" i="14"/>
  <c r="V3067" i="6"/>
  <c r="O433" i="14"/>
  <c r="O429" i="14"/>
  <c r="V3035" i="6"/>
  <c r="V2452" i="6"/>
  <c r="O370" i="14"/>
  <c r="V1715" i="6"/>
  <c r="O229" i="14"/>
  <c r="V524" i="6"/>
  <c r="V352" i="6"/>
  <c r="O27" i="14"/>
  <c r="V291" i="6"/>
  <c r="V185" i="6"/>
  <c r="V5227" i="6"/>
  <c r="O715" i="14"/>
  <c r="V3730" i="6"/>
  <c r="O523" i="14"/>
  <c r="V3527" i="6"/>
  <c r="O491" i="14"/>
  <c r="V2591" i="6"/>
  <c r="O384" i="14"/>
  <c r="V2422" i="6"/>
  <c r="O360" i="14"/>
  <c r="V677" i="6"/>
  <c r="V84" i="6"/>
  <c r="V4909" i="6"/>
  <c r="O676" i="14"/>
  <c r="V4928" i="6"/>
  <c r="V2924" i="6"/>
  <c r="O417" i="14"/>
  <c r="F23" i="48"/>
  <c r="V1655" i="6"/>
  <c r="O225" i="14"/>
  <c r="V592" i="6"/>
  <c r="O71" i="14"/>
  <c r="V518" i="6"/>
  <c r="O65" i="14"/>
  <c r="O16" i="14"/>
  <c r="V112" i="6"/>
  <c r="V5063" i="6"/>
  <c r="O694" i="14"/>
  <c r="V5047" i="6"/>
  <c r="V4756" i="6"/>
  <c r="V4323" i="6"/>
  <c r="V1885" i="6"/>
  <c r="O264" i="14"/>
  <c r="V1320" i="6"/>
  <c r="O176" i="14"/>
  <c r="V1328" i="6"/>
  <c r="O177" i="14"/>
  <c r="V1188" i="6"/>
  <c r="V128" i="6"/>
  <c r="V2879" i="6"/>
  <c r="O414" i="14"/>
  <c r="V2084" i="6"/>
  <c r="O298" i="14"/>
  <c r="V2368" i="6"/>
  <c r="O357" i="14"/>
  <c r="V1962" i="6"/>
  <c r="O279" i="14"/>
  <c r="V1626" i="6"/>
  <c r="O219" i="14"/>
  <c r="V1193" i="6"/>
  <c r="O156" i="14"/>
  <c r="V492" i="6"/>
  <c r="O54" i="14"/>
  <c r="V5269" i="6"/>
  <c r="V5132" i="6"/>
  <c r="V4829" i="6"/>
  <c r="O668" i="14"/>
  <c r="V4571" i="6"/>
  <c r="O530" i="14"/>
  <c r="V3779" i="6"/>
  <c r="O137" i="14"/>
  <c r="V1093" i="6"/>
  <c r="V583" i="6"/>
  <c r="O70" i="14"/>
  <c r="V308" i="6"/>
  <c r="O28" i="14"/>
  <c r="V53" i="6"/>
  <c r="O8" i="14"/>
  <c r="V4965" i="6"/>
  <c r="V5041" i="6"/>
  <c r="O663" i="14"/>
  <c r="V4766" i="6"/>
  <c r="V3943" i="6"/>
  <c r="O551" i="14"/>
  <c r="V2912" i="6"/>
  <c r="O416" i="14"/>
  <c r="V1971" i="6"/>
  <c r="O280" i="14"/>
  <c r="O129" i="14"/>
  <c r="V1017" i="6"/>
  <c r="V1099" i="6"/>
  <c r="O140" i="14"/>
  <c r="V915" i="6"/>
  <c r="O111" i="14"/>
  <c r="F16" i="48"/>
  <c r="D16" i="48"/>
  <c r="V2967" i="6"/>
  <c r="O419" i="14"/>
  <c r="V2508" i="6"/>
  <c r="V2429" i="6"/>
  <c r="O361" i="14"/>
  <c r="V1507" i="6"/>
  <c r="O202" i="14"/>
  <c r="V1224" i="6"/>
  <c r="O162" i="14"/>
  <c r="V1089" i="6"/>
  <c r="O136" i="14"/>
  <c r="V938" i="6"/>
  <c r="O114" i="14"/>
  <c r="V2210" i="6"/>
  <c r="O320" i="14"/>
  <c r="V2238" i="6"/>
  <c r="O331" i="14"/>
  <c r="V2092" i="6"/>
  <c r="V1813" i="6"/>
  <c r="O247" i="14"/>
  <c r="V1815" i="6"/>
  <c r="O249" i="14"/>
  <c r="V1683" i="6"/>
  <c r="O227" i="14"/>
  <c r="V933" i="6"/>
  <c r="O112" i="14"/>
  <c r="P112" i="14" s="1"/>
  <c r="V4012" i="6"/>
  <c r="O563" i="14"/>
  <c r="V2292" i="6"/>
  <c r="O346" i="14"/>
  <c r="V1732" i="6"/>
  <c r="O234" i="14"/>
  <c r="V1343" i="6"/>
  <c r="O181" i="14"/>
  <c r="V945" i="6"/>
  <c r="O118" i="14"/>
  <c r="V3717" i="6"/>
  <c r="V3783" i="6"/>
  <c r="O532" i="14"/>
  <c r="V3232" i="6"/>
  <c r="O457" i="14"/>
  <c r="V2976" i="6"/>
  <c r="O420" i="14"/>
  <c r="V1427" i="6"/>
  <c r="V3775" i="6"/>
  <c r="O528" i="14"/>
  <c r="O498" i="14"/>
  <c r="V3574" i="6"/>
  <c r="V2189" i="6"/>
  <c r="V1481" i="6"/>
  <c r="O199" i="14"/>
  <c r="V813" i="6"/>
  <c r="O94" i="14"/>
  <c r="F18" i="48"/>
  <c r="D13" i="48"/>
  <c r="V3506" i="6"/>
  <c r="O483" i="14"/>
  <c r="V3530" i="6"/>
  <c r="O489" i="14"/>
  <c r="V3165" i="6"/>
  <c r="O446" i="14"/>
  <c r="V2991" i="6"/>
  <c r="O424" i="14"/>
  <c r="O359" i="14"/>
  <c r="V2403" i="6"/>
  <c r="V2034" i="6"/>
  <c r="O287" i="14"/>
  <c r="O153" i="14"/>
  <c r="V1175" i="6"/>
  <c r="V853" i="6"/>
  <c r="O100" i="14"/>
  <c r="V797" i="6"/>
  <c r="O92" i="14"/>
  <c r="V175" i="6"/>
  <c r="V5153" i="6"/>
  <c r="V5181" i="6"/>
  <c r="V4049" i="6"/>
  <c r="O568" i="14"/>
  <c r="V3671" i="6"/>
  <c r="O515" i="14"/>
  <c r="P515" i="14" s="1"/>
  <c r="E50" i="48"/>
  <c r="V2363" i="6"/>
  <c r="O355" i="14"/>
  <c r="V662" i="6"/>
  <c r="V521" i="6"/>
  <c r="O66" i="14"/>
  <c r="P66" i="14" s="1"/>
  <c r="V4369" i="6"/>
  <c r="F43" i="48"/>
  <c r="O608" i="14"/>
  <c r="V4672" i="6"/>
  <c r="O647" i="14"/>
  <c r="V4851" i="6"/>
  <c r="O670" i="14"/>
  <c r="V3393" i="6"/>
  <c r="O474" i="14"/>
  <c r="O445" i="14"/>
  <c r="V3162" i="6"/>
  <c r="AF2" i="6"/>
  <c r="B6" i="48"/>
  <c r="O426" i="14"/>
  <c r="V2951" i="6"/>
  <c r="V449" i="6"/>
  <c r="V484" i="6"/>
  <c r="V63" i="6"/>
  <c r="O9" i="14"/>
  <c r="V4900" i="6"/>
  <c r="V5022" i="6"/>
  <c r="V4619" i="6"/>
  <c r="O642" i="14"/>
  <c r="V3132" i="6"/>
  <c r="O441" i="14"/>
  <c r="E34" i="48"/>
  <c r="V1826" i="6"/>
  <c r="O253" i="14"/>
  <c r="V464" i="6"/>
  <c r="O46" i="14"/>
  <c r="V4001" i="6"/>
  <c r="E43" i="48"/>
  <c r="V2572" i="6"/>
  <c r="V3918" i="6"/>
  <c r="V4385" i="6"/>
  <c r="E49" i="48" l="1"/>
  <c r="O687" i="14"/>
  <c r="N5451" i="6"/>
  <c r="P5451" i="6" s="1"/>
  <c r="U5451" i="6" s="1"/>
  <c r="N5448" i="6"/>
  <c r="P5448" i="6" s="1"/>
  <c r="U5448" i="6" s="1"/>
  <c r="N5445" i="6"/>
  <c r="P5445" i="6" s="1"/>
  <c r="U5445" i="6" s="1"/>
  <c r="N5442" i="6"/>
  <c r="P5442" i="6" s="1"/>
  <c r="U5442" i="6" s="1"/>
  <c r="N5450" i="6"/>
  <c r="P5450" i="6" s="1"/>
  <c r="U5450" i="6" s="1"/>
  <c r="N5447" i="6"/>
  <c r="P5447" i="6" s="1"/>
  <c r="U5447" i="6" s="1"/>
  <c r="N5444" i="6"/>
  <c r="P5444" i="6" s="1"/>
  <c r="U5444" i="6" s="1"/>
  <c r="O692" i="14"/>
  <c r="O669" i="14"/>
  <c r="G47" i="48"/>
  <c r="O666" i="14"/>
  <c r="O659" i="14"/>
  <c r="O644" i="14"/>
  <c r="N5449" i="6"/>
  <c r="P5449" i="6" s="1"/>
  <c r="U5449" i="6" s="1"/>
  <c r="N5446" i="6"/>
  <c r="P5446" i="6" s="1"/>
  <c r="U5446" i="6" s="1"/>
  <c r="N5443" i="6"/>
  <c r="P5443" i="6" s="1"/>
  <c r="U5443" i="6" s="1"/>
  <c r="P38" i="14"/>
  <c r="O721" i="14"/>
  <c r="O709" i="14"/>
  <c r="O705" i="14"/>
  <c r="O698" i="14"/>
  <c r="M685" i="14"/>
  <c r="R685" i="14" s="1"/>
  <c r="M692" i="14"/>
  <c r="R692" i="14" s="1"/>
  <c r="O691" i="14"/>
  <c r="O685" i="14"/>
  <c r="O688" i="14"/>
  <c r="O697" i="14"/>
  <c r="M681" i="14"/>
  <c r="R681" i="14" s="1"/>
  <c r="M680" i="14"/>
  <c r="R680" i="14" s="1"/>
  <c r="V5138" i="6"/>
  <c r="M661" i="14"/>
  <c r="R661" i="14" s="1"/>
  <c r="M689" i="14"/>
  <c r="R689" i="14" s="1"/>
  <c r="M666" i="14"/>
  <c r="R666" i="14" s="1"/>
  <c r="M667" i="14"/>
  <c r="R667" i="14" s="1"/>
  <c r="M697" i="14"/>
  <c r="R697" i="14" s="1"/>
  <c r="M683" i="14"/>
  <c r="R683" i="14" s="1"/>
  <c r="M663" i="14"/>
  <c r="R663" i="14" s="1"/>
  <c r="M676" i="14"/>
  <c r="R676" i="14" s="1"/>
  <c r="M660" i="14"/>
  <c r="R660" i="14" s="1"/>
  <c r="M652" i="14"/>
  <c r="R652" i="14" s="1"/>
  <c r="V4826" i="6"/>
  <c r="V4808" i="6"/>
  <c r="O704" i="14"/>
  <c r="P164" i="14"/>
  <c r="O708" i="14"/>
  <c r="M672" i="14"/>
  <c r="R672" i="14" s="1"/>
  <c r="N5440" i="6"/>
  <c r="P5440" i="6" s="1"/>
  <c r="U5440" i="6" s="1"/>
  <c r="N5437" i="6"/>
  <c r="P5437" i="6" s="1"/>
  <c r="U5437" i="6" s="1"/>
  <c r="N5434" i="6"/>
  <c r="P5434" i="6" s="1"/>
  <c r="U5434" i="6" s="1"/>
  <c r="N5431" i="6"/>
  <c r="P5431" i="6" s="1"/>
  <c r="U5431" i="6" s="1"/>
  <c r="N5439" i="6"/>
  <c r="P5439" i="6" s="1"/>
  <c r="U5439" i="6" s="1"/>
  <c r="N5436" i="6"/>
  <c r="P5436" i="6" s="1"/>
  <c r="U5436" i="6" s="1"/>
  <c r="N5433" i="6"/>
  <c r="P5433" i="6" s="1"/>
  <c r="U5433" i="6" s="1"/>
  <c r="N5430" i="6"/>
  <c r="P5430" i="6" s="1"/>
  <c r="N5441" i="6"/>
  <c r="P5441" i="6" s="1"/>
  <c r="U5441" i="6" s="1"/>
  <c r="N5438" i="6"/>
  <c r="P5438" i="6" s="1"/>
  <c r="U5438" i="6" s="1"/>
  <c r="N5435" i="6"/>
  <c r="P5435" i="6" s="1"/>
  <c r="U5435" i="6" s="1"/>
  <c r="N5432" i="6"/>
  <c r="P5432" i="6" s="1"/>
  <c r="U5432" i="6" s="1"/>
  <c r="P438" i="14"/>
  <c r="P37" i="14"/>
  <c r="P184" i="14"/>
  <c r="P100" i="14"/>
  <c r="P129" i="14"/>
  <c r="P397" i="14"/>
  <c r="P297" i="14"/>
  <c r="P45" i="14"/>
  <c r="P221" i="14"/>
  <c r="N5427" i="6"/>
  <c r="P5427" i="6" s="1"/>
  <c r="U5427" i="6" s="1"/>
  <c r="N5424" i="6"/>
  <c r="P5424" i="6" s="1"/>
  <c r="U5424" i="6" s="1"/>
  <c r="P203" i="14"/>
  <c r="P209" i="14"/>
  <c r="P278" i="14"/>
  <c r="N5429" i="6"/>
  <c r="P5429" i="6" s="1"/>
  <c r="U5429" i="6" s="1"/>
  <c r="N5426" i="6"/>
  <c r="P5426" i="6" s="1"/>
  <c r="U5426" i="6" s="1"/>
  <c r="N5423" i="6"/>
  <c r="P5423" i="6" s="1"/>
  <c r="N5428" i="6"/>
  <c r="P5428" i="6" s="1"/>
  <c r="U5428" i="6" s="1"/>
  <c r="N5425" i="6"/>
  <c r="P5425" i="6" s="1"/>
  <c r="U5425" i="6" s="1"/>
  <c r="P499" i="14"/>
  <c r="P532" i="14"/>
  <c r="P269" i="14"/>
  <c r="P445" i="14"/>
  <c r="P413" i="14"/>
  <c r="P447" i="14"/>
  <c r="P180" i="14"/>
  <c r="P405" i="14"/>
  <c r="P643" i="14"/>
  <c r="P130" i="14"/>
  <c r="P391" i="14"/>
  <c r="P132" i="14"/>
  <c r="P260" i="14"/>
  <c r="P335" i="14"/>
  <c r="P245" i="14"/>
  <c r="N5420" i="6"/>
  <c r="P5420" i="6" s="1"/>
  <c r="U5420" i="6" s="1"/>
  <c r="N5417" i="6"/>
  <c r="P5417" i="6" s="1"/>
  <c r="U5417" i="6" s="1"/>
  <c r="N5414" i="6"/>
  <c r="P5414" i="6" s="1"/>
  <c r="P446" i="14"/>
  <c r="P351" i="14"/>
  <c r="P517" i="14"/>
  <c r="P348" i="14"/>
  <c r="P645" i="14"/>
  <c r="P178" i="14"/>
  <c r="P135" i="14"/>
  <c r="P285" i="14"/>
  <c r="P334" i="14"/>
  <c r="P365" i="14"/>
  <c r="P121" i="14"/>
  <c r="N5422" i="6"/>
  <c r="P5422" i="6" s="1"/>
  <c r="U5422" i="6" s="1"/>
  <c r="N5419" i="6"/>
  <c r="P5419" i="6" s="1"/>
  <c r="U5419" i="6" s="1"/>
  <c r="N5416" i="6"/>
  <c r="P5416" i="6" s="1"/>
  <c r="U5416" i="6" s="1"/>
  <c r="P92" i="14"/>
  <c r="P46" i="14"/>
  <c r="P111" i="14"/>
  <c r="P280" i="14"/>
  <c r="P119" i="14"/>
  <c r="P52" i="14"/>
  <c r="P217" i="14"/>
  <c r="P125" i="14"/>
  <c r="P713" i="14"/>
  <c r="N5421" i="6"/>
  <c r="P5421" i="6" s="1"/>
  <c r="U5421" i="6" s="1"/>
  <c r="N5418" i="6"/>
  <c r="P5418" i="6" s="1"/>
  <c r="U5418" i="6" s="1"/>
  <c r="N5415" i="6"/>
  <c r="P5415" i="6" s="1"/>
  <c r="U5415" i="6" s="1"/>
  <c r="O707" i="14"/>
  <c r="P137" i="14"/>
  <c r="P263" i="14"/>
  <c r="P309" i="14"/>
  <c r="P266" i="14"/>
  <c r="P24" i="14"/>
  <c r="P265" i="14"/>
  <c r="P535" i="14"/>
  <c r="P150" i="14"/>
  <c r="P235" i="14"/>
  <c r="P247" i="14"/>
  <c r="P419" i="14"/>
  <c r="P283" i="14"/>
  <c r="P618" i="14"/>
  <c r="P627" i="14"/>
  <c r="P33" i="14"/>
  <c r="P558" i="14"/>
  <c r="P107" i="14"/>
  <c r="P382" i="14"/>
  <c r="P175" i="14"/>
  <c r="P449" i="14"/>
  <c r="P426" i="14"/>
  <c r="P70" i="14"/>
  <c r="P176" i="14"/>
  <c r="P229" i="14"/>
  <c r="P433" i="14"/>
  <c r="P476" i="14"/>
  <c r="P410" i="14"/>
  <c r="P652" i="14"/>
  <c r="P448" i="14"/>
  <c r="P327" i="14"/>
  <c r="P487" i="14"/>
  <c r="P251" i="14"/>
  <c r="P2098" i="6"/>
  <c r="P1907" i="6"/>
  <c r="P262" i="14"/>
  <c r="P134" i="14"/>
  <c r="P594" i="14"/>
  <c r="P466" i="14"/>
  <c r="O3814" i="6"/>
  <c r="P663" i="14"/>
  <c r="O702" i="14"/>
  <c r="P384" i="14"/>
  <c r="P435" i="14"/>
  <c r="P583" i="14"/>
  <c r="P685" i="14"/>
  <c r="P83" i="14"/>
  <c r="P342" i="14"/>
  <c r="P462" i="14"/>
  <c r="P56" i="14"/>
  <c r="P290" i="14"/>
  <c r="M715" i="14"/>
  <c r="R715" i="14" s="1"/>
  <c r="O727" i="14"/>
  <c r="O3925" i="6"/>
  <c r="O3683" i="6"/>
  <c r="O3687" i="6"/>
  <c r="P437" i="14"/>
  <c r="P567" i="14"/>
  <c r="P422" i="14"/>
  <c r="P566" i="14"/>
  <c r="P343" i="14"/>
  <c r="P40" i="14"/>
  <c r="P346" i="14"/>
  <c r="P669" i="14"/>
  <c r="P325" i="14"/>
  <c r="P4107" i="6"/>
  <c r="P2232" i="6"/>
  <c r="P320" i="14"/>
  <c r="P606" i="14"/>
  <c r="P9" i="14"/>
  <c r="P65" i="14"/>
  <c r="P347" i="14"/>
  <c r="P636" i="14"/>
  <c r="P503" i="14"/>
  <c r="P253" i="14"/>
  <c r="P647" i="14"/>
  <c r="P457" i="14"/>
  <c r="P294" i="14"/>
  <c r="P638" i="14"/>
  <c r="P126" i="14"/>
  <c r="P286" i="14"/>
  <c r="P25" i="14"/>
  <c r="P428" i="14"/>
  <c r="P431" i="14"/>
  <c r="P244" i="14"/>
  <c r="P31" i="14"/>
  <c r="P650" i="14"/>
  <c r="P376" i="14"/>
  <c r="P550" i="14"/>
  <c r="P628" i="14"/>
  <c r="P50" i="14"/>
  <c r="P352" i="14"/>
  <c r="P201" i="14"/>
  <c r="P190" i="14"/>
  <c r="P303" i="14"/>
  <c r="M687" i="14"/>
  <c r="R687" i="14" s="1"/>
  <c r="P310" i="14"/>
  <c r="P206" i="14"/>
  <c r="P653" i="14"/>
  <c r="P94" i="14"/>
  <c r="P692" i="14"/>
  <c r="P291" i="14"/>
  <c r="P8" i="14"/>
  <c r="P156" i="14"/>
  <c r="P357" i="14"/>
  <c r="P264" i="14"/>
  <c r="P360" i="14"/>
  <c r="P523" i="14"/>
  <c r="P370" i="14"/>
  <c r="P455" i="14"/>
  <c r="P252" i="14"/>
  <c r="P6" i="14"/>
  <c r="P282" i="14"/>
  <c r="P49" i="14"/>
  <c r="P80" i="14"/>
  <c r="P656" i="14"/>
  <c r="P259" i="14"/>
  <c r="P300" i="14"/>
  <c r="P61" i="14"/>
  <c r="P697" i="14"/>
  <c r="P118" i="14"/>
  <c r="P642" i="14"/>
  <c r="P71" i="14"/>
  <c r="P188" i="14"/>
  <c r="P11" i="14"/>
  <c r="P681" i="14"/>
  <c r="P401" i="14"/>
  <c r="P51" i="14"/>
  <c r="P234" i="14"/>
  <c r="P162" i="14"/>
  <c r="P19" i="14"/>
  <c r="P364" i="14"/>
  <c r="P350" i="14"/>
  <c r="M709" i="14"/>
  <c r="R709" i="14" s="1"/>
  <c r="P341" i="14"/>
  <c r="M732" i="14"/>
  <c r="R732" i="14" s="1"/>
  <c r="O2690" i="6"/>
  <c r="P98" i="14"/>
  <c r="P122" i="14"/>
  <c r="P322" i="14"/>
  <c r="P696" i="14"/>
  <c r="P576" i="14"/>
  <c r="P1409" i="6"/>
  <c r="P670" i="14"/>
  <c r="P491" i="14"/>
  <c r="P607" i="14"/>
  <c r="P4189" i="6"/>
  <c r="U4189" i="6" s="1"/>
  <c r="O1302" i="6"/>
  <c r="P4754" i="6"/>
  <c r="P523" i="6"/>
  <c r="P554" i="14"/>
  <c r="P32" i="14"/>
  <c r="P536" i="14"/>
  <c r="M736" i="14"/>
  <c r="R736" i="14" s="1"/>
  <c r="P85" i="14"/>
  <c r="P403" i="14"/>
  <c r="O736" i="14"/>
  <c r="O724" i="14"/>
  <c r="O689" i="14"/>
  <c r="O683" i="14"/>
  <c r="P683" i="14" s="1"/>
  <c r="O680" i="14"/>
  <c r="P680" i="14" s="1"/>
  <c r="O3821" i="6"/>
  <c r="P416" i="14"/>
  <c r="P276" i="14"/>
  <c r="P555" i="14"/>
  <c r="M721" i="14"/>
  <c r="R721" i="14" s="1"/>
  <c r="R13" i="14"/>
  <c r="P13" i="14"/>
  <c r="P147" i="14"/>
  <c r="M730" i="14"/>
  <c r="R730" i="14" s="1"/>
  <c r="P202" i="14"/>
  <c r="O729" i="14"/>
  <c r="P531" i="14"/>
  <c r="P102" i="14"/>
  <c r="P332" i="14"/>
  <c r="P534" i="14"/>
  <c r="P706" i="14"/>
  <c r="M702" i="14"/>
  <c r="R702" i="14" s="1"/>
  <c r="M717" i="14"/>
  <c r="R717" i="14" s="1"/>
  <c r="P644" i="14"/>
  <c r="P657" i="14"/>
  <c r="M724" i="14"/>
  <c r="R724" i="14" s="1"/>
  <c r="P436" i="14"/>
  <c r="P152" i="14"/>
  <c r="P356" i="14"/>
  <c r="P451" i="14"/>
  <c r="P215" i="14"/>
  <c r="P557" i="14"/>
  <c r="P568" i="14"/>
  <c r="P366" i="14"/>
  <c r="P330" i="14"/>
  <c r="P79" i="14"/>
  <c r="P518" i="14"/>
  <c r="P268" i="14"/>
  <c r="V5171" i="6"/>
  <c r="M705" i="14"/>
  <c r="R705" i="14" s="1"/>
  <c r="P699" i="14"/>
  <c r="P213" i="14"/>
  <c r="P57" i="14"/>
  <c r="P200" i="14"/>
  <c r="P163" i="14"/>
  <c r="P289" i="14"/>
  <c r="P133" i="14"/>
  <c r="P174" i="14"/>
  <c r="M727" i="14"/>
  <c r="R727" i="14" s="1"/>
  <c r="U5103" i="6"/>
  <c r="O700" i="14" s="1"/>
  <c r="M700" i="14"/>
  <c r="R700" i="14" s="1"/>
  <c r="O690" i="14"/>
  <c r="P690" i="14" s="1"/>
  <c r="P689" i="14"/>
  <c r="O4383" i="6"/>
  <c r="O4183" i="6"/>
  <c r="O3697" i="6"/>
  <c r="P4302" i="6"/>
  <c r="U4302" i="6" s="1"/>
  <c r="V4302" i="6" s="1"/>
  <c r="P1814" i="6"/>
  <c r="P1589" i="6"/>
  <c r="P441" i="14"/>
  <c r="P474" i="14"/>
  <c r="P608" i="14"/>
  <c r="P355" i="14"/>
  <c r="P153" i="14"/>
  <c r="P424" i="14"/>
  <c r="P199" i="14"/>
  <c r="P181" i="14"/>
  <c r="P563" i="14"/>
  <c r="P249" i="14"/>
  <c r="P331" i="14"/>
  <c r="P136" i="14"/>
  <c r="P361" i="14"/>
  <c r="P668" i="14"/>
  <c r="P417" i="14"/>
  <c r="P158" i="14"/>
  <c r="P246" i="14"/>
  <c r="P577" i="14"/>
  <c r="P353" i="14"/>
  <c r="P29" i="14"/>
  <c r="P97" i="14"/>
  <c r="P172" i="14"/>
  <c r="P362" i="14"/>
  <c r="P299" i="14"/>
  <c r="P165" i="14"/>
  <c r="P514" i="14"/>
  <c r="P7" i="14"/>
  <c r="P222" i="14"/>
  <c r="P261" i="14"/>
  <c r="P338" i="14"/>
  <c r="P648" i="14"/>
  <c r="P72" i="14"/>
  <c r="P73" i="14"/>
  <c r="P103" i="14"/>
  <c r="P609" i="14"/>
  <c r="P581" i="14"/>
  <c r="P89" i="14"/>
  <c r="P194" i="14"/>
  <c r="M684" i="14"/>
  <c r="R684" i="14" s="1"/>
  <c r="P211" i="14"/>
  <c r="M695" i="14"/>
  <c r="R695" i="14" s="1"/>
  <c r="M693" i="14"/>
  <c r="R693" i="14" s="1"/>
  <c r="M659" i="14"/>
  <c r="R659" i="14" s="1"/>
  <c r="P667" i="14"/>
  <c r="O3994" i="6"/>
  <c r="O3321" i="6"/>
  <c r="O3286" i="6"/>
  <c r="P1723" i="6"/>
  <c r="O3812" i="6"/>
  <c r="O3700" i="6"/>
  <c r="O4185" i="6"/>
  <c r="O2607" i="6"/>
  <c r="O2602" i="6"/>
  <c r="O2557" i="6"/>
  <c r="P2557" i="6" s="1"/>
  <c r="U2557" i="6" s="1"/>
  <c r="V2557" i="6" s="1"/>
  <c r="P528" i="14"/>
  <c r="P678" i="14"/>
  <c r="P314" i="14"/>
  <c r="P68" i="14"/>
  <c r="P99" i="14"/>
  <c r="P611" i="14"/>
  <c r="P166" i="14"/>
  <c r="P116" i="14"/>
  <c r="P231" i="14"/>
  <c r="P138" i="14"/>
  <c r="P402" i="14"/>
  <c r="P629" i="14"/>
  <c r="P505" i="14"/>
  <c r="P432" i="14"/>
  <c r="P578" i="14"/>
  <c r="P139" i="14"/>
  <c r="P593" i="14"/>
  <c r="U5355" i="6"/>
  <c r="O733" i="14" s="1"/>
  <c r="M733" i="14"/>
  <c r="R733" i="14" s="1"/>
  <c r="U5255" i="6"/>
  <c r="O719" i="14" s="1"/>
  <c r="M719" i="14"/>
  <c r="R719" i="14" s="1"/>
  <c r="O710" i="14"/>
  <c r="V5354" i="6"/>
  <c r="O732" i="14"/>
  <c r="U5290" i="6"/>
  <c r="M723" i="14"/>
  <c r="R723" i="14" s="1"/>
  <c r="U5260" i="6"/>
  <c r="M720" i="14"/>
  <c r="R720" i="14" s="1"/>
  <c r="U5230" i="6"/>
  <c r="M716" i="14"/>
  <c r="R716" i="14" s="1"/>
  <c r="P684" i="14"/>
  <c r="P140" i="14"/>
  <c r="P721" i="14"/>
  <c r="P676" i="14"/>
  <c r="P292" i="14"/>
  <c r="P106" i="14"/>
  <c r="P486" i="14"/>
  <c r="P470" i="14"/>
  <c r="P124" i="14"/>
  <c r="P484" i="14"/>
  <c r="P323" i="14"/>
  <c r="P610" i="14"/>
  <c r="P105" i="14"/>
  <c r="P110" i="14"/>
  <c r="P64" i="14"/>
  <c r="P191" i="14"/>
  <c r="P270" i="14"/>
  <c r="P179" i="14"/>
  <c r="P329" i="14"/>
  <c r="P369" i="14"/>
  <c r="P275" i="14"/>
  <c r="P306" i="14"/>
  <c r="P87" i="14"/>
  <c r="P359" i="14"/>
  <c r="P489" i="14"/>
  <c r="P227" i="14"/>
  <c r="P114" i="14"/>
  <c r="P16" i="14"/>
  <c r="P553" i="14"/>
  <c r="P228" i="14"/>
  <c r="P41" i="14"/>
  <c r="P154" i="14"/>
  <c r="P381" i="14"/>
  <c r="P288" i="14"/>
  <c r="P123" i="14"/>
  <c r="P371" i="14"/>
  <c r="P82" i="14"/>
  <c r="P23" i="14"/>
  <c r="P131" i="14"/>
  <c r="P326" i="14"/>
  <c r="P311" i="14"/>
  <c r="P434" i="14"/>
  <c r="P493" i="14"/>
  <c r="R425" i="14"/>
  <c r="P425" i="14"/>
  <c r="P655" i="14"/>
  <c r="P69" i="14"/>
  <c r="P516" i="14"/>
  <c r="P304" i="14"/>
  <c r="P565" i="14"/>
  <c r="P208" i="14"/>
  <c r="P313" i="14"/>
  <c r="P274" i="14"/>
  <c r="P552" i="14"/>
  <c r="P271" i="14"/>
  <c r="P427" i="14"/>
  <c r="O4528" i="6"/>
  <c r="O3690" i="6"/>
  <c r="N5412" i="6"/>
  <c r="P5412" i="6" s="1"/>
  <c r="U5412" i="6" s="1"/>
  <c r="O741" i="14" s="1"/>
  <c r="M740" i="14"/>
  <c r="R740" i="14" s="1"/>
  <c r="O4457" i="6"/>
  <c r="P177" i="14"/>
  <c r="P468" i="14"/>
  <c r="P440" i="14"/>
  <c r="P471" i="14"/>
  <c r="P284" i="14"/>
  <c r="P127" i="14"/>
  <c r="P415" i="14"/>
  <c r="P35" i="14"/>
  <c r="P308" i="14"/>
  <c r="P220" i="14"/>
  <c r="P619" i="14"/>
  <c r="P485" i="14"/>
  <c r="P509" i="14"/>
  <c r="P141" i="14"/>
  <c r="P224" i="14"/>
  <c r="P406" i="14"/>
  <c r="P198" i="14"/>
  <c r="P312" i="14"/>
  <c r="P144" i="14"/>
  <c r="P193" i="14"/>
  <c r="P337" i="14"/>
  <c r="P281" i="14"/>
  <c r="P506" i="14"/>
  <c r="P256" i="14"/>
  <c r="P257" i="14"/>
  <c r="P423" i="14"/>
  <c r="P90" i="14"/>
  <c r="P58" i="14"/>
  <c r="P339" i="14"/>
  <c r="P321" i="14"/>
  <c r="P223" i="14"/>
  <c r="P43" i="14"/>
  <c r="P494" i="14"/>
  <c r="P377" i="14"/>
  <c r="P543" i="14"/>
  <c r="P575" i="14"/>
  <c r="P579" i="14"/>
  <c r="P77" i="14"/>
  <c r="M691" i="14"/>
  <c r="R691" i="14" s="1"/>
  <c r="M688" i="14"/>
  <c r="R688" i="14" s="1"/>
  <c r="M694" i="14"/>
  <c r="R694" i="14" s="1"/>
  <c r="M704" i="14"/>
  <c r="R704" i="14" s="1"/>
  <c r="O4186" i="6"/>
  <c r="O2699" i="6"/>
  <c r="P5372" i="6"/>
  <c r="U5372" i="6" s="1"/>
  <c r="V5372" i="6" s="1"/>
  <c r="P3150" i="6"/>
  <c r="P2191" i="6"/>
  <c r="U2191" i="6" s="1"/>
  <c r="V2191" i="6" s="1"/>
  <c r="O4456" i="6"/>
  <c r="O4414" i="6"/>
  <c r="P4414" i="6" s="1"/>
  <c r="U4414" i="6" s="1"/>
  <c r="V4414" i="6" s="1"/>
  <c r="O4190" i="6"/>
  <c r="O4182" i="6"/>
  <c r="O3688" i="6"/>
  <c r="O2693" i="6"/>
  <c r="O2632" i="6"/>
  <c r="O1623" i="6"/>
  <c r="P1893" i="6"/>
  <c r="P4568" i="6"/>
  <c r="O4459" i="6"/>
  <c r="N5413" i="6"/>
  <c r="P5413" i="6" s="1"/>
  <c r="P483" i="14"/>
  <c r="P161" i="14"/>
  <c r="P420" i="14"/>
  <c r="P28" i="14"/>
  <c r="P226" i="14"/>
  <c r="P214" i="14"/>
  <c r="P296" i="14"/>
  <c r="P287" i="14"/>
  <c r="P551" i="14"/>
  <c r="P429" i="14"/>
  <c r="P295" i="14"/>
  <c r="P698" i="14"/>
  <c r="P344" i="14"/>
  <c r="P672" i="14"/>
  <c r="P75" i="14"/>
  <c r="P307" i="14"/>
  <c r="P533" i="14"/>
  <c r="P390" i="14"/>
  <c r="P640" i="14"/>
  <c r="P682" i="14"/>
  <c r="P507" i="14"/>
  <c r="P399" i="14"/>
  <c r="P157" i="14"/>
  <c r="P4" i="14"/>
  <c r="P367" i="14"/>
  <c r="P349" i="14"/>
  <c r="P488" i="14"/>
  <c r="P400" i="14"/>
  <c r="P93" i="14"/>
  <c r="P453" i="14"/>
  <c r="P702" i="14"/>
  <c r="M735" i="14"/>
  <c r="R735" i="14" s="1"/>
  <c r="O4144" i="6"/>
  <c r="O4149" i="6"/>
  <c r="O4126" i="6"/>
  <c r="O4138" i="6"/>
  <c r="O4056" i="6"/>
  <c r="O4057" i="6"/>
  <c r="O3552" i="6"/>
  <c r="O3551" i="6"/>
  <c r="P498" i="14"/>
  <c r="P195" i="14"/>
  <c r="O4517" i="6"/>
  <c r="O4521" i="6"/>
  <c r="O4224" i="6"/>
  <c r="O4230" i="6"/>
  <c r="O4226" i="6"/>
  <c r="O4129" i="6"/>
  <c r="O3903" i="6"/>
  <c r="P3903" i="6" s="1"/>
  <c r="U3903" i="6" s="1"/>
  <c r="V3903" i="6" s="1"/>
  <c r="O3917" i="6"/>
  <c r="P113" i="14"/>
  <c r="P192" i="14"/>
  <c r="P225" i="14"/>
  <c r="P27" i="14"/>
  <c r="P639" i="14"/>
  <c r="P239" i="14"/>
  <c r="P315" i="14"/>
  <c r="P385" i="14"/>
  <c r="P665" i="14"/>
  <c r="P712" i="14"/>
  <c r="O4519" i="6"/>
  <c r="O4345" i="6"/>
  <c r="O4351" i="6"/>
  <c r="O4263" i="6"/>
  <c r="P4263" i="6" s="1"/>
  <c r="U4263" i="6" s="1"/>
  <c r="V4263" i="6" s="1"/>
  <c r="O4270" i="6"/>
  <c r="O3991" i="6"/>
  <c r="P3991" i="6" s="1"/>
  <c r="U3991" i="6" s="1"/>
  <c r="V3991" i="6" s="1"/>
  <c r="O3990" i="6"/>
  <c r="O4000" i="6"/>
  <c r="N2" i="14"/>
  <c r="O4524" i="6"/>
  <c r="O4531" i="6"/>
  <c r="P4531" i="6" s="1"/>
  <c r="U4531" i="6" s="1"/>
  <c r="V4531" i="6" s="1"/>
  <c r="O4273" i="6"/>
  <c r="O3997" i="6"/>
  <c r="O3993" i="6"/>
  <c r="P108" i="14"/>
  <c r="O4406" i="6"/>
  <c r="O4413" i="6"/>
  <c r="O4202" i="6"/>
  <c r="O4203" i="6"/>
  <c r="O4209" i="6"/>
  <c r="O3833" i="6"/>
  <c r="O3835" i="6"/>
  <c r="O3841" i="6"/>
  <c r="O3741" i="6"/>
  <c r="O3425" i="6"/>
  <c r="O2635" i="6"/>
  <c r="P2632" i="6"/>
  <c r="U2632" i="6" s="1"/>
  <c r="V2632" i="6" s="1"/>
  <c r="O2628" i="6"/>
  <c r="O2620" i="6"/>
  <c r="P967" i="6"/>
  <c r="U967" i="6" s="1"/>
  <c r="V967" i="6" s="1"/>
  <c r="P4779" i="6"/>
  <c r="P4572" i="6"/>
  <c r="O4188" i="6"/>
  <c r="O3682" i="6"/>
  <c r="P3682" i="6" s="1"/>
  <c r="U3682" i="6" s="1"/>
  <c r="V3682" i="6" s="1"/>
  <c r="O3653" i="6"/>
  <c r="P3501" i="6"/>
  <c r="U3501" i="6" s="1"/>
  <c r="P3489" i="6"/>
  <c r="U3489" i="6" s="1"/>
  <c r="O3450" i="6"/>
  <c r="O3440" i="6"/>
  <c r="O2700" i="6"/>
  <c r="O2691" i="6"/>
  <c r="O2686" i="6"/>
  <c r="O2638" i="6"/>
  <c r="O2631" i="6"/>
  <c r="O2623" i="6"/>
  <c r="O2615" i="6"/>
  <c r="O2545" i="6"/>
  <c r="O1366" i="6"/>
  <c r="O1166" i="6"/>
  <c r="O1119" i="6"/>
  <c r="P4889" i="6"/>
  <c r="O4417" i="6"/>
  <c r="O4380" i="6"/>
  <c r="P4339" i="6"/>
  <c r="U4339" i="6" s="1"/>
  <c r="V4339" i="6" s="1"/>
  <c r="O4179" i="6"/>
  <c r="P3814" i="6"/>
  <c r="U3814" i="6" s="1"/>
  <c r="V3814" i="6" s="1"/>
  <c r="O3689" i="6"/>
  <c r="O3636" i="6"/>
  <c r="P3621" i="6"/>
  <c r="U3621" i="6" s="1"/>
  <c r="V3621" i="6" s="1"/>
  <c r="O3406" i="6"/>
  <c r="O3278" i="6"/>
  <c r="O2668" i="6"/>
  <c r="P2668" i="6" s="1"/>
  <c r="U2668" i="6" s="1"/>
  <c r="V2668" i="6" s="1"/>
  <c r="O2634" i="6"/>
  <c r="O1766" i="6"/>
  <c r="O1761" i="6"/>
  <c r="O1399" i="6"/>
  <c r="O1301" i="6"/>
  <c r="O1272" i="6"/>
  <c r="Q730" i="14"/>
  <c r="Q734" i="14"/>
  <c r="N4326" i="6"/>
  <c r="P4326" i="6" s="1"/>
  <c r="P1424" i="6"/>
  <c r="P793" i="6"/>
  <c r="P202" i="6"/>
  <c r="O3439" i="6"/>
  <c r="O2637" i="6"/>
  <c r="O2626" i="6"/>
  <c r="P2626" i="6" s="1"/>
  <c r="U2626" i="6" s="1"/>
  <c r="V2626" i="6" s="1"/>
  <c r="O2618" i="6"/>
  <c r="O2614" i="6"/>
  <c r="O1249" i="6"/>
  <c r="M741" i="14"/>
  <c r="R741" i="14" s="1"/>
  <c r="P4731" i="6"/>
  <c r="P1429" i="6"/>
  <c r="O2629" i="6"/>
  <c r="O2621" i="6"/>
  <c r="O1380" i="6"/>
  <c r="O1569" i="6"/>
  <c r="O1572" i="6"/>
  <c r="O1575" i="6"/>
  <c r="O1578" i="6"/>
  <c r="O1581" i="6"/>
  <c r="O1570" i="6"/>
  <c r="O1573" i="6"/>
  <c r="O1576" i="6"/>
  <c r="O1579" i="6"/>
  <c r="O1582" i="6"/>
  <c r="O1568" i="6"/>
  <c r="O1571" i="6"/>
  <c r="O1574" i="6"/>
  <c r="O1577" i="6"/>
  <c r="O1580" i="6"/>
  <c r="O1583" i="6"/>
  <c r="O4352" i="6"/>
  <c r="O4204" i="6"/>
  <c r="O4198" i="6"/>
  <c r="O3922" i="6"/>
  <c r="O3842" i="6"/>
  <c r="O3740" i="6"/>
  <c r="O3451" i="6"/>
  <c r="P3387" i="6"/>
  <c r="U3387" i="6" s="1"/>
  <c r="V3387" i="6" s="1"/>
  <c r="P2711" i="6"/>
  <c r="U2711" i="6" s="1"/>
  <c r="V2711" i="6" s="1"/>
  <c r="O1381" i="6"/>
  <c r="O1367" i="6"/>
  <c r="O1362" i="6"/>
  <c r="O1284" i="6"/>
  <c r="O1281" i="6"/>
  <c r="O1278" i="6"/>
  <c r="O1275" i="6"/>
  <c r="O1265" i="6"/>
  <c r="O1260" i="6"/>
  <c r="P465" i="6"/>
  <c r="P4501" i="6"/>
  <c r="U4501" i="6" s="1"/>
  <c r="V4501" i="6" s="1"/>
  <c r="O4478" i="6"/>
  <c r="O4285" i="6"/>
  <c r="O4241" i="6"/>
  <c r="O4237" i="6"/>
  <c r="O4233" i="6"/>
  <c r="O4229" i="6"/>
  <c r="O4208" i="6"/>
  <c r="O4200" i="6"/>
  <c r="O4005" i="6"/>
  <c r="O3832" i="6"/>
  <c r="O3808" i="6"/>
  <c r="O3767" i="6"/>
  <c r="O3566" i="6"/>
  <c r="P3500" i="6"/>
  <c r="U3500" i="6" s="1"/>
  <c r="V3500" i="6" s="1"/>
  <c r="P3491" i="6"/>
  <c r="U3491" i="6" s="1"/>
  <c r="V3491" i="6" s="1"/>
  <c r="P3488" i="6"/>
  <c r="U3488" i="6" s="1"/>
  <c r="V3488" i="6" s="1"/>
  <c r="P3485" i="6"/>
  <c r="U3485" i="6" s="1"/>
  <c r="V3485" i="6" s="1"/>
  <c r="P3482" i="6"/>
  <c r="U3482" i="6" s="1"/>
  <c r="V3482" i="6" s="1"/>
  <c r="O3477" i="6"/>
  <c r="O3410" i="6"/>
  <c r="P3410" i="6" s="1"/>
  <c r="U3410" i="6" s="1"/>
  <c r="V3410" i="6" s="1"/>
  <c r="O2671" i="6"/>
  <c r="O2570" i="6"/>
  <c r="O2556" i="6"/>
  <c r="O2544" i="6"/>
  <c r="O2539" i="6"/>
  <c r="O1376" i="6"/>
  <c r="O1268" i="6"/>
  <c r="O2551" i="6"/>
  <c r="P2551" i="6" s="1"/>
  <c r="U2551" i="6" s="1"/>
  <c r="V2551" i="6" s="1"/>
  <c r="O2547" i="6"/>
  <c r="O1286" i="6"/>
  <c r="O1283" i="6"/>
  <c r="O1280" i="6"/>
  <c r="O1277" i="6"/>
  <c r="O1270" i="6"/>
  <c r="P836" i="6"/>
  <c r="O4530" i="6"/>
  <c r="O4518" i="6"/>
  <c r="O4481" i="6"/>
  <c r="O4460" i="6"/>
  <c r="O4240" i="6"/>
  <c r="O4187" i="6"/>
  <c r="O4184" i="6"/>
  <c r="O4181" i="6"/>
  <c r="P4181" i="6" s="1"/>
  <c r="U4181" i="6" s="1"/>
  <c r="V4181" i="6" s="1"/>
  <c r="P4178" i="6"/>
  <c r="U4178" i="6" s="1"/>
  <c r="V4178" i="6" s="1"/>
  <c r="O4168" i="6"/>
  <c r="O4157" i="6"/>
  <c r="O4136" i="6"/>
  <c r="O4132" i="6"/>
  <c r="O4128" i="6"/>
  <c r="O4008" i="6"/>
  <c r="O3999" i="6"/>
  <c r="O3995" i="6"/>
  <c r="O3929" i="6"/>
  <c r="O3872" i="6"/>
  <c r="O3867" i="6"/>
  <c r="O3820" i="6"/>
  <c r="O3815" i="6"/>
  <c r="O3569" i="6"/>
  <c r="O3476" i="6"/>
  <c r="P3440" i="6"/>
  <c r="U3440" i="6" s="1"/>
  <c r="V3440" i="6" s="1"/>
  <c r="O3418" i="6"/>
  <c r="O2669" i="6"/>
  <c r="O2659" i="6"/>
  <c r="O1375" i="6"/>
  <c r="O1273" i="6"/>
  <c r="O1267" i="6"/>
  <c r="O1263" i="6"/>
  <c r="O1243" i="6"/>
  <c r="O1124" i="6"/>
  <c r="Q740" i="14"/>
  <c r="P913" i="6"/>
  <c r="P19" i="6"/>
  <c r="O4244" i="6"/>
  <c r="P4244" i="6" s="1"/>
  <c r="U4244" i="6" s="1"/>
  <c r="V4244" i="6" s="1"/>
  <c r="P4224" i="6"/>
  <c r="U4224" i="6" s="1"/>
  <c r="V4224" i="6" s="1"/>
  <c r="O4206" i="6"/>
  <c r="O4199" i="6"/>
  <c r="O4195" i="6"/>
  <c r="P4195" i="6" s="1"/>
  <c r="U4195" i="6" s="1"/>
  <c r="V4195" i="6" s="1"/>
  <c r="P3361" i="6"/>
  <c r="U3361" i="6" s="1"/>
  <c r="V3361" i="6" s="1"/>
  <c r="P2654" i="6"/>
  <c r="U2654" i="6" s="1"/>
  <c r="P2645" i="6"/>
  <c r="U2645" i="6" s="1"/>
  <c r="V2645" i="6" s="1"/>
  <c r="O2554" i="6"/>
  <c r="O2550" i="6"/>
  <c r="O2536" i="6"/>
  <c r="O1285" i="6"/>
  <c r="O1282" i="6"/>
  <c r="O1279" i="6"/>
  <c r="O1276" i="6"/>
  <c r="O1269" i="6"/>
  <c r="O1257" i="6"/>
  <c r="O1118" i="6"/>
  <c r="N4305" i="6"/>
  <c r="P4305" i="6" s="1"/>
  <c r="U4305" i="6" s="1"/>
  <c r="V4305" i="6" s="1"/>
  <c r="N4300" i="6"/>
  <c r="P4300" i="6" s="1"/>
  <c r="O4201" i="6"/>
  <c r="O3563" i="6"/>
  <c r="P3563" i="6" s="1"/>
  <c r="U3563" i="6" s="1"/>
  <c r="V3563" i="6" s="1"/>
  <c r="P54" i="14"/>
  <c r="P279" i="14"/>
  <c r="P414" i="14"/>
  <c r="P96" i="14"/>
  <c r="P687" i="14"/>
  <c r="P18" i="14"/>
  <c r="U2839" i="6"/>
  <c r="M411" i="14"/>
  <c r="R411" i="14" s="1"/>
  <c r="P467" i="14"/>
  <c r="P564" i="14"/>
  <c r="P404" i="14"/>
  <c r="O738" i="14"/>
  <c r="M718" i="14"/>
  <c r="R718" i="14" s="1"/>
  <c r="O714" i="14"/>
  <c r="O4354" i="6"/>
  <c r="P4351" i="6"/>
  <c r="U4351" i="6" s="1"/>
  <c r="V4351" i="6" s="1"/>
  <c r="O4346" i="6"/>
  <c r="O4257" i="6"/>
  <c r="O4252" i="6"/>
  <c r="O4248" i="6"/>
  <c r="O4243" i="6"/>
  <c r="O4089" i="6"/>
  <c r="O4003" i="6"/>
  <c r="O3878" i="6"/>
  <c r="O3860" i="6"/>
  <c r="O3826" i="6"/>
  <c r="O3809" i="6"/>
  <c r="O3804" i="6"/>
  <c r="O3685" i="6"/>
  <c r="O3643" i="6"/>
  <c r="O3639" i="6"/>
  <c r="O3602" i="6"/>
  <c r="O3557" i="6"/>
  <c r="O3554" i="6"/>
  <c r="P3476" i="6"/>
  <c r="U3476" i="6" s="1"/>
  <c r="V3476" i="6" s="1"/>
  <c r="O3309" i="6"/>
  <c r="O3283" i="6"/>
  <c r="O3280" i="6"/>
  <c r="O3276" i="6"/>
  <c r="O3272" i="6"/>
  <c r="P2671" i="6"/>
  <c r="U2671" i="6" s="1"/>
  <c r="V2671" i="6" s="1"/>
  <c r="O2657" i="6"/>
  <c r="O2612" i="6"/>
  <c r="O2576" i="6"/>
  <c r="O2553" i="6"/>
  <c r="P2553" i="6" s="1"/>
  <c r="U2553" i="6" s="1"/>
  <c r="V2553" i="6" s="1"/>
  <c r="O2542" i="6"/>
  <c r="C5" i="48"/>
  <c r="O4513" i="6"/>
  <c r="O4461" i="6"/>
  <c r="O4458" i="6"/>
  <c r="O4455" i="6"/>
  <c r="P4455" i="6" s="1"/>
  <c r="U4455" i="6" s="1"/>
  <c r="V4455" i="6" s="1"/>
  <c r="O4408" i="6"/>
  <c r="O4392" i="6"/>
  <c r="O4272" i="6"/>
  <c r="O4265" i="6"/>
  <c r="O3864" i="6"/>
  <c r="P3864" i="6" s="1"/>
  <c r="U3864" i="6" s="1"/>
  <c r="V3864" i="6" s="1"/>
  <c r="O3834" i="6"/>
  <c r="O3631" i="6"/>
  <c r="O3550" i="6"/>
  <c r="O3478" i="6"/>
  <c r="O3475" i="6"/>
  <c r="O2665" i="6"/>
  <c r="O2585" i="6"/>
  <c r="O2538" i="6"/>
  <c r="P4503" i="6"/>
  <c r="U4503" i="6" s="1"/>
  <c r="O4470" i="6"/>
  <c r="P4458" i="6"/>
  <c r="U4458" i="6" s="1"/>
  <c r="V4458" i="6" s="1"/>
  <c r="O4435" i="6"/>
  <c r="P4427" i="6"/>
  <c r="U4427" i="6" s="1"/>
  <c r="V4427" i="6" s="1"/>
  <c r="P4424" i="6"/>
  <c r="U4424" i="6" s="1"/>
  <c r="V4424" i="6" s="1"/>
  <c r="O4411" i="6"/>
  <c r="P4411" i="6" s="1"/>
  <c r="U4411" i="6" s="1"/>
  <c r="V4411" i="6" s="1"/>
  <c r="P4408" i="6"/>
  <c r="U4408" i="6" s="1"/>
  <c r="V4408" i="6" s="1"/>
  <c r="O4378" i="6"/>
  <c r="P4378" i="6" s="1"/>
  <c r="U4378" i="6" s="1"/>
  <c r="V4378" i="6" s="1"/>
  <c r="O4349" i="6"/>
  <c r="P4349" i="6" s="1"/>
  <c r="U4349" i="6" s="1"/>
  <c r="V4349" i="6" s="1"/>
  <c r="O4291" i="6"/>
  <c r="O4275" i="6"/>
  <c r="O4268" i="6"/>
  <c r="O4260" i="6"/>
  <c r="O4083" i="6"/>
  <c r="O3863" i="6"/>
  <c r="O3634" i="6"/>
  <c r="O3559" i="6"/>
  <c r="O3556" i="6"/>
  <c r="O3553" i="6"/>
  <c r="O3442" i="6"/>
  <c r="P3442" i="6" s="1"/>
  <c r="U3442" i="6" s="1"/>
  <c r="V3442" i="6" s="1"/>
  <c r="P3439" i="6"/>
  <c r="U3439" i="6" s="1"/>
  <c r="V3439" i="6" s="1"/>
  <c r="O3423" i="6"/>
  <c r="O3312" i="6"/>
  <c r="O3282" i="6"/>
  <c r="P2712" i="6"/>
  <c r="U2712" i="6" s="1"/>
  <c r="V2712" i="6" s="1"/>
  <c r="P2709" i="6"/>
  <c r="U2709" i="6" s="1"/>
  <c r="V2709" i="6" s="1"/>
  <c r="P2602" i="6"/>
  <c r="U2602" i="6" s="1"/>
  <c r="V2602" i="6" s="1"/>
  <c r="O2579" i="6"/>
  <c r="P2579" i="6" s="1"/>
  <c r="U2579" i="6" s="1"/>
  <c r="V2579" i="6" s="1"/>
  <c r="O2548" i="6"/>
  <c r="O731" i="14"/>
  <c r="P4470" i="6"/>
  <c r="U4470" i="6" s="1"/>
  <c r="V4470" i="6" s="1"/>
  <c r="O4407" i="6"/>
  <c r="P4407" i="6" s="1"/>
  <c r="U4407" i="6" s="1"/>
  <c r="V4407" i="6" s="1"/>
  <c r="O4271" i="6"/>
  <c r="P4271" i="6" s="1"/>
  <c r="U4271" i="6" s="1"/>
  <c r="V4271" i="6" s="1"/>
  <c r="O4264" i="6"/>
  <c r="O3637" i="6"/>
  <c r="O3630" i="6"/>
  <c r="O2655" i="6"/>
  <c r="O2662" i="6"/>
  <c r="O2666" i="6"/>
  <c r="O2670" i="6"/>
  <c r="P2670" i="6" s="1"/>
  <c r="U2670" i="6" s="1"/>
  <c r="V2670" i="6" s="1"/>
  <c r="P666" i="14"/>
  <c r="J2" i="14"/>
  <c r="P4508" i="6"/>
  <c r="U4508" i="6" s="1"/>
  <c r="O4410" i="6"/>
  <c r="O4384" i="6"/>
  <c r="O4377" i="6"/>
  <c r="P4377" i="6" s="1"/>
  <c r="U4377" i="6" s="1"/>
  <c r="V4377" i="6" s="1"/>
  <c r="O4355" i="6"/>
  <c r="O4267" i="6"/>
  <c r="O4249" i="6"/>
  <c r="O4153" i="6"/>
  <c r="O4086" i="6"/>
  <c r="P4086" i="6" s="1"/>
  <c r="U4086" i="6" s="1"/>
  <c r="V4086" i="6" s="1"/>
  <c r="P3997" i="6"/>
  <c r="U3997" i="6" s="1"/>
  <c r="V3997" i="6" s="1"/>
  <c r="O3886" i="6"/>
  <c r="O3875" i="6"/>
  <c r="O3823" i="6"/>
  <c r="O3743" i="6"/>
  <c r="O3640" i="6"/>
  <c r="P3640" i="6" s="1"/>
  <c r="U3640" i="6" s="1"/>
  <c r="O3633" i="6"/>
  <c r="O3587" i="6"/>
  <c r="O3582" i="6"/>
  <c r="O3558" i="6"/>
  <c r="O3555" i="6"/>
  <c r="O3480" i="6"/>
  <c r="P3480" i="6" s="1"/>
  <c r="U3480" i="6" s="1"/>
  <c r="V3480" i="6" s="1"/>
  <c r="O3422" i="6"/>
  <c r="O3315" i="6"/>
  <c r="O3306" i="6"/>
  <c r="O3284" i="6"/>
  <c r="P3284" i="6" s="1"/>
  <c r="U3284" i="6" s="1"/>
  <c r="V3284" i="6" s="1"/>
  <c r="O3281" i="6"/>
  <c r="P3278" i="6"/>
  <c r="U3278" i="6" s="1"/>
  <c r="V3278" i="6" s="1"/>
  <c r="O3269" i="6"/>
  <c r="P3269" i="6" s="1"/>
  <c r="U3269" i="6" s="1"/>
  <c r="V3269" i="6" s="1"/>
  <c r="O2697" i="6"/>
  <c r="O2604" i="6"/>
  <c r="O2605" i="6"/>
  <c r="P2605" i="6" s="1"/>
  <c r="U2605" i="6" s="1"/>
  <c r="V2605" i="6" s="1"/>
  <c r="P2544" i="6"/>
  <c r="U2544" i="6" s="1"/>
  <c r="V2544" i="6" s="1"/>
  <c r="O2537" i="6"/>
  <c r="P2537" i="6" s="1"/>
  <c r="U2537" i="6" s="1"/>
  <c r="V2537" i="6" s="1"/>
  <c r="O2540" i="6"/>
  <c r="O2543" i="6"/>
  <c r="O2546" i="6"/>
  <c r="O2549" i="6"/>
  <c r="O2552" i="6"/>
  <c r="O2555" i="6"/>
  <c r="O2062" i="6"/>
  <c r="O1775" i="6"/>
  <c r="O1378" i="6"/>
  <c r="O1370" i="6"/>
  <c r="O1304" i="6"/>
  <c r="P1304" i="6" s="1"/>
  <c r="U1304" i="6" s="1"/>
  <c r="V1304" i="6" s="1"/>
  <c r="O1296" i="6"/>
  <c r="P1296" i="6" s="1"/>
  <c r="U1296" i="6" s="1"/>
  <c r="V1296" i="6" s="1"/>
  <c r="P1286" i="6"/>
  <c r="U1286" i="6" s="1"/>
  <c r="V1286" i="6" s="1"/>
  <c r="P1283" i="6"/>
  <c r="U1283" i="6" s="1"/>
  <c r="V1283" i="6" s="1"/>
  <c r="P1280" i="6"/>
  <c r="U1280" i="6" s="1"/>
  <c r="V1280" i="6" s="1"/>
  <c r="O1168" i="6"/>
  <c r="O1164" i="6"/>
  <c r="P1127" i="6"/>
  <c r="U1127" i="6" s="1"/>
  <c r="V1127" i="6" s="1"/>
  <c r="O1052" i="6"/>
  <c r="P1052" i="6" s="1"/>
  <c r="U1052" i="6" s="1"/>
  <c r="V1052" i="6" s="1"/>
  <c r="O1048" i="6"/>
  <c r="O1043" i="6"/>
  <c r="O1778" i="6"/>
  <c r="O1401" i="6"/>
  <c r="O1398" i="6"/>
  <c r="P1398" i="6" s="1"/>
  <c r="U1398" i="6" s="1"/>
  <c r="V1398" i="6" s="1"/>
  <c r="O1394" i="6"/>
  <c r="O1385" i="6"/>
  <c r="O1171" i="6"/>
  <c r="P1171" i="6" s="1"/>
  <c r="U1171" i="6" s="1"/>
  <c r="V1171" i="6" s="1"/>
  <c r="O1055" i="6"/>
  <c r="P2625" i="6"/>
  <c r="U2625" i="6" s="1"/>
  <c r="V2625" i="6" s="1"/>
  <c r="O2071" i="6"/>
  <c r="O1799" i="6"/>
  <c r="O1773" i="6"/>
  <c r="O1373" i="6"/>
  <c r="O1369" i="6"/>
  <c r="O1299" i="6"/>
  <c r="O1252" i="6"/>
  <c r="P1252" i="6" s="1"/>
  <c r="U1252" i="6" s="1"/>
  <c r="V1252" i="6" s="1"/>
  <c r="O1163" i="6"/>
  <c r="O1158" i="6"/>
  <c r="O1125" i="6"/>
  <c r="O1121" i="6"/>
  <c r="O1042" i="6"/>
  <c r="O1037" i="6"/>
  <c r="N2192" i="6"/>
  <c r="P2192" i="6" s="1"/>
  <c r="P510" i="6"/>
  <c r="P381" i="6"/>
  <c r="O1400" i="6"/>
  <c r="O1393" i="6"/>
  <c r="O1054" i="6"/>
  <c r="O1776" i="6"/>
  <c r="O1772" i="6"/>
  <c r="O1767" i="6"/>
  <c r="O1396" i="6"/>
  <c r="O1387" i="6"/>
  <c r="O1382" i="6"/>
  <c r="O1305" i="6"/>
  <c r="O1169" i="6"/>
  <c r="O1162" i="6"/>
  <c r="P1162" i="6" s="1"/>
  <c r="U1162" i="6" s="1"/>
  <c r="V1162" i="6" s="1"/>
  <c r="O1049" i="6"/>
  <c r="N4664" i="6"/>
  <c r="P4664" i="6" s="1"/>
  <c r="N3185" i="6"/>
  <c r="P3185" i="6" s="1"/>
  <c r="R149" i="14"/>
  <c r="P149" i="14"/>
  <c r="U5278" i="6"/>
  <c r="M722" i="14"/>
  <c r="R722" i="14" s="1"/>
  <c r="U5249" i="6"/>
  <c r="O718" i="14" s="1"/>
  <c r="P718" i="14" s="1"/>
  <c r="P454" i="14"/>
  <c r="P115" i="14"/>
  <c r="P86" i="14"/>
  <c r="P232" i="14"/>
  <c r="P81" i="14"/>
  <c r="P398" i="14"/>
  <c r="P556" i="14"/>
  <c r="M729" i="14"/>
  <c r="R729" i="14" s="1"/>
  <c r="M738" i="14"/>
  <c r="R738" i="14" s="1"/>
  <c r="P530" i="14"/>
  <c r="P219" i="14"/>
  <c r="P298" i="14"/>
  <c r="P216" i="14"/>
  <c r="P372" i="14"/>
  <c r="P395" i="14"/>
  <c r="P693" i="14"/>
  <c r="P358" i="14"/>
  <c r="P661" i="14"/>
  <c r="P524" i="14"/>
  <c r="P128" i="14"/>
  <c r="P363" i="14"/>
  <c r="P48" i="14"/>
  <c r="P273" i="14"/>
  <c r="P732" i="14"/>
  <c r="P258" i="14"/>
  <c r="P62" i="14"/>
  <c r="P490" i="14"/>
  <c r="P671" i="14"/>
  <c r="P104" i="14"/>
  <c r="P146" i="14"/>
  <c r="P333" i="14"/>
  <c r="P187" i="14"/>
  <c r="P173" i="14"/>
  <c r="P145" i="14"/>
  <c r="P592" i="14"/>
  <c r="P508" i="14"/>
  <c r="P573" i="14"/>
  <c r="P243" i="14"/>
  <c r="P492" i="14"/>
  <c r="M731" i="14"/>
  <c r="R731" i="14" s="1"/>
  <c r="P412" i="14"/>
  <c r="M710" i="14"/>
  <c r="O737" i="14"/>
  <c r="P74" i="14"/>
  <c r="P641" i="14"/>
  <c r="P409" i="14"/>
  <c r="O739" i="14"/>
  <c r="P212" i="14"/>
  <c r="P15" i="14"/>
  <c r="P651" i="14"/>
  <c r="P340" i="14"/>
  <c r="P537" i="14"/>
  <c r="P324" i="14"/>
  <c r="P574" i="14"/>
  <c r="P469" i="14"/>
  <c r="M737" i="14"/>
  <c r="R737" i="14" s="1"/>
  <c r="O717" i="14"/>
  <c r="P717" i="14" s="1"/>
  <c r="P408" i="14"/>
  <c r="P240" i="14"/>
  <c r="P26" i="14"/>
  <c r="P317" i="14"/>
  <c r="P704" i="14"/>
  <c r="P183" i="14"/>
  <c r="P407" i="14"/>
  <c r="P373" i="14"/>
  <c r="P63" i="14"/>
  <c r="P345" i="14"/>
  <c r="P59" i="14"/>
  <c r="P88" i="14"/>
  <c r="P242" i="14"/>
  <c r="P368" i="14"/>
  <c r="P230" i="14"/>
  <c r="P336" i="14"/>
  <c r="P182" i="14"/>
  <c r="P529" i="14"/>
  <c r="P580" i="14"/>
  <c r="M707" i="14"/>
  <c r="R707" i="14" s="1"/>
  <c r="M714" i="14"/>
  <c r="M708" i="14"/>
  <c r="R708" i="14" s="1"/>
  <c r="P4341" i="6"/>
  <c r="U4341" i="6" s="1"/>
  <c r="V4341" i="6" s="1"/>
  <c r="P4316" i="6"/>
  <c r="U4316" i="6" s="1"/>
  <c r="V4316" i="6" s="1"/>
  <c r="P4313" i="6"/>
  <c r="U4313" i="6" s="1"/>
  <c r="V4313" i="6" s="1"/>
  <c r="P3712" i="6"/>
  <c r="U3712" i="6" s="1"/>
  <c r="V3712" i="6" s="1"/>
  <c r="P3706" i="6"/>
  <c r="U3706" i="6" s="1"/>
  <c r="V3706" i="6" s="1"/>
  <c r="P3543" i="6"/>
  <c r="U3543" i="6" s="1"/>
  <c r="V3543" i="6" s="1"/>
  <c r="P3537" i="6"/>
  <c r="U3537" i="6" s="1"/>
  <c r="V3537" i="6" s="1"/>
  <c r="P3534" i="6"/>
  <c r="U3534" i="6" s="1"/>
  <c r="V3534" i="6" s="1"/>
  <c r="P1401" i="6"/>
  <c r="U1401" i="6" s="1"/>
  <c r="V1401" i="6" s="1"/>
  <c r="P1381" i="6"/>
  <c r="U1381" i="6" s="1"/>
  <c r="V1381" i="6" s="1"/>
  <c r="P93" i="6"/>
  <c r="P4338" i="6"/>
  <c r="U4338" i="6" s="1"/>
  <c r="V4338" i="6" s="1"/>
  <c r="P4176" i="6"/>
  <c r="U4176" i="6" s="1"/>
  <c r="V4176" i="6" s="1"/>
  <c r="P3983" i="6"/>
  <c r="U3983" i="6" s="1"/>
  <c r="V3983" i="6" s="1"/>
  <c r="P3626" i="6"/>
  <c r="U3626" i="6" s="1"/>
  <c r="V3626" i="6" s="1"/>
  <c r="P3620" i="6"/>
  <c r="U3620" i="6" s="1"/>
  <c r="V3620" i="6" s="1"/>
  <c r="P2542" i="6"/>
  <c r="U2542" i="6" s="1"/>
  <c r="V2542" i="6" s="1"/>
  <c r="P2539" i="6"/>
  <c r="U2539" i="6" s="1"/>
  <c r="V2539" i="6" s="1"/>
  <c r="P110" i="6"/>
  <c r="P4467" i="6"/>
  <c r="U4467" i="6" s="1"/>
  <c r="V4467" i="6" s="1"/>
  <c r="P4188" i="6"/>
  <c r="U4188" i="6" s="1"/>
  <c r="P4182" i="6"/>
  <c r="U4182" i="6" s="1"/>
  <c r="V4182" i="6" s="1"/>
  <c r="P4172" i="6"/>
  <c r="U4172" i="6" s="1"/>
  <c r="V4172" i="6" s="1"/>
  <c r="P4169" i="6"/>
  <c r="U4169" i="6" s="1"/>
  <c r="V4169" i="6" s="1"/>
  <c r="P3622" i="6"/>
  <c r="U3622" i="6" s="1"/>
  <c r="V3622" i="6" s="1"/>
  <c r="P3566" i="6"/>
  <c r="U3566" i="6" s="1"/>
  <c r="V3566" i="6" s="1"/>
  <c r="P3551" i="6"/>
  <c r="U3551" i="6" s="1"/>
  <c r="V3551" i="6" s="1"/>
  <c r="P3548" i="6"/>
  <c r="U3548" i="6" s="1"/>
  <c r="V3548" i="6" s="1"/>
  <c r="P3542" i="6"/>
  <c r="U3542" i="6" s="1"/>
  <c r="P3536" i="6"/>
  <c r="U3536" i="6" s="1"/>
  <c r="V3536" i="6" s="1"/>
  <c r="P3379" i="6"/>
  <c r="U3379" i="6" s="1"/>
  <c r="P3282" i="6"/>
  <c r="U3282" i="6" s="1"/>
  <c r="P2697" i="6"/>
  <c r="U2697" i="6" s="1"/>
  <c r="V2697" i="6" s="1"/>
  <c r="P1766" i="6"/>
  <c r="U1766" i="6" s="1"/>
  <c r="V1766" i="6" s="1"/>
  <c r="P978" i="6"/>
  <c r="U978" i="6" s="1"/>
  <c r="V978" i="6" s="1"/>
  <c r="P972" i="6"/>
  <c r="U972" i="6" s="1"/>
  <c r="V972" i="6" s="1"/>
  <c r="P4342" i="6"/>
  <c r="U4342" i="6" s="1"/>
  <c r="V4342" i="6" s="1"/>
  <c r="P4240" i="6"/>
  <c r="U4240" i="6" s="1"/>
  <c r="V4240" i="6" s="1"/>
  <c r="P4124" i="6"/>
  <c r="U4124" i="6" s="1"/>
  <c r="V4124" i="6" s="1"/>
  <c r="P3713" i="6"/>
  <c r="U3713" i="6" s="1"/>
  <c r="V3713" i="6" s="1"/>
  <c r="P3710" i="6"/>
  <c r="U3710" i="6" s="1"/>
  <c r="V3710" i="6" s="1"/>
  <c r="P3687" i="6"/>
  <c r="U3687" i="6" s="1"/>
  <c r="V3687" i="6" s="1"/>
  <c r="P3381" i="6"/>
  <c r="U3381" i="6" s="1"/>
  <c r="V3381" i="6" s="1"/>
  <c r="P145" i="6"/>
  <c r="P4128" i="6"/>
  <c r="U4128" i="6" s="1"/>
  <c r="V4128" i="6" s="1"/>
  <c r="P70" i="6"/>
  <c r="C6" i="48"/>
  <c r="C4" i="48"/>
  <c r="I11" i="48"/>
  <c r="M739" i="14"/>
  <c r="R739" i="14" s="1"/>
  <c r="V5334" i="6"/>
  <c r="P4507" i="6"/>
  <c r="U4507" i="6" s="1"/>
  <c r="V4507" i="6" s="1"/>
  <c r="P4504" i="6"/>
  <c r="U4504" i="6" s="1"/>
  <c r="V4504" i="6" s="1"/>
  <c r="P4202" i="6"/>
  <c r="U4202" i="6" s="1"/>
  <c r="V4202" i="6" s="1"/>
  <c r="P4070" i="6"/>
  <c r="U4070" i="6" s="1"/>
  <c r="V4070" i="6" s="1"/>
  <c r="P4064" i="6"/>
  <c r="U4064" i="6" s="1"/>
  <c r="V4064" i="6" s="1"/>
  <c r="P3557" i="6"/>
  <c r="U3557" i="6" s="1"/>
  <c r="P3554" i="6"/>
  <c r="U3554" i="6" s="1"/>
  <c r="V3554" i="6" s="1"/>
  <c r="P3499" i="6"/>
  <c r="U3499" i="6" s="1"/>
  <c r="P3493" i="6"/>
  <c r="U3493" i="6" s="1"/>
  <c r="V3493" i="6" s="1"/>
  <c r="P3490" i="6"/>
  <c r="U3490" i="6" s="1"/>
  <c r="V3490" i="6" s="1"/>
  <c r="P3481" i="6"/>
  <c r="U3481" i="6" s="1"/>
  <c r="V3481" i="6" s="1"/>
  <c r="P3443" i="6"/>
  <c r="U3443" i="6" s="1"/>
  <c r="V3443" i="6" s="1"/>
  <c r="P2669" i="6"/>
  <c r="U2669" i="6" s="1"/>
  <c r="V2669" i="6" s="1"/>
  <c r="P4448" i="6"/>
  <c r="U4448" i="6" s="1"/>
  <c r="V4448" i="6" s="1"/>
  <c r="P4380" i="6"/>
  <c r="U4380" i="6" s="1"/>
  <c r="V4380" i="6" s="1"/>
  <c r="P4336" i="6"/>
  <c r="U4336" i="6" s="1"/>
  <c r="P4333" i="6"/>
  <c r="U4333" i="6" s="1"/>
  <c r="V4333" i="6" s="1"/>
  <c r="P4320" i="6"/>
  <c r="U4320" i="6" s="1"/>
  <c r="V4320" i="6" s="1"/>
  <c r="P4317" i="6"/>
  <c r="U4317" i="6" s="1"/>
  <c r="V4317" i="6" s="1"/>
  <c r="P4312" i="6"/>
  <c r="U4312" i="6" s="1"/>
  <c r="V4312" i="6" s="1"/>
  <c r="P4268" i="6"/>
  <c r="U4268" i="6" s="1"/>
  <c r="V4268" i="6" s="1"/>
  <c r="P4206" i="6"/>
  <c r="U4206" i="6" s="1"/>
  <c r="P4183" i="6"/>
  <c r="U4183" i="6" s="1"/>
  <c r="V4183" i="6" s="1"/>
  <c r="P4136" i="6"/>
  <c r="U4136" i="6" s="1"/>
  <c r="P3989" i="6"/>
  <c r="U3989" i="6" s="1"/>
  <c r="V3989" i="6" s="1"/>
  <c r="P3826" i="6"/>
  <c r="U3826" i="6" s="1"/>
  <c r="V3826" i="6" s="1"/>
  <c r="P3804" i="6"/>
  <c r="U3804" i="6" s="1"/>
  <c r="V3804" i="6" s="1"/>
  <c r="P3637" i="6"/>
  <c r="U3637" i="6" s="1"/>
  <c r="V3637" i="6" s="1"/>
  <c r="P3569" i="6"/>
  <c r="U3569" i="6" s="1"/>
  <c r="V3569" i="6" s="1"/>
  <c r="P3541" i="6"/>
  <c r="U3541" i="6" s="1"/>
  <c r="V3541" i="6" s="1"/>
  <c r="P3535" i="6"/>
  <c r="U3535" i="6" s="1"/>
  <c r="V3535" i="6" s="1"/>
  <c r="P3495" i="6"/>
  <c r="U3495" i="6" s="1"/>
  <c r="V3495" i="6" s="1"/>
  <c r="P3451" i="6"/>
  <c r="U3451" i="6" s="1"/>
  <c r="V3451" i="6" s="1"/>
  <c r="P3418" i="6"/>
  <c r="U3418" i="6" s="1"/>
  <c r="V3418" i="6" s="1"/>
  <c r="P3386" i="6"/>
  <c r="U3386" i="6" s="1"/>
  <c r="V3386" i="6" s="1"/>
  <c r="P4198" i="6"/>
  <c r="U4198" i="6" s="1"/>
  <c r="V4198" i="6" s="1"/>
  <c r="P4158" i="6"/>
  <c r="U4158" i="6" s="1"/>
  <c r="P3993" i="6"/>
  <c r="U3993" i="6" s="1"/>
  <c r="V3993" i="6" s="1"/>
  <c r="P3848" i="6"/>
  <c r="U3848" i="6" s="1"/>
  <c r="V3848" i="6" s="1"/>
  <c r="P3846" i="6"/>
  <c r="U3846" i="6" s="1"/>
  <c r="V3846" i="6" s="1"/>
  <c r="P3834" i="6"/>
  <c r="U3834" i="6" s="1"/>
  <c r="P3714" i="6"/>
  <c r="U3714" i="6" s="1"/>
  <c r="V3714" i="6" s="1"/>
  <c r="P3466" i="6"/>
  <c r="U3466" i="6" s="1"/>
  <c r="V3466" i="6" s="1"/>
  <c r="P4062" i="6"/>
  <c r="U4062" i="6" s="1"/>
  <c r="V4062" i="6" s="1"/>
  <c r="P4346" i="6"/>
  <c r="U4346" i="6" s="1"/>
  <c r="V4346" i="6" s="1"/>
  <c r="P4337" i="6"/>
  <c r="U4337" i="6" s="1"/>
  <c r="V4337" i="6" s="1"/>
  <c r="P4334" i="6"/>
  <c r="U4334" i="6" s="1"/>
  <c r="V4334" i="6" s="1"/>
  <c r="P4243" i="6"/>
  <c r="U4243" i="6" s="1"/>
  <c r="V4243" i="6" s="1"/>
  <c r="P3999" i="6"/>
  <c r="U3999" i="6" s="1"/>
  <c r="V3999" i="6" s="1"/>
  <c r="P3812" i="6"/>
  <c r="U3812" i="6" s="1"/>
  <c r="V3812" i="6" s="1"/>
  <c r="P3767" i="6"/>
  <c r="U3767" i="6" s="1"/>
  <c r="V3767" i="6" s="1"/>
  <c r="P3740" i="6"/>
  <c r="U3740" i="6" s="1"/>
  <c r="V3740" i="6" s="1"/>
  <c r="P3625" i="6"/>
  <c r="U3625" i="6" s="1"/>
  <c r="V3625" i="6" s="1"/>
  <c r="P2699" i="6"/>
  <c r="U2699" i="6" s="1"/>
  <c r="V2699" i="6" s="1"/>
  <c r="P2646" i="6"/>
  <c r="U2646" i="6" s="1"/>
  <c r="V2646" i="6" s="1"/>
  <c r="P2643" i="6"/>
  <c r="U2643" i="6" s="1"/>
  <c r="V2643" i="6" s="1"/>
  <c r="P2629" i="6"/>
  <c r="U2629" i="6" s="1"/>
  <c r="V2629" i="6" s="1"/>
  <c r="P2638" i="6"/>
  <c r="U2638" i="6" s="1"/>
  <c r="V2638" i="6" s="1"/>
  <c r="P2563" i="6"/>
  <c r="U2563" i="6" s="1"/>
  <c r="V2563" i="6" s="1"/>
  <c r="P1375" i="6"/>
  <c r="U1375" i="6" s="1"/>
  <c r="V1375" i="6" s="1"/>
  <c r="P974" i="6"/>
  <c r="U974" i="6" s="1"/>
  <c r="P2713" i="6"/>
  <c r="U2713" i="6" s="1"/>
  <c r="V2713" i="6" s="1"/>
  <c r="P2710" i="6"/>
  <c r="U2710" i="6" s="1"/>
  <c r="V2710" i="6" s="1"/>
  <c r="P2707" i="6"/>
  <c r="U2707" i="6" s="1"/>
  <c r="V2707" i="6" s="1"/>
  <c r="P2704" i="6"/>
  <c r="U2704" i="6" s="1"/>
  <c r="V2704" i="6" s="1"/>
  <c r="P2686" i="6"/>
  <c r="U2686" i="6" s="1"/>
  <c r="V2686" i="6" s="1"/>
  <c r="P2650" i="6"/>
  <c r="U2650" i="6" s="1"/>
  <c r="V2650" i="6" s="1"/>
  <c r="P2647" i="6"/>
  <c r="U2647" i="6" s="1"/>
  <c r="V2647" i="6" s="1"/>
  <c r="P2644" i="6"/>
  <c r="U2644" i="6" s="1"/>
  <c r="P2641" i="6"/>
  <c r="U2641" i="6" s="1"/>
  <c r="P2611" i="6"/>
  <c r="U2611" i="6" s="1"/>
  <c r="V2611" i="6" s="1"/>
  <c r="P1583" i="6"/>
  <c r="U1583" i="6" s="1"/>
  <c r="V1583" i="6" s="1"/>
  <c r="P1580" i="6"/>
  <c r="U1580" i="6" s="1"/>
  <c r="V1580" i="6" s="1"/>
  <c r="P1577" i="6"/>
  <c r="U1577" i="6" s="1"/>
  <c r="V1577" i="6" s="1"/>
  <c r="P1574" i="6"/>
  <c r="U1574" i="6" s="1"/>
  <c r="V1574" i="6" s="1"/>
  <c r="P1571" i="6"/>
  <c r="U1571" i="6" s="1"/>
  <c r="V1571" i="6" s="1"/>
  <c r="P1568" i="6"/>
  <c r="U1568" i="6" s="1"/>
  <c r="V1568" i="6" s="1"/>
  <c r="P1370" i="6"/>
  <c r="U1370" i="6" s="1"/>
  <c r="V1370" i="6" s="1"/>
  <c r="P1275" i="6"/>
  <c r="U1275" i="6" s="1"/>
  <c r="V1275" i="6" s="1"/>
  <c r="P1271" i="6"/>
  <c r="U1271" i="6" s="1"/>
  <c r="V1271" i="6" s="1"/>
  <c r="P1246" i="6"/>
  <c r="U1246" i="6" s="1"/>
  <c r="V1246" i="6" s="1"/>
  <c r="P5330" i="6"/>
  <c r="P2570" i="6"/>
  <c r="U2570" i="6" s="1"/>
  <c r="V2570" i="6" s="1"/>
  <c r="P1614" i="6"/>
  <c r="U1614" i="6" s="1"/>
  <c r="V1614" i="6" s="1"/>
  <c r="P2531" i="6"/>
  <c r="U2531" i="6" s="1"/>
  <c r="V2531" i="6" s="1"/>
  <c r="P1243" i="6"/>
  <c r="U1243" i="6" s="1"/>
  <c r="V1243" i="6" s="1"/>
  <c r="P1168" i="6"/>
  <c r="U1168" i="6" s="1"/>
  <c r="V1168" i="6" s="1"/>
  <c r="P969" i="6"/>
  <c r="U969" i="6" s="1"/>
  <c r="V969" i="6" s="1"/>
  <c r="P966" i="6"/>
  <c r="U966" i="6" s="1"/>
  <c r="V966" i="6" s="1"/>
  <c r="P4506" i="6"/>
  <c r="U4506" i="6" s="1"/>
  <c r="V4506" i="6" s="1"/>
  <c r="P4498" i="6"/>
  <c r="U4498" i="6" s="1"/>
  <c r="V4498" i="6" s="1"/>
  <c r="P4445" i="6"/>
  <c r="U4445" i="6" s="1"/>
  <c r="V4445" i="6" s="1"/>
  <c r="P4442" i="6"/>
  <c r="U4442" i="6" s="1"/>
  <c r="V4442" i="6" s="1"/>
  <c r="O4438" i="6"/>
  <c r="P4435" i="6"/>
  <c r="U4435" i="6" s="1"/>
  <c r="P4415" i="6"/>
  <c r="U4415" i="6" s="1"/>
  <c r="V4415" i="6" s="1"/>
  <c r="P4381" i="6"/>
  <c r="U4381" i="6" s="1"/>
  <c r="V4381" i="6" s="1"/>
  <c r="P4354" i="6"/>
  <c r="U4354" i="6" s="1"/>
  <c r="V4354" i="6" s="1"/>
  <c r="P4314" i="6"/>
  <c r="U4314" i="6" s="1"/>
  <c r="V4314" i="6" s="1"/>
  <c r="P4252" i="6"/>
  <c r="U4252" i="6" s="1"/>
  <c r="V4252" i="6" s="1"/>
  <c r="P4237" i="6"/>
  <c r="U4237" i="6" s="1"/>
  <c r="V4237" i="6" s="1"/>
  <c r="P4226" i="6"/>
  <c r="U4226" i="6" s="1"/>
  <c r="V4226" i="6" s="1"/>
  <c r="P4209" i="6"/>
  <c r="U4209" i="6" s="1"/>
  <c r="V4209" i="6" s="1"/>
  <c r="P4171" i="6"/>
  <c r="U4171" i="6" s="1"/>
  <c r="V4171" i="6" s="1"/>
  <c r="P4168" i="6"/>
  <c r="U4168" i="6" s="1"/>
  <c r="V4168" i="6" s="1"/>
  <c r="O4160" i="6"/>
  <c r="P4160" i="6" s="1"/>
  <c r="U4160" i="6" s="1"/>
  <c r="P4157" i="6"/>
  <c r="U4157" i="6" s="1"/>
  <c r="V4157" i="6" s="1"/>
  <c r="P4132" i="6"/>
  <c r="U4132" i="6" s="1"/>
  <c r="V4132" i="6" s="1"/>
  <c r="P4121" i="6"/>
  <c r="U4121" i="6" s="1"/>
  <c r="V4121" i="6" s="1"/>
  <c r="P4118" i="6"/>
  <c r="U4118" i="6" s="1"/>
  <c r="V4118" i="6" s="1"/>
  <c r="P4115" i="6"/>
  <c r="U4115" i="6" s="1"/>
  <c r="V4115" i="6" s="1"/>
  <c r="P4112" i="6"/>
  <c r="U4112" i="6" s="1"/>
  <c r="V4112" i="6" s="1"/>
  <c r="P4089" i="6"/>
  <c r="U4089" i="6" s="1"/>
  <c r="P4083" i="6"/>
  <c r="U4083" i="6" s="1"/>
  <c r="V4083" i="6" s="1"/>
  <c r="O3656" i="6"/>
  <c r="O3661" i="6"/>
  <c r="P3661" i="6" s="1"/>
  <c r="U3661" i="6" s="1"/>
  <c r="V3661" i="6" s="1"/>
  <c r="O3660" i="6"/>
  <c r="P4523" i="6"/>
  <c r="U4523" i="6" s="1"/>
  <c r="V4523" i="6" s="1"/>
  <c r="O4485" i="6"/>
  <c r="P4485" i="6" s="1"/>
  <c r="U4485" i="6" s="1"/>
  <c r="V4485" i="6" s="1"/>
  <c r="O4387" i="6"/>
  <c r="P4272" i="6"/>
  <c r="U4272" i="6" s="1"/>
  <c r="V4272" i="6" s="1"/>
  <c r="P4270" i="6"/>
  <c r="U4270" i="6" s="1"/>
  <c r="V4270" i="6" s="1"/>
  <c r="P4267" i="6"/>
  <c r="U4267" i="6" s="1"/>
  <c r="V4267" i="6" s="1"/>
  <c r="P4260" i="6"/>
  <c r="U4260" i="6" s="1"/>
  <c r="P4248" i="6"/>
  <c r="U4248" i="6" s="1"/>
  <c r="V4248" i="6" s="1"/>
  <c r="P4236" i="6"/>
  <c r="U4236" i="6" s="1"/>
  <c r="V4236" i="6" s="1"/>
  <c r="O4232" i="6"/>
  <c r="P4229" i="6"/>
  <c r="U4229" i="6" s="1"/>
  <c r="V4229" i="6" s="1"/>
  <c r="P4200" i="6"/>
  <c r="U4200" i="6" s="1"/>
  <c r="V4200" i="6" s="1"/>
  <c r="O4192" i="6"/>
  <c r="P4186" i="6"/>
  <c r="U4186" i="6" s="1"/>
  <c r="P4179" i="6"/>
  <c r="U4179" i="6" s="1"/>
  <c r="V4179" i="6" s="1"/>
  <c r="O4163" i="6"/>
  <c r="P4163" i="6" s="1"/>
  <c r="U4163" i="6" s="1"/>
  <c r="V4163" i="6" s="1"/>
  <c r="O4156" i="6"/>
  <c r="P4156" i="6" s="1"/>
  <c r="U4156" i="6" s="1"/>
  <c r="V4156" i="6" s="1"/>
  <c r="P4138" i="6"/>
  <c r="U4138" i="6" s="1"/>
  <c r="V4138" i="6" s="1"/>
  <c r="O4088" i="6"/>
  <c r="O4082" i="6"/>
  <c r="P4071" i="6"/>
  <c r="U4071" i="6" s="1"/>
  <c r="V4071" i="6" s="1"/>
  <c r="P4068" i="6"/>
  <c r="U4068" i="6" s="1"/>
  <c r="V4068" i="6" s="1"/>
  <c r="P4065" i="6"/>
  <c r="U4065" i="6" s="1"/>
  <c r="V4065" i="6" s="1"/>
  <c r="O4059" i="6"/>
  <c r="P4059" i="6" s="1"/>
  <c r="U4059" i="6" s="1"/>
  <c r="V4059" i="6" s="1"/>
  <c r="O4055" i="6"/>
  <c r="O4006" i="6"/>
  <c r="P4003" i="6"/>
  <c r="U4003" i="6" s="1"/>
  <c r="V4003" i="6" s="1"/>
  <c r="O3885" i="6"/>
  <c r="P3885" i="6" s="1"/>
  <c r="U3885" i="6" s="1"/>
  <c r="V3885" i="6" s="1"/>
  <c r="O3882" i="6"/>
  <c r="P3882" i="6" s="1"/>
  <c r="U3882" i="6" s="1"/>
  <c r="V3882" i="6" s="1"/>
  <c r="P3875" i="6"/>
  <c r="U3875" i="6" s="1"/>
  <c r="O3871" i="6"/>
  <c r="P3871" i="6" s="1"/>
  <c r="U3871" i="6" s="1"/>
  <c r="V3871" i="6" s="1"/>
  <c r="O3853" i="6"/>
  <c r="P3853" i="6" s="1"/>
  <c r="U3853" i="6" s="1"/>
  <c r="V3853" i="6" s="1"/>
  <c r="P3707" i="6"/>
  <c r="U3707" i="6" s="1"/>
  <c r="V3707" i="6" s="1"/>
  <c r="P3704" i="6"/>
  <c r="U3704" i="6" s="1"/>
  <c r="V3704" i="6" s="1"/>
  <c r="O3693" i="6"/>
  <c r="P3693" i="6" s="1"/>
  <c r="U3693" i="6" s="1"/>
  <c r="V3693" i="6" s="1"/>
  <c r="P3683" i="6"/>
  <c r="U3683" i="6" s="1"/>
  <c r="V3683" i="6" s="1"/>
  <c r="O4525" i="6"/>
  <c r="O4522" i="6"/>
  <c r="P4511" i="6"/>
  <c r="U4511" i="6" s="1"/>
  <c r="V4511" i="6" s="1"/>
  <c r="P4505" i="6"/>
  <c r="U4505" i="6" s="1"/>
  <c r="V4505" i="6" s="1"/>
  <c r="P4500" i="6"/>
  <c r="U4500" i="6" s="1"/>
  <c r="V4500" i="6" s="1"/>
  <c r="O4476" i="6"/>
  <c r="P4476" i="6" s="1"/>
  <c r="U4476" i="6" s="1"/>
  <c r="P4459" i="6"/>
  <c r="U4459" i="6" s="1"/>
  <c r="V4459" i="6" s="1"/>
  <c r="P4456" i="6"/>
  <c r="U4456" i="6" s="1"/>
  <c r="V4456" i="6" s="1"/>
  <c r="O4450" i="6"/>
  <c r="P4450" i="6" s="1"/>
  <c r="U4450" i="6" s="1"/>
  <c r="V4450" i="6" s="1"/>
  <c r="P4447" i="6"/>
  <c r="U4447" i="6" s="1"/>
  <c r="V4447" i="6" s="1"/>
  <c r="O4433" i="6"/>
  <c r="P4422" i="6"/>
  <c r="U4422" i="6" s="1"/>
  <c r="V4422" i="6" s="1"/>
  <c r="O4399" i="6"/>
  <c r="O4390" i="6"/>
  <c r="P4383" i="6"/>
  <c r="U4383" i="6" s="1"/>
  <c r="V4383" i="6" s="1"/>
  <c r="P4352" i="6"/>
  <c r="U4352" i="6" s="1"/>
  <c r="V4352" i="6" s="1"/>
  <c r="O4294" i="6"/>
  <c r="O4274" i="6"/>
  <c r="O4269" i="6"/>
  <c r="O4266" i="6"/>
  <c r="O4254" i="6"/>
  <c r="O4250" i="6"/>
  <c r="P4250" i="6" s="1"/>
  <c r="U4250" i="6" s="1"/>
  <c r="V4250" i="6" s="1"/>
  <c r="O4247" i="6"/>
  <c r="P4247" i="6" s="1"/>
  <c r="U4247" i="6" s="1"/>
  <c r="V4247" i="6" s="1"/>
  <c r="O4239" i="6"/>
  <c r="P4239" i="6" s="1"/>
  <c r="U4239" i="6" s="1"/>
  <c r="V4239" i="6" s="1"/>
  <c r="P4232" i="6"/>
  <c r="U4232" i="6" s="1"/>
  <c r="O4223" i="6"/>
  <c r="O4166" i="6"/>
  <c r="P4166" i="6" s="1"/>
  <c r="U4166" i="6" s="1"/>
  <c r="V4166" i="6" s="1"/>
  <c r="O4159" i="6"/>
  <c r="P4159" i="6" s="1"/>
  <c r="U4159" i="6" s="1"/>
  <c r="V4159" i="6" s="1"/>
  <c r="O4155" i="6"/>
  <c r="P4153" i="6"/>
  <c r="U4153" i="6" s="1"/>
  <c r="V4153" i="6" s="1"/>
  <c r="O4137" i="6"/>
  <c r="O4134" i="6"/>
  <c r="P4134" i="6" s="1"/>
  <c r="U4134" i="6" s="1"/>
  <c r="V4134" i="6" s="1"/>
  <c r="O4130" i="6"/>
  <c r="P4130" i="6" s="1"/>
  <c r="U4130" i="6" s="1"/>
  <c r="V4130" i="6" s="1"/>
  <c r="P4120" i="6"/>
  <c r="U4120" i="6" s="1"/>
  <c r="V4120" i="6" s="1"/>
  <c r="P4114" i="6"/>
  <c r="U4114" i="6" s="1"/>
  <c r="V4114" i="6" s="1"/>
  <c r="O4085" i="6"/>
  <c r="P4085" i="6" s="1"/>
  <c r="U4085" i="6" s="1"/>
  <c r="V4085" i="6" s="1"/>
  <c r="O4077" i="6"/>
  <c r="P4077" i="6" s="1"/>
  <c r="U4077" i="6" s="1"/>
  <c r="V4077" i="6" s="1"/>
  <c r="O4061" i="6"/>
  <c r="O4009" i="6"/>
  <c r="P4009" i="6" s="1"/>
  <c r="U4009" i="6" s="1"/>
  <c r="V4009" i="6" s="1"/>
  <c r="O3998" i="6"/>
  <c r="P3998" i="6" s="1"/>
  <c r="U3998" i="6" s="1"/>
  <c r="V3998" i="6" s="1"/>
  <c r="P3995" i="6"/>
  <c r="U3995" i="6" s="1"/>
  <c r="V3995" i="6" s="1"/>
  <c r="O3992" i="6"/>
  <c r="P3992" i="6" s="1"/>
  <c r="U3992" i="6" s="1"/>
  <c r="V3992" i="6" s="1"/>
  <c r="O3928" i="6"/>
  <c r="P3928" i="6" s="1"/>
  <c r="U3928" i="6" s="1"/>
  <c r="V3928" i="6" s="1"/>
  <c r="O3920" i="6"/>
  <c r="O3916" i="6"/>
  <c r="P3916" i="6" s="1"/>
  <c r="U3916" i="6" s="1"/>
  <c r="V3916" i="6" s="1"/>
  <c r="O3911" i="6"/>
  <c r="O3881" i="6"/>
  <c r="P3881" i="6" s="1"/>
  <c r="U3881" i="6" s="1"/>
  <c r="V3881" i="6" s="1"/>
  <c r="O3874" i="6"/>
  <c r="P3874" i="6" s="1"/>
  <c r="U3874" i="6" s="1"/>
  <c r="O3828" i="6"/>
  <c r="P3828" i="6" s="1"/>
  <c r="U3828" i="6" s="1"/>
  <c r="V3828" i="6" s="1"/>
  <c r="P3808" i="6"/>
  <c r="U3808" i="6" s="1"/>
  <c r="V3808" i="6" s="1"/>
  <c r="P3803" i="6"/>
  <c r="U3803" i="6" s="1"/>
  <c r="V3803" i="6" s="1"/>
  <c r="O3770" i="6"/>
  <c r="P3770" i="6" s="1"/>
  <c r="U3770" i="6" s="1"/>
  <c r="V3770" i="6" s="1"/>
  <c r="O3761" i="6"/>
  <c r="P3761" i="6" s="1"/>
  <c r="U3761" i="6" s="1"/>
  <c r="V3761" i="6" s="1"/>
  <c r="O3724" i="6"/>
  <c r="O3719" i="6"/>
  <c r="P3719" i="6" s="1"/>
  <c r="U3719" i="6" s="1"/>
  <c r="V3719" i="6" s="1"/>
  <c r="P3700" i="6"/>
  <c r="U3700" i="6" s="1"/>
  <c r="V3700" i="6" s="1"/>
  <c r="O3696" i="6"/>
  <c r="P3696" i="6" s="1"/>
  <c r="U3696" i="6" s="1"/>
  <c r="V3696" i="6" s="1"/>
  <c r="P3689" i="6"/>
  <c r="U3689" i="6" s="1"/>
  <c r="V3689" i="6" s="1"/>
  <c r="O3668" i="6"/>
  <c r="O3665" i="6"/>
  <c r="P3665" i="6" s="1"/>
  <c r="U3665" i="6" s="1"/>
  <c r="V3665" i="6" s="1"/>
  <c r="P4522" i="6"/>
  <c r="U4522" i="6" s="1"/>
  <c r="V4522" i="6" s="1"/>
  <c r="O4488" i="6"/>
  <c r="P4488" i="6" s="1"/>
  <c r="U4488" i="6" s="1"/>
  <c r="V4488" i="6" s="1"/>
  <c r="O4440" i="6"/>
  <c r="P4440" i="6" s="1"/>
  <c r="U4440" i="6" s="1"/>
  <c r="O4436" i="6"/>
  <c r="P4436" i="6" s="1"/>
  <c r="U4436" i="6" s="1"/>
  <c r="V4436" i="6" s="1"/>
  <c r="O4393" i="6"/>
  <c r="P4393" i="6" s="1"/>
  <c r="U4393" i="6" s="1"/>
  <c r="V4393" i="6" s="1"/>
  <c r="O4386" i="6"/>
  <c r="P4386" i="6" s="1"/>
  <c r="U4386" i="6" s="1"/>
  <c r="V4386" i="6" s="1"/>
  <c r="P4355" i="6"/>
  <c r="U4355" i="6" s="1"/>
  <c r="V4355" i="6" s="1"/>
  <c r="P4292" i="6"/>
  <c r="U4292" i="6" s="1"/>
  <c r="V4292" i="6" s="1"/>
  <c r="P4274" i="6"/>
  <c r="U4274" i="6" s="1"/>
  <c r="V4274" i="6" s="1"/>
  <c r="O4227" i="6"/>
  <c r="O4162" i="6"/>
  <c r="P4162" i="6" s="1"/>
  <c r="U4162" i="6" s="1"/>
  <c r="V4162" i="6" s="1"/>
  <c r="P4122" i="6"/>
  <c r="U4122" i="6" s="1"/>
  <c r="V4122" i="6" s="1"/>
  <c r="P4116" i="6"/>
  <c r="U4116" i="6" s="1"/>
  <c r="V4116" i="6" s="1"/>
  <c r="O4090" i="6"/>
  <c r="O4087" i="6"/>
  <c r="P4087" i="6" s="1"/>
  <c r="U4087" i="6" s="1"/>
  <c r="V4087" i="6" s="1"/>
  <c r="O4081" i="6"/>
  <c r="P4081" i="6" s="1"/>
  <c r="U4081" i="6" s="1"/>
  <c r="V4081" i="6" s="1"/>
  <c r="O4054" i="6"/>
  <c r="P4054" i="6" s="1"/>
  <c r="U4054" i="6" s="1"/>
  <c r="V4054" i="6" s="1"/>
  <c r="P4005" i="6"/>
  <c r="U4005" i="6" s="1"/>
  <c r="V4005" i="6" s="1"/>
  <c r="O3923" i="6"/>
  <c r="P3920" i="6"/>
  <c r="U3920" i="6" s="1"/>
  <c r="V3920" i="6" s="1"/>
  <c r="O3887" i="6"/>
  <c r="P3887" i="6" s="1"/>
  <c r="U3887" i="6" s="1"/>
  <c r="V3887" i="6" s="1"/>
  <c r="O3876" i="6"/>
  <c r="O3869" i="6"/>
  <c r="P3869" i="6" s="1"/>
  <c r="U3869" i="6" s="1"/>
  <c r="V3869" i="6" s="1"/>
  <c r="P3820" i="6"/>
  <c r="U3820" i="6" s="1"/>
  <c r="V3820" i="6" s="1"/>
  <c r="O3755" i="6"/>
  <c r="P3755" i="6" s="1"/>
  <c r="U3755" i="6" s="1"/>
  <c r="V3755" i="6" s="1"/>
  <c r="O3694" i="6"/>
  <c r="O3695" i="6"/>
  <c r="P3695" i="6" s="1"/>
  <c r="U3695" i="6" s="1"/>
  <c r="V3695" i="6" s="1"/>
  <c r="O3701" i="6"/>
  <c r="P3701" i="6" s="1"/>
  <c r="U3701" i="6" s="1"/>
  <c r="V3701" i="6" s="1"/>
  <c r="O4482" i="6"/>
  <c r="P4461" i="6"/>
  <c r="U4461" i="6" s="1"/>
  <c r="V4461" i="6" s="1"/>
  <c r="O4439" i="6"/>
  <c r="P4439" i="6" s="1"/>
  <c r="U4439" i="6" s="1"/>
  <c r="V4439" i="6" s="1"/>
  <c r="O4432" i="6"/>
  <c r="P4432" i="6" s="1"/>
  <c r="U4432" i="6" s="1"/>
  <c r="V4432" i="6" s="1"/>
  <c r="O4389" i="6"/>
  <c r="P4340" i="6"/>
  <c r="U4340" i="6" s="1"/>
  <c r="V4340" i="6" s="1"/>
  <c r="O4222" i="6"/>
  <c r="O4165" i="6"/>
  <c r="P4165" i="6" s="1"/>
  <c r="U4165" i="6" s="1"/>
  <c r="V4165" i="6" s="1"/>
  <c r="O4154" i="6"/>
  <c r="P4084" i="6"/>
  <c r="U4084" i="6" s="1"/>
  <c r="V4084" i="6" s="1"/>
  <c r="O4076" i="6"/>
  <c r="P4076" i="6" s="1"/>
  <c r="U4076" i="6" s="1"/>
  <c r="V4076" i="6" s="1"/>
  <c r="P4072" i="6"/>
  <c r="U4072" i="6" s="1"/>
  <c r="V4072" i="6" s="1"/>
  <c r="P4066" i="6"/>
  <c r="U4066" i="6" s="1"/>
  <c r="V4066" i="6" s="1"/>
  <c r="P4060" i="6"/>
  <c r="U4060" i="6" s="1"/>
  <c r="V4060" i="6" s="1"/>
  <c r="P4056" i="6"/>
  <c r="U4056" i="6" s="1"/>
  <c r="P3987" i="6"/>
  <c r="U3987" i="6" s="1"/>
  <c r="V3987" i="6" s="1"/>
  <c r="P3969" i="6"/>
  <c r="U3969" i="6" s="1"/>
  <c r="V3969" i="6" s="1"/>
  <c r="O3910" i="6"/>
  <c r="P3910" i="6" s="1"/>
  <c r="U3910" i="6" s="1"/>
  <c r="V3910" i="6" s="1"/>
  <c r="O3884" i="6"/>
  <c r="P3884" i="6" s="1"/>
  <c r="U3884" i="6" s="1"/>
  <c r="P3841" i="6"/>
  <c r="U3841" i="6" s="1"/>
  <c r="V3841" i="6" s="1"/>
  <c r="P3832" i="6"/>
  <c r="U3832" i="6" s="1"/>
  <c r="V3832" i="6" s="1"/>
  <c r="O3764" i="6"/>
  <c r="P3764" i="6" s="1"/>
  <c r="U3764" i="6" s="1"/>
  <c r="V3764" i="6" s="1"/>
  <c r="P3708" i="6"/>
  <c r="U3708" i="6" s="1"/>
  <c r="V3708" i="6" s="1"/>
  <c r="O3702" i="6"/>
  <c r="P3702" i="6" s="1"/>
  <c r="U3702" i="6" s="1"/>
  <c r="V3702" i="6" s="1"/>
  <c r="O3698" i="6"/>
  <c r="P3698" i="6" s="1"/>
  <c r="U3698" i="6" s="1"/>
  <c r="V3698" i="6" s="1"/>
  <c r="O3667" i="6"/>
  <c r="P3667" i="6" s="1"/>
  <c r="U3667" i="6" s="1"/>
  <c r="V3667" i="6" s="1"/>
  <c r="P3922" i="6"/>
  <c r="U3922" i="6" s="1"/>
  <c r="V3922" i="6" s="1"/>
  <c r="P3872" i="6"/>
  <c r="U3872" i="6" s="1"/>
  <c r="V3872" i="6" s="1"/>
  <c r="P3561" i="6"/>
  <c r="U3561" i="6" s="1"/>
  <c r="V3561" i="6" s="1"/>
  <c r="O3441" i="6"/>
  <c r="O3438" i="6"/>
  <c r="P3438" i="6" s="1"/>
  <c r="U3438" i="6" s="1"/>
  <c r="P3276" i="6"/>
  <c r="U3276" i="6" s="1"/>
  <c r="P2753" i="6"/>
  <c r="U2753" i="6" s="1"/>
  <c r="V2753" i="6" s="1"/>
  <c r="P2659" i="6"/>
  <c r="U2659" i="6" s="1"/>
  <c r="V2659" i="6" s="1"/>
  <c r="O2610" i="6"/>
  <c r="O2606" i="6"/>
  <c r="O2526" i="6"/>
  <c r="P3685" i="6"/>
  <c r="U3685" i="6" s="1"/>
  <c r="V3685" i="6" s="1"/>
  <c r="P3652" i="6"/>
  <c r="U3652" i="6" s="1"/>
  <c r="V3652" i="6" s="1"/>
  <c r="O3644" i="6"/>
  <c r="P3644" i="6" s="1"/>
  <c r="U3644" i="6" s="1"/>
  <c r="O3641" i="6"/>
  <c r="P3639" i="6"/>
  <c r="U3639" i="6" s="1"/>
  <c r="V3639" i="6" s="1"/>
  <c r="P3633" i="6"/>
  <c r="U3633" i="6" s="1"/>
  <c r="P3627" i="6"/>
  <c r="U3627" i="6" s="1"/>
  <c r="V3627" i="6" s="1"/>
  <c r="O3599" i="6"/>
  <c r="O3573" i="6"/>
  <c r="P3573" i="6" s="1"/>
  <c r="U3573" i="6" s="1"/>
  <c r="V3573" i="6" s="1"/>
  <c r="O3570" i="6"/>
  <c r="O3567" i="6"/>
  <c r="P3567" i="6" s="1"/>
  <c r="U3567" i="6" s="1"/>
  <c r="V3567" i="6" s="1"/>
  <c r="O3564" i="6"/>
  <c r="O3560" i="6"/>
  <c r="P3558" i="6"/>
  <c r="U3558" i="6" s="1"/>
  <c r="V3558" i="6" s="1"/>
  <c r="P3546" i="6"/>
  <c r="U3546" i="6" s="1"/>
  <c r="V3546" i="6" s="1"/>
  <c r="P3540" i="6"/>
  <c r="U3540" i="6" s="1"/>
  <c r="V3540" i="6" s="1"/>
  <c r="P3494" i="6"/>
  <c r="U3494" i="6" s="1"/>
  <c r="V3494" i="6" s="1"/>
  <c r="P3486" i="6"/>
  <c r="U3486" i="6" s="1"/>
  <c r="V3486" i="6" s="1"/>
  <c r="P3483" i="6"/>
  <c r="U3483" i="6" s="1"/>
  <c r="V3483" i="6" s="1"/>
  <c r="P3477" i="6"/>
  <c r="U3477" i="6" s="1"/>
  <c r="V3477" i="6" s="1"/>
  <c r="P3467" i="6"/>
  <c r="U3467" i="6" s="1"/>
  <c r="V3467" i="6" s="1"/>
  <c r="O3448" i="6"/>
  <c r="P3441" i="6"/>
  <c r="U3441" i="6" s="1"/>
  <c r="P3403" i="6"/>
  <c r="U3403" i="6" s="1"/>
  <c r="V3403" i="6" s="1"/>
  <c r="P3383" i="6"/>
  <c r="U3383" i="6" s="1"/>
  <c r="V3383" i="6" s="1"/>
  <c r="P3380" i="6"/>
  <c r="U3380" i="6" s="1"/>
  <c r="V3380" i="6" s="1"/>
  <c r="P2693" i="6"/>
  <c r="U2693" i="6" s="1"/>
  <c r="V2693" i="6" s="1"/>
  <c r="P2635" i="6"/>
  <c r="U2635" i="6" s="1"/>
  <c r="V2635" i="6" s="1"/>
  <c r="P2623" i="6"/>
  <c r="U2623" i="6" s="1"/>
  <c r="V2623" i="6" s="1"/>
  <c r="O2599" i="6"/>
  <c r="P2555" i="6"/>
  <c r="U2555" i="6" s="1"/>
  <c r="V2555" i="6" s="1"/>
  <c r="P2552" i="6"/>
  <c r="U2552" i="6" s="1"/>
  <c r="V2552" i="6" s="1"/>
  <c r="P2543" i="6"/>
  <c r="U2543" i="6" s="1"/>
  <c r="V2543" i="6" s="1"/>
  <c r="P2541" i="6"/>
  <c r="U2541" i="6" s="1"/>
  <c r="V2541" i="6" s="1"/>
  <c r="O3654" i="6"/>
  <c r="O3651" i="6"/>
  <c r="P3651" i="6" s="1"/>
  <c r="U3651" i="6" s="1"/>
  <c r="V3651" i="6" s="1"/>
  <c r="O3646" i="6"/>
  <c r="O3638" i="6"/>
  <c r="P3638" i="6" s="1"/>
  <c r="U3638" i="6" s="1"/>
  <c r="V3638" i="6" s="1"/>
  <c r="O3635" i="6"/>
  <c r="O3632" i="6"/>
  <c r="P3632" i="6" s="1"/>
  <c r="U3632" i="6" s="1"/>
  <c r="V3632" i="6" s="1"/>
  <c r="O3629" i="6"/>
  <c r="P3629" i="6" s="1"/>
  <c r="U3629" i="6" s="1"/>
  <c r="V3629" i="6" s="1"/>
  <c r="O3437" i="6"/>
  <c r="P2665" i="6"/>
  <c r="U2665" i="6" s="1"/>
  <c r="V2665" i="6" s="1"/>
  <c r="P2612" i="6"/>
  <c r="U2612" i="6" s="1"/>
  <c r="P2576" i="6"/>
  <c r="U2576" i="6" s="1"/>
  <c r="P3643" i="6"/>
  <c r="U3643" i="6" s="1"/>
  <c r="V3643" i="6" s="1"/>
  <c r="P3572" i="6"/>
  <c r="U3572" i="6" s="1"/>
  <c r="V3572" i="6" s="1"/>
  <c r="P3498" i="6"/>
  <c r="U3498" i="6" s="1"/>
  <c r="P3422" i="6"/>
  <c r="U3422" i="6" s="1"/>
  <c r="V3422" i="6" s="1"/>
  <c r="P2714" i="6"/>
  <c r="U2714" i="6" s="1"/>
  <c r="V2714" i="6" s="1"/>
  <c r="P2703" i="6"/>
  <c r="U2703" i="6" s="1"/>
  <c r="V2703" i="6" s="1"/>
  <c r="P2637" i="6"/>
  <c r="U2637" i="6" s="1"/>
  <c r="V2637" i="6" s="1"/>
  <c r="P2628" i="6"/>
  <c r="U2628" i="6" s="1"/>
  <c r="V2628" i="6" s="1"/>
  <c r="P2618" i="6"/>
  <c r="U2618" i="6" s="1"/>
  <c r="V2618" i="6" s="1"/>
  <c r="O2601" i="6"/>
  <c r="P2601" i="6" s="1"/>
  <c r="U2601" i="6" s="1"/>
  <c r="V2601" i="6" s="1"/>
  <c r="P2554" i="6"/>
  <c r="U2554" i="6" s="1"/>
  <c r="V2554" i="6" s="1"/>
  <c r="P2548" i="6"/>
  <c r="U2548" i="6" s="1"/>
  <c r="V2548" i="6" s="1"/>
  <c r="P2545" i="6"/>
  <c r="U2545" i="6" s="1"/>
  <c r="V2545" i="6" s="1"/>
  <c r="O3649" i="6"/>
  <c r="P3649" i="6" s="1"/>
  <c r="U3649" i="6" s="1"/>
  <c r="V3649" i="6" s="1"/>
  <c r="O3645" i="6"/>
  <c r="P3645" i="6" s="1"/>
  <c r="U3645" i="6" s="1"/>
  <c r="V3645" i="6" s="1"/>
  <c r="P3634" i="6"/>
  <c r="U3634" i="6" s="1"/>
  <c r="V3634" i="6" s="1"/>
  <c r="P3631" i="6"/>
  <c r="U3631" i="6" s="1"/>
  <c r="V3631" i="6" s="1"/>
  <c r="P3628" i="6"/>
  <c r="U3628" i="6" s="1"/>
  <c r="V3628" i="6" s="1"/>
  <c r="P3619" i="6"/>
  <c r="U3619" i="6" s="1"/>
  <c r="V3619" i="6" s="1"/>
  <c r="O3596" i="6"/>
  <c r="O3571" i="6"/>
  <c r="P3571" i="6" s="1"/>
  <c r="U3571" i="6" s="1"/>
  <c r="V3571" i="6" s="1"/>
  <c r="O3568" i="6"/>
  <c r="P3568" i="6" s="1"/>
  <c r="U3568" i="6" s="1"/>
  <c r="V3568" i="6" s="1"/>
  <c r="O3565" i="6"/>
  <c r="P3565" i="6" s="1"/>
  <c r="U3565" i="6" s="1"/>
  <c r="V3565" i="6" s="1"/>
  <c r="P3559" i="6"/>
  <c r="U3559" i="6" s="1"/>
  <c r="V3559" i="6" s="1"/>
  <c r="P3553" i="6"/>
  <c r="U3553" i="6" s="1"/>
  <c r="V3553" i="6" s="1"/>
  <c r="O3549" i="6"/>
  <c r="P3549" i="6" s="1"/>
  <c r="U3549" i="6" s="1"/>
  <c r="V3549" i="6" s="1"/>
  <c r="P3547" i="6"/>
  <c r="U3547" i="6" s="1"/>
  <c r="V3547" i="6" s="1"/>
  <c r="P3492" i="6"/>
  <c r="U3492" i="6" s="1"/>
  <c r="V3492" i="6" s="1"/>
  <c r="P3487" i="6"/>
  <c r="U3487" i="6" s="1"/>
  <c r="V3487" i="6" s="1"/>
  <c r="P3484" i="6"/>
  <c r="U3484" i="6" s="1"/>
  <c r="P3478" i="6"/>
  <c r="U3478" i="6" s="1"/>
  <c r="V3478" i="6" s="1"/>
  <c r="P3475" i="6"/>
  <c r="U3475" i="6" s="1"/>
  <c r="V3475" i="6" s="1"/>
  <c r="O3468" i="6"/>
  <c r="P3468" i="6" s="1"/>
  <c r="O3453" i="6"/>
  <c r="P3450" i="6"/>
  <c r="U3450" i="6" s="1"/>
  <c r="V3450" i="6" s="1"/>
  <c r="O3445" i="6"/>
  <c r="O3435" i="6"/>
  <c r="P3435" i="6" s="1"/>
  <c r="U3435" i="6" s="1"/>
  <c r="P3390" i="6"/>
  <c r="U3390" i="6" s="1"/>
  <c r="V3390" i="6" s="1"/>
  <c r="P3283" i="6"/>
  <c r="U3283" i="6" s="1"/>
  <c r="V3283" i="6" s="1"/>
  <c r="P3272" i="6"/>
  <c r="U3272" i="6" s="1"/>
  <c r="V3272" i="6" s="1"/>
  <c r="P3267" i="6"/>
  <c r="U3267" i="6" s="1"/>
  <c r="V3267" i="6" s="1"/>
  <c r="P2705" i="6"/>
  <c r="U2705" i="6" s="1"/>
  <c r="V2705" i="6" s="1"/>
  <c r="O2702" i="6"/>
  <c r="P2702" i="6" s="1"/>
  <c r="U2702" i="6" s="1"/>
  <c r="V2702" i="6" s="1"/>
  <c r="O2694" i="6"/>
  <c r="P2694" i="6" s="1"/>
  <c r="U2694" i="6" s="1"/>
  <c r="O2663" i="6"/>
  <c r="P2663" i="6" s="1"/>
  <c r="U2663" i="6" s="1"/>
  <c r="V2663" i="6" s="1"/>
  <c r="P2660" i="6"/>
  <c r="U2660" i="6" s="1"/>
  <c r="V2660" i="6" s="1"/>
  <c r="O2656" i="6"/>
  <c r="P2653" i="6"/>
  <c r="U2653" i="6" s="1"/>
  <c r="V2653" i="6" s="1"/>
  <c r="O2639" i="6"/>
  <c r="P2639" i="6" s="1"/>
  <c r="U2639" i="6" s="1"/>
  <c r="V2639" i="6" s="1"/>
  <c r="O2636" i="6"/>
  <c r="P2636" i="6" s="1"/>
  <c r="U2636" i="6" s="1"/>
  <c r="V2636" i="6" s="1"/>
  <c r="O2633" i="6"/>
  <c r="P2633" i="6" s="1"/>
  <c r="U2633" i="6" s="1"/>
  <c r="O2630" i="6"/>
  <c r="O2627" i="6"/>
  <c r="P2627" i="6" s="1"/>
  <c r="U2627" i="6" s="1"/>
  <c r="V2627" i="6" s="1"/>
  <c r="O2624" i="6"/>
  <c r="P2621" i="6"/>
  <c r="U2621" i="6" s="1"/>
  <c r="V2621" i="6" s="1"/>
  <c r="O2617" i="6"/>
  <c r="P2617" i="6" s="1"/>
  <c r="U2617" i="6" s="1"/>
  <c r="V2617" i="6" s="1"/>
  <c r="O2603" i="6"/>
  <c r="P2603" i="6" s="1"/>
  <c r="U2603" i="6" s="1"/>
  <c r="V2603" i="6" s="1"/>
  <c r="O2600" i="6"/>
  <c r="O2583" i="6"/>
  <c r="O2569" i="6"/>
  <c r="P2569" i="6" s="1"/>
  <c r="U2569" i="6" s="1"/>
  <c r="V2569" i="6" s="1"/>
  <c r="O2522" i="6"/>
  <c r="P2522" i="6" s="1"/>
  <c r="U2522" i="6" s="1"/>
  <c r="V2522" i="6" s="1"/>
  <c r="P1946" i="6"/>
  <c r="U1946" i="6" s="1"/>
  <c r="P1943" i="6"/>
  <c r="U1943" i="6" s="1"/>
  <c r="V1943" i="6" s="1"/>
  <c r="P1940" i="6"/>
  <c r="U1940" i="6" s="1"/>
  <c r="V1940" i="6" s="1"/>
  <c r="P1937" i="6"/>
  <c r="U1937" i="6" s="1"/>
  <c r="V1937" i="6" s="1"/>
  <c r="P1934" i="6"/>
  <c r="U1934" i="6" s="1"/>
  <c r="V1934" i="6" s="1"/>
  <c r="P1776" i="6"/>
  <c r="U1776" i="6" s="1"/>
  <c r="V1776" i="6" s="1"/>
  <c r="P1623" i="6"/>
  <c r="U1623" i="6" s="1"/>
  <c r="V1623" i="6" s="1"/>
  <c r="O1555" i="6"/>
  <c r="P1249" i="6"/>
  <c r="U1249" i="6" s="1"/>
  <c r="V1249" i="6" s="1"/>
  <c r="P1166" i="6"/>
  <c r="U1166" i="6" s="1"/>
  <c r="V1166" i="6" s="1"/>
  <c r="P1124" i="6"/>
  <c r="U1124" i="6" s="1"/>
  <c r="V1124" i="6" s="1"/>
  <c r="P975" i="6"/>
  <c r="U975" i="6" s="1"/>
  <c r="V975" i="6" s="1"/>
  <c r="P1362" i="6"/>
  <c r="U1362" i="6" s="1"/>
  <c r="V1362" i="6" s="1"/>
  <c r="P1293" i="6"/>
  <c r="U1293" i="6" s="1"/>
  <c r="V1293" i="6" s="1"/>
  <c r="O1288" i="6"/>
  <c r="P1288" i="6" s="1"/>
  <c r="U1288" i="6" s="1"/>
  <c r="V1288" i="6" s="1"/>
  <c r="P1277" i="6"/>
  <c r="U1277" i="6" s="1"/>
  <c r="V1277" i="6" s="1"/>
  <c r="P1268" i="6"/>
  <c r="U1268" i="6" s="1"/>
  <c r="P1265" i="6"/>
  <c r="U1265" i="6" s="1"/>
  <c r="V1265" i="6" s="1"/>
  <c r="P1772" i="6"/>
  <c r="U1772" i="6" s="1"/>
  <c r="V1772" i="6" s="1"/>
  <c r="P1945" i="6"/>
  <c r="U1945" i="6" s="1"/>
  <c r="V1945" i="6" s="1"/>
  <c r="P1942" i="6"/>
  <c r="U1942" i="6" s="1"/>
  <c r="V1942" i="6" s="1"/>
  <c r="P1939" i="6"/>
  <c r="U1939" i="6" s="1"/>
  <c r="V1939" i="6" s="1"/>
  <c r="P1936" i="6"/>
  <c r="U1936" i="6" s="1"/>
  <c r="V1936" i="6" s="1"/>
  <c r="P1933" i="6"/>
  <c r="U1933" i="6" s="1"/>
  <c r="V1933" i="6" s="1"/>
  <c r="P1796" i="6"/>
  <c r="U1796" i="6" s="1"/>
  <c r="V1796" i="6" s="1"/>
  <c r="P1775" i="6"/>
  <c r="U1775" i="6" s="1"/>
  <c r="O1748" i="6"/>
  <c r="P1748" i="6" s="1"/>
  <c r="U1748" i="6" s="1"/>
  <c r="V1748" i="6" s="1"/>
  <c r="O1615" i="6"/>
  <c r="O1610" i="6"/>
  <c r="P1380" i="6"/>
  <c r="U1380" i="6" s="1"/>
  <c r="V1380" i="6" s="1"/>
  <c r="P1301" i="6"/>
  <c r="U1301" i="6" s="1"/>
  <c r="V1301" i="6" s="1"/>
  <c r="O1297" i="6"/>
  <c r="O1291" i="6"/>
  <c r="P1281" i="6"/>
  <c r="U1281" i="6" s="1"/>
  <c r="V1281" i="6" s="1"/>
  <c r="P1279" i="6"/>
  <c r="U1279" i="6" s="1"/>
  <c r="V1279" i="6" s="1"/>
  <c r="O1161" i="6"/>
  <c r="P1158" i="6"/>
  <c r="U1158" i="6" s="1"/>
  <c r="V1158" i="6" s="1"/>
  <c r="P1130" i="6"/>
  <c r="U1130" i="6" s="1"/>
  <c r="V1130" i="6" s="1"/>
  <c r="O1036" i="6"/>
  <c r="P1036" i="6" s="1"/>
  <c r="U1036" i="6" s="1"/>
  <c r="V1036" i="6" s="1"/>
  <c r="P968" i="6"/>
  <c r="U968" i="6" s="1"/>
  <c r="V968" i="6" s="1"/>
  <c r="O2074" i="6"/>
  <c r="P2074" i="6" s="1"/>
  <c r="U2074" i="6" s="1"/>
  <c r="V2074" i="6" s="1"/>
  <c r="O1802" i="6"/>
  <c r="O1777" i="6"/>
  <c r="O1774" i="6"/>
  <c r="P1774" i="6" s="1"/>
  <c r="U1774" i="6" s="1"/>
  <c r="V1774" i="6" s="1"/>
  <c r="O1770" i="6"/>
  <c r="P1767" i="6"/>
  <c r="U1767" i="6" s="1"/>
  <c r="V1767" i="6" s="1"/>
  <c r="O1757" i="6"/>
  <c r="P1757" i="6" s="1"/>
  <c r="U1757" i="6" s="1"/>
  <c r="V1757" i="6" s="1"/>
  <c r="O1752" i="6"/>
  <c r="P1752" i="6" s="1"/>
  <c r="U1752" i="6" s="1"/>
  <c r="V1752" i="6" s="1"/>
  <c r="O1379" i="6"/>
  <c r="O1372" i="6"/>
  <c r="O1303" i="6"/>
  <c r="O1300" i="6"/>
  <c r="O1266" i="6"/>
  <c r="P1263" i="6"/>
  <c r="U1263" i="6" s="1"/>
  <c r="V1263" i="6" s="1"/>
  <c r="O1258" i="6"/>
  <c r="O1255" i="6"/>
  <c r="P1255" i="6" s="1"/>
  <c r="U1255" i="6" s="1"/>
  <c r="V1255" i="6" s="1"/>
  <c r="O1167" i="6"/>
  <c r="P1164" i="6"/>
  <c r="U1164" i="6" s="1"/>
  <c r="V1164" i="6" s="1"/>
  <c r="O1128" i="6"/>
  <c r="P1121" i="6"/>
  <c r="U1121" i="6" s="1"/>
  <c r="V1121" i="6" s="1"/>
  <c r="P973" i="6"/>
  <c r="U973" i="6" s="1"/>
  <c r="V973" i="6" s="1"/>
  <c r="P1761" i="6"/>
  <c r="U1761" i="6" s="1"/>
  <c r="V1761" i="6" s="1"/>
  <c r="P1382" i="6"/>
  <c r="U1382" i="6" s="1"/>
  <c r="V1382" i="6" s="1"/>
  <c r="O1364" i="6"/>
  <c r="P1364" i="6" s="1"/>
  <c r="U1364" i="6" s="1"/>
  <c r="V1364" i="6" s="1"/>
  <c r="O1294" i="6"/>
  <c r="P1294" i="6" s="1"/>
  <c r="U1294" i="6" s="1"/>
  <c r="V1294" i="6" s="1"/>
  <c r="O1160" i="6"/>
  <c r="P1160" i="6" s="1"/>
  <c r="U1160" i="6" s="1"/>
  <c r="V1160" i="6" s="1"/>
  <c r="N356" i="6"/>
  <c r="P356" i="6" s="1"/>
  <c r="O4532" i="6"/>
  <c r="P4532" i="6" s="1"/>
  <c r="U4532" i="6" s="1"/>
  <c r="V4532" i="6" s="1"/>
  <c r="O4529" i="6"/>
  <c r="P4529" i="6" s="1"/>
  <c r="U4529" i="6" s="1"/>
  <c r="V4529" i="6" s="1"/>
  <c r="P4524" i="6"/>
  <c r="P4518" i="6"/>
  <c r="U4518" i="6" s="1"/>
  <c r="V4518" i="6" s="1"/>
  <c r="P4454" i="6"/>
  <c r="P4425" i="6"/>
  <c r="U4425" i="6" s="1"/>
  <c r="V4425" i="6" s="1"/>
  <c r="P4423" i="6"/>
  <c r="O4419" i="6"/>
  <c r="P4419" i="6" s="1"/>
  <c r="U4419" i="6" s="1"/>
  <c r="V4419" i="6" s="1"/>
  <c r="O4404" i="6"/>
  <c r="P4404" i="6" s="1"/>
  <c r="U4404" i="6" s="1"/>
  <c r="P4389" i="6"/>
  <c r="U4389" i="6" s="1"/>
  <c r="V4389" i="6" s="1"/>
  <c r="P4345" i="6"/>
  <c r="U4345" i="6" s="1"/>
  <c r="V4345" i="6" s="1"/>
  <c r="O4526" i="6"/>
  <c r="P4526" i="6" s="1"/>
  <c r="U4526" i="6" s="1"/>
  <c r="V4526" i="6" s="1"/>
  <c r="P4521" i="6"/>
  <c r="U4521" i="6" s="1"/>
  <c r="V4521" i="6" s="1"/>
  <c r="O4510" i="6"/>
  <c r="P4510" i="6" s="1"/>
  <c r="U4510" i="6" s="1"/>
  <c r="V4510" i="6" s="1"/>
  <c r="O4479" i="6"/>
  <c r="P4479" i="6" s="1"/>
  <c r="U4479" i="6" s="1"/>
  <c r="V4479" i="6" s="1"/>
  <c r="O4472" i="6"/>
  <c r="P4472" i="6" s="1"/>
  <c r="U4472" i="6" s="1"/>
  <c r="V4472" i="6" s="1"/>
  <c r="O4452" i="6"/>
  <c r="P4452" i="6" s="1"/>
  <c r="U4452" i="6" s="1"/>
  <c r="P4434" i="6"/>
  <c r="U4434" i="6" s="1"/>
  <c r="O4396" i="6"/>
  <c r="P4396" i="6" s="1"/>
  <c r="U4396" i="6" s="1"/>
  <c r="V4396" i="6" s="1"/>
  <c r="P4392" i="6"/>
  <c r="U4392" i="6" s="1"/>
  <c r="V4392" i="6" s="1"/>
  <c r="P4343" i="6"/>
  <c r="U4343" i="6" s="1"/>
  <c r="V4343" i="6" s="1"/>
  <c r="P4528" i="6"/>
  <c r="U4528" i="6" s="1"/>
  <c r="V4528" i="6" s="1"/>
  <c r="P4513" i="6"/>
  <c r="U4513" i="6" s="1"/>
  <c r="V4513" i="6" s="1"/>
  <c r="P4502" i="6"/>
  <c r="U4502" i="6" s="1"/>
  <c r="P4497" i="6"/>
  <c r="U4497" i="6" s="1"/>
  <c r="V4497" i="6" s="1"/>
  <c r="P4481" i="6"/>
  <c r="U4481" i="6" s="1"/>
  <c r="V4481" i="6" s="1"/>
  <c r="P4444" i="6"/>
  <c r="U4444" i="6" s="1"/>
  <c r="P4438" i="6"/>
  <c r="U4438" i="6" s="1"/>
  <c r="V4438" i="6" s="1"/>
  <c r="O4402" i="6"/>
  <c r="P4402" i="6" s="1"/>
  <c r="U4402" i="6" s="1"/>
  <c r="V4402" i="6" s="1"/>
  <c r="P4399" i="6"/>
  <c r="U4399" i="6" s="1"/>
  <c r="V4399" i="6" s="1"/>
  <c r="P4395" i="6"/>
  <c r="U4395" i="6" s="1"/>
  <c r="V4395" i="6" s="1"/>
  <c r="P4384" i="6"/>
  <c r="U4384" i="6" s="1"/>
  <c r="V4384" i="6" s="1"/>
  <c r="P4335" i="6"/>
  <c r="U4335" i="6" s="1"/>
  <c r="V4335" i="6" s="1"/>
  <c r="P4332" i="6"/>
  <c r="P4322" i="6"/>
  <c r="U4322" i="6" s="1"/>
  <c r="V4322" i="6" s="1"/>
  <c r="P4319" i="6"/>
  <c r="U4319" i="6" s="1"/>
  <c r="P3583" i="6"/>
  <c r="U3583" i="6" s="1"/>
  <c r="V3583" i="6" s="1"/>
  <c r="P4530" i="6"/>
  <c r="U4530" i="6" s="1"/>
  <c r="O4527" i="6"/>
  <c r="P4527" i="6" s="1"/>
  <c r="U4527" i="6" s="1"/>
  <c r="V4527" i="6" s="1"/>
  <c r="P4525" i="6"/>
  <c r="U4525" i="6" s="1"/>
  <c r="V4525" i="6" s="1"/>
  <c r="P4517" i="6"/>
  <c r="U4517" i="6" s="1"/>
  <c r="V4517" i="6" s="1"/>
  <c r="O4512" i="6"/>
  <c r="P4512" i="6" s="1"/>
  <c r="U4512" i="6" s="1"/>
  <c r="V4512" i="6" s="1"/>
  <c r="P4499" i="6"/>
  <c r="U4499" i="6" s="1"/>
  <c r="V4499" i="6" s="1"/>
  <c r="O4480" i="6"/>
  <c r="P4480" i="6" s="1"/>
  <c r="U4480" i="6" s="1"/>
  <c r="V4480" i="6" s="1"/>
  <c r="P4478" i="6"/>
  <c r="U4478" i="6" s="1"/>
  <c r="V4478" i="6" s="1"/>
  <c r="P4460" i="6"/>
  <c r="U4460" i="6" s="1"/>
  <c r="V4460" i="6" s="1"/>
  <c r="P4446" i="6"/>
  <c r="U4446" i="6" s="1"/>
  <c r="V4446" i="6" s="1"/>
  <c r="P4441" i="6"/>
  <c r="P4428" i="6"/>
  <c r="U4428" i="6" s="1"/>
  <c r="V4428" i="6" s="1"/>
  <c r="P4426" i="6"/>
  <c r="U4426" i="6" s="1"/>
  <c r="V4426" i="6" s="1"/>
  <c r="O4420" i="6"/>
  <c r="P4420" i="6" s="1"/>
  <c r="U4420" i="6" s="1"/>
  <c r="V4420" i="6" s="1"/>
  <c r="P4417" i="6"/>
  <c r="U4417" i="6" s="1"/>
  <c r="V4417" i="6" s="1"/>
  <c r="P4410" i="6"/>
  <c r="U4410" i="6" s="1"/>
  <c r="V4410" i="6" s="1"/>
  <c r="P4406" i="6"/>
  <c r="U4406" i="6" s="1"/>
  <c r="V4406" i="6" s="1"/>
  <c r="O4398" i="6"/>
  <c r="P4398" i="6" s="1"/>
  <c r="U4398" i="6" s="1"/>
  <c r="V4398" i="6" s="1"/>
  <c r="P4387" i="6"/>
  <c r="U4387" i="6" s="1"/>
  <c r="P4519" i="6"/>
  <c r="U4519" i="6" s="1"/>
  <c r="V4519" i="6" s="1"/>
  <c r="O4515" i="6"/>
  <c r="P4515" i="6" s="1"/>
  <c r="U4515" i="6" s="1"/>
  <c r="V4515" i="6" s="1"/>
  <c r="P4509" i="6"/>
  <c r="U4509" i="6" s="1"/>
  <c r="V4509" i="6" s="1"/>
  <c r="P4496" i="6"/>
  <c r="P4482" i="6"/>
  <c r="U4482" i="6" s="1"/>
  <c r="V4482" i="6" s="1"/>
  <c r="O4477" i="6"/>
  <c r="P4477" i="6" s="1"/>
  <c r="U4477" i="6" s="1"/>
  <c r="V4477" i="6" s="1"/>
  <c r="O4473" i="6"/>
  <c r="P4473" i="6" s="1"/>
  <c r="U4473" i="6" s="1"/>
  <c r="V4473" i="6" s="1"/>
  <c r="P4464" i="6"/>
  <c r="U4464" i="6" s="1"/>
  <c r="V4464" i="6" s="1"/>
  <c r="P4457" i="6"/>
  <c r="U4457" i="6" s="1"/>
  <c r="V4457" i="6" s="1"/>
  <c r="P4443" i="6"/>
  <c r="U4443" i="6" s="1"/>
  <c r="P4433" i="6"/>
  <c r="U4433" i="6" s="1"/>
  <c r="V4433" i="6" s="1"/>
  <c r="O4416" i="6"/>
  <c r="P4416" i="6" s="1"/>
  <c r="U4416" i="6" s="1"/>
  <c r="V4416" i="6" s="1"/>
  <c r="P4413" i="6"/>
  <c r="U4413" i="6" s="1"/>
  <c r="V4413" i="6" s="1"/>
  <c r="O4401" i="6"/>
  <c r="P4401" i="6" s="1"/>
  <c r="U4401" i="6" s="1"/>
  <c r="V4401" i="6" s="1"/>
  <c r="P4390" i="6"/>
  <c r="U4390" i="6" s="1"/>
  <c r="V4390" i="6" s="1"/>
  <c r="O4288" i="6"/>
  <c r="P4288" i="6" s="1"/>
  <c r="U4288" i="6" s="1"/>
  <c r="V4288" i="6" s="1"/>
  <c r="P4285" i="6"/>
  <c r="U4285" i="6" s="1"/>
  <c r="V4285" i="6" s="1"/>
  <c r="O4282" i="6"/>
  <c r="P4282" i="6" s="1"/>
  <c r="U4282" i="6" s="1"/>
  <c r="V4282" i="6" s="1"/>
  <c r="O4279" i="6"/>
  <c r="P4279" i="6" s="1"/>
  <c r="U4279" i="6" s="1"/>
  <c r="V4279" i="6" s="1"/>
  <c r="O4276" i="6"/>
  <c r="P4276" i="6" s="1"/>
  <c r="U4276" i="6" s="1"/>
  <c r="V4276" i="6" s="1"/>
  <c r="P4255" i="6"/>
  <c r="U4255" i="6" s="1"/>
  <c r="V4255" i="6" s="1"/>
  <c r="O4234" i="6"/>
  <c r="P4234" i="6" s="1"/>
  <c r="U4234" i="6" s="1"/>
  <c r="V4234" i="6" s="1"/>
  <c r="P4204" i="6"/>
  <c r="U4204" i="6" s="1"/>
  <c r="V4204" i="6" s="1"/>
  <c r="P4199" i="6"/>
  <c r="U4199" i="6" s="1"/>
  <c r="V4199" i="6" s="1"/>
  <c r="O4196" i="6"/>
  <c r="O4193" i="6"/>
  <c r="P4193" i="6" s="1"/>
  <c r="U4193" i="6" s="1"/>
  <c r="V4193" i="6" s="1"/>
  <c r="P4191" i="6"/>
  <c r="U4191" i="6" s="1"/>
  <c r="V4191" i="6" s="1"/>
  <c r="O4180" i="6"/>
  <c r="P4180" i="6" s="1"/>
  <c r="U4180" i="6" s="1"/>
  <c r="V4180" i="6" s="1"/>
  <c r="O4146" i="6"/>
  <c r="P4146" i="6" s="1"/>
  <c r="U4146" i="6" s="1"/>
  <c r="V4146" i="6" s="1"/>
  <c r="O4133" i="6"/>
  <c r="P4133" i="6" s="1"/>
  <c r="U4133" i="6" s="1"/>
  <c r="V4133" i="6" s="1"/>
  <c r="O4125" i="6"/>
  <c r="P4125" i="6" s="1"/>
  <c r="P4123" i="6"/>
  <c r="U4123" i="6" s="1"/>
  <c r="O4078" i="6"/>
  <c r="P4078" i="6" s="1"/>
  <c r="U4078" i="6" s="1"/>
  <c r="V4078" i="6" s="1"/>
  <c r="O4075" i="6"/>
  <c r="P4075" i="6" s="1"/>
  <c r="U4075" i="6" s="1"/>
  <c r="V4075" i="6" s="1"/>
  <c r="P4073" i="6"/>
  <c r="U4073" i="6" s="1"/>
  <c r="V4073" i="6" s="1"/>
  <c r="P4057" i="6"/>
  <c r="U4057" i="6" s="1"/>
  <c r="P4008" i="6"/>
  <c r="U4008" i="6" s="1"/>
  <c r="V4008" i="6" s="1"/>
  <c r="P3990" i="6"/>
  <c r="O3981" i="6"/>
  <c r="P3981" i="6" s="1"/>
  <c r="U3981" i="6" s="1"/>
  <c r="V3981" i="6" s="1"/>
  <c r="O3972" i="6"/>
  <c r="P3972" i="6" s="1"/>
  <c r="U3972" i="6" s="1"/>
  <c r="V3972" i="6" s="1"/>
  <c r="P3929" i="6"/>
  <c r="U3929" i="6" s="1"/>
  <c r="V3929" i="6" s="1"/>
  <c r="P3925" i="6"/>
  <c r="U3925" i="6" s="1"/>
  <c r="V3925" i="6" s="1"/>
  <c r="O3914" i="6"/>
  <c r="P3914" i="6" s="1"/>
  <c r="U3914" i="6" s="1"/>
  <c r="P3911" i="6"/>
  <c r="U3911" i="6" s="1"/>
  <c r="V3911" i="6" s="1"/>
  <c r="O3907" i="6"/>
  <c r="P3907" i="6" s="1"/>
  <c r="U3907" i="6" s="1"/>
  <c r="V3907" i="6" s="1"/>
  <c r="P3878" i="6"/>
  <c r="U3878" i="6" s="1"/>
  <c r="V3878" i="6" s="1"/>
  <c r="P3877" i="6"/>
  <c r="U3877" i="6" s="1"/>
  <c r="O3851" i="6"/>
  <c r="P3851" i="6" s="1"/>
  <c r="U3851" i="6" s="1"/>
  <c r="V3851" i="6" s="1"/>
  <c r="O3843" i="6"/>
  <c r="P3843" i="6" s="1"/>
  <c r="O3829" i="6"/>
  <c r="P3829" i="6" s="1"/>
  <c r="U3829" i="6" s="1"/>
  <c r="V3829" i="6" s="1"/>
  <c r="P3823" i="6"/>
  <c r="U3823" i="6" s="1"/>
  <c r="V3823" i="6" s="1"/>
  <c r="P3809" i="6"/>
  <c r="U3809" i="6" s="1"/>
  <c r="V3809" i="6" s="1"/>
  <c r="O3805" i="6"/>
  <c r="P3805" i="6" s="1"/>
  <c r="U3805" i="6" s="1"/>
  <c r="V3805" i="6" s="1"/>
  <c r="P3743" i="6"/>
  <c r="U3743" i="6" s="1"/>
  <c r="V3743" i="6" s="1"/>
  <c r="O3727" i="6"/>
  <c r="P3727" i="6" s="1"/>
  <c r="U3727" i="6" s="1"/>
  <c r="V3727" i="6" s="1"/>
  <c r="O3722" i="6"/>
  <c r="P3722" i="6" s="1"/>
  <c r="U3722" i="6" s="1"/>
  <c r="V3722" i="6" s="1"/>
  <c r="O3716" i="6"/>
  <c r="P3716" i="6" s="1"/>
  <c r="P3711" i="6"/>
  <c r="U3711" i="6" s="1"/>
  <c r="V3711" i="6" s="1"/>
  <c r="P3709" i="6"/>
  <c r="U3709" i="6" s="1"/>
  <c r="V3709" i="6" s="1"/>
  <c r="P3690" i="6"/>
  <c r="U3690" i="6" s="1"/>
  <c r="V3690" i="6" s="1"/>
  <c r="P3688" i="6"/>
  <c r="U3688" i="6" s="1"/>
  <c r="V3688" i="6" s="1"/>
  <c r="P3680" i="6"/>
  <c r="P3668" i="6"/>
  <c r="U3668" i="6" s="1"/>
  <c r="V3668" i="6" s="1"/>
  <c r="P3666" i="6"/>
  <c r="U3666" i="6" s="1"/>
  <c r="V3666" i="6" s="1"/>
  <c r="O3663" i="6"/>
  <c r="P3663" i="6" s="1"/>
  <c r="U3663" i="6" s="1"/>
  <c r="V3663" i="6" s="1"/>
  <c r="O3658" i="6"/>
  <c r="P3658" i="6" s="1"/>
  <c r="U3658" i="6" s="1"/>
  <c r="V3658" i="6" s="1"/>
  <c r="P3641" i="6"/>
  <c r="U3641" i="6" s="1"/>
  <c r="V3641" i="6" s="1"/>
  <c r="P3636" i="6"/>
  <c r="U3636" i="6" s="1"/>
  <c r="V3636" i="6" s="1"/>
  <c r="P3623" i="6"/>
  <c r="P3602" i="6"/>
  <c r="U3602" i="6" s="1"/>
  <c r="V3602" i="6" s="1"/>
  <c r="O3590" i="6"/>
  <c r="P3590" i="6" s="1"/>
  <c r="U3590" i="6" s="1"/>
  <c r="V3590" i="6" s="1"/>
  <c r="O3585" i="6"/>
  <c r="P3585" i="6" s="1"/>
  <c r="U3585" i="6" s="1"/>
  <c r="V3585" i="6" s="1"/>
  <c r="O3580" i="6"/>
  <c r="P3580" i="6" s="1"/>
  <c r="P3544" i="6"/>
  <c r="U3544" i="6" s="1"/>
  <c r="V3544" i="6" s="1"/>
  <c r="P3539" i="6"/>
  <c r="U3539" i="6" s="1"/>
  <c r="P3502" i="6"/>
  <c r="U3502" i="6" s="1"/>
  <c r="P3497" i="6"/>
  <c r="U3497" i="6" s="1"/>
  <c r="O3471" i="6"/>
  <c r="P3471" i="6" s="1"/>
  <c r="U3471" i="6" s="1"/>
  <c r="V3471" i="6" s="1"/>
  <c r="O3469" i="6"/>
  <c r="P3469" i="6" s="1"/>
  <c r="U3469" i="6" s="1"/>
  <c r="V3469" i="6" s="1"/>
  <c r="P3448" i="6"/>
  <c r="U3448" i="6" s="1"/>
  <c r="P3427" i="6"/>
  <c r="U3427" i="6" s="1"/>
  <c r="V3427" i="6" s="1"/>
  <c r="P3423" i="6"/>
  <c r="U3423" i="6" s="1"/>
  <c r="V3423" i="6" s="1"/>
  <c r="O3416" i="6"/>
  <c r="P3416" i="6" s="1"/>
  <c r="U3416" i="6" s="1"/>
  <c r="V3416" i="6" s="1"/>
  <c r="O3372" i="6"/>
  <c r="P3372" i="6" s="1"/>
  <c r="U3372" i="6" s="1"/>
  <c r="V3372" i="6" s="1"/>
  <c r="O3363" i="6"/>
  <c r="P3363" i="6" s="1"/>
  <c r="U3363" i="6" s="1"/>
  <c r="V3363" i="6" s="1"/>
  <c r="P3309" i="6"/>
  <c r="U3309" i="6" s="1"/>
  <c r="V3309" i="6" s="1"/>
  <c r="O3279" i="6"/>
  <c r="P3279" i="6" s="1"/>
  <c r="U3279" i="6" s="1"/>
  <c r="V3279" i="6" s="1"/>
  <c r="P4222" i="6"/>
  <c r="U4222" i="6" s="1"/>
  <c r="P4203" i="6"/>
  <c r="U4203" i="6" s="1"/>
  <c r="V4203" i="6" s="1"/>
  <c r="P4154" i="6"/>
  <c r="P4291" i="6"/>
  <c r="U4291" i="6" s="1"/>
  <c r="V4291" i="6" s="1"/>
  <c r="P4269" i="6"/>
  <c r="U4269" i="6" s="1"/>
  <c r="V4269" i="6" s="1"/>
  <c r="P4264" i="6"/>
  <c r="U4264" i="6" s="1"/>
  <c r="V4264" i="6" s="1"/>
  <c r="P4257" i="6"/>
  <c r="U4257" i="6" s="1"/>
  <c r="V4257" i="6" s="1"/>
  <c r="P4185" i="6"/>
  <c r="U4185" i="6" s="1"/>
  <c r="V4185" i="6" s="1"/>
  <c r="P4177" i="6"/>
  <c r="U4177" i="6" s="1"/>
  <c r="V4177" i="6" s="1"/>
  <c r="P4175" i="6"/>
  <c r="U4175" i="6" s="1"/>
  <c r="P4149" i="6"/>
  <c r="U4149" i="6" s="1"/>
  <c r="V4149" i="6" s="1"/>
  <c r="P4137" i="6"/>
  <c r="U4137" i="6" s="1"/>
  <c r="V4137" i="6" s="1"/>
  <c r="P4135" i="6"/>
  <c r="U4135" i="6" s="1"/>
  <c r="V4135" i="6" s="1"/>
  <c r="O4127" i="6"/>
  <c r="P4127" i="6" s="1"/>
  <c r="U4127" i="6" s="1"/>
  <c r="V4127" i="6" s="1"/>
  <c r="P4119" i="6"/>
  <c r="U4119" i="6" s="1"/>
  <c r="V4119" i="6" s="1"/>
  <c r="P4117" i="6"/>
  <c r="U4117" i="6" s="1"/>
  <c r="V4117" i="6" s="1"/>
  <c r="P4090" i="6"/>
  <c r="U4090" i="6" s="1"/>
  <c r="V4090" i="6" s="1"/>
  <c r="P4088" i="6"/>
  <c r="U4088" i="6" s="1"/>
  <c r="V4088" i="6" s="1"/>
  <c r="O4080" i="6"/>
  <c r="P4080" i="6" s="1"/>
  <c r="U4080" i="6" s="1"/>
  <c r="V4080" i="6" s="1"/>
  <c r="O4074" i="6"/>
  <c r="P4074" i="6" s="1"/>
  <c r="P4069" i="6"/>
  <c r="U4069" i="6" s="1"/>
  <c r="P4067" i="6"/>
  <c r="U4067" i="6" s="1"/>
  <c r="V4067" i="6" s="1"/>
  <c r="P4000" i="6"/>
  <c r="U4000" i="6" s="1"/>
  <c r="O3975" i="6"/>
  <c r="P3975" i="6" s="1"/>
  <c r="U3975" i="6" s="1"/>
  <c r="V3975" i="6" s="1"/>
  <c r="P3917" i="6"/>
  <c r="U3917" i="6" s="1"/>
  <c r="V3917" i="6" s="1"/>
  <c r="O3913" i="6"/>
  <c r="P3913" i="6" s="1"/>
  <c r="U3913" i="6" s="1"/>
  <c r="V3913" i="6" s="1"/>
  <c r="O3901" i="6"/>
  <c r="P3901" i="6" s="1"/>
  <c r="U3901" i="6" s="1"/>
  <c r="P3860" i="6"/>
  <c r="U3860" i="6" s="1"/>
  <c r="V3860" i="6" s="1"/>
  <c r="O3850" i="6"/>
  <c r="P3850" i="6" s="1"/>
  <c r="U3850" i="6" s="1"/>
  <c r="V3850" i="6" s="1"/>
  <c r="O3845" i="6"/>
  <c r="P3845" i="6" s="1"/>
  <c r="U3845" i="6" s="1"/>
  <c r="V3845" i="6" s="1"/>
  <c r="O3839" i="6"/>
  <c r="P3839" i="6" s="1"/>
  <c r="U3839" i="6" s="1"/>
  <c r="V3839" i="6" s="1"/>
  <c r="P3835" i="6"/>
  <c r="U3835" i="6" s="1"/>
  <c r="V3835" i="6" s="1"/>
  <c r="O3825" i="6"/>
  <c r="P3825" i="6" s="1"/>
  <c r="U3825" i="6" s="1"/>
  <c r="V3825" i="6" s="1"/>
  <c r="O3818" i="6"/>
  <c r="P3818" i="6" s="1"/>
  <c r="U3818" i="6" s="1"/>
  <c r="V3818" i="6" s="1"/>
  <c r="P3815" i="6"/>
  <c r="U3815" i="6" s="1"/>
  <c r="V3815" i="6" s="1"/>
  <c r="O3811" i="6"/>
  <c r="P3811" i="6" s="1"/>
  <c r="U3811" i="6" s="1"/>
  <c r="V3811" i="6" s="1"/>
  <c r="O3749" i="6"/>
  <c r="P3749" i="6" s="1"/>
  <c r="U3749" i="6" s="1"/>
  <c r="V3749" i="6" s="1"/>
  <c r="O3745" i="6"/>
  <c r="P3745" i="6" s="1"/>
  <c r="U3745" i="6" s="1"/>
  <c r="V3745" i="6" s="1"/>
  <c r="O3738" i="6"/>
  <c r="P3738" i="6" s="1"/>
  <c r="U3738" i="6" s="1"/>
  <c r="V3738" i="6" s="1"/>
  <c r="O3726" i="6"/>
  <c r="P3726" i="6" s="1"/>
  <c r="U3726" i="6" s="1"/>
  <c r="V3726" i="6" s="1"/>
  <c r="P3724" i="6"/>
  <c r="U3724" i="6" s="1"/>
  <c r="O3721" i="6"/>
  <c r="P3721" i="6" s="1"/>
  <c r="U3721" i="6" s="1"/>
  <c r="V3721" i="6" s="1"/>
  <c r="P3705" i="6"/>
  <c r="U3705" i="6" s="1"/>
  <c r="V3705" i="6" s="1"/>
  <c r="P3703" i="6"/>
  <c r="O3684" i="6"/>
  <c r="P3684" i="6" s="1"/>
  <c r="U3684" i="6" s="1"/>
  <c r="V3684" i="6" s="1"/>
  <c r="O3681" i="6"/>
  <c r="P3681" i="6" s="1"/>
  <c r="U3681" i="6" s="1"/>
  <c r="V3681" i="6" s="1"/>
  <c r="O3662" i="6"/>
  <c r="P3662" i="6" s="1"/>
  <c r="U3662" i="6" s="1"/>
  <c r="V3662" i="6" s="1"/>
  <c r="P3660" i="6"/>
  <c r="U3660" i="6" s="1"/>
  <c r="V3660" i="6" s="1"/>
  <c r="O3657" i="6"/>
  <c r="P3657" i="6" s="1"/>
  <c r="U3657" i="6" s="1"/>
  <c r="V3657" i="6" s="1"/>
  <c r="P3654" i="6"/>
  <c r="U3654" i="6" s="1"/>
  <c r="V3654" i="6" s="1"/>
  <c r="P3635" i="6"/>
  <c r="U3635" i="6" s="1"/>
  <c r="V3635" i="6" s="1"/>
  <c r="P3630" i="6"/>
  <c r="P3596" i="6"/>
  <c r="U3596" i="6" s="1"/>
  <c r="V3596" i="6" s="1"/>
  <c r="O3592" i="6"/>
  <c r="P3592" i="6" s="1"/>
  <c r="U3592" i="6" s="1"/>
  <c r="V3592" i="6" s="1"/>
  <c r="P3587" i="6"/>
  <c r="U3587" i="6" s="1"/>
  <c r="V3587" i="6" s="1"/>
  <c r="O3584" i="6"/>
  <c r="P3584" i="6" s="1"/>
  <c r="U3584" i="6" s="1"/>
  <c r="V3584" i="6" s="1"/>
  <c r="P3582" i="6"/>
  <c r="U3582" i="6" s="1"/>
  <c r="V3582" i="6" s="1"/>
  <c r="P3570" i="6"/>
  <c r="U3570" i="6" s="1"/>
  <c r="V3570" i="6" s="1"/>
  <c r="P3556" i="6"/>
  <c r="U3556" i="6" s="1"/>
  <c r="V3556" i="6" s="1"/>
  <c r="P3538" i="6"/>
  <c r="U3538" i="6" s="1"/>
  <c r="V3538" i="6" s="1"/>
  <c r="P3533" i="6"/>
  <c r="P3496" i="6"/>
  <c r="O3473" i="6"/>
  <c r="P3473" i="6" s="1"/>
  <c r="U3473" i="6" s="1"/>
  <c r="V3473" i="6" s="1"/>
  <c r="O3461" i="6"/>
  <c r="P3461" i="6" s="1"/>
  <c r="U3461" i="6" s="1"/>
  <c r="V3461" i="6" s="1"/>
  <c r="O3458" i="6"/>
  <c r="P3458" i="6" s="1"/>
  <c r="U3458" i="6" s="1"/>
  <c r="P3437" i="6"/>
  <c r="U3437" i="6" s="1"/>
  <c r="P3425" i="6"/>
  <c r="U3425" i="6" s="1"/>
  <c r="V3425" i="6" s="1"/>
  <c r="P3419" i="6"/>
  <c r="U3419" i="6" s="1"/>
  <c r="V3419" i="6" s="1"/>
  <c r="O3409" i="6"/>
  <c r="P3409" i="6" s="1"/>
  <c r="U3409" i="6" s="1"/>
  <c r="V3409" i="6" s="1"/>
  <c r="P3406" i="6"/>
  <c r="U3406" i="6" s="1"/>
  <c r="V3406" i="6" s="1"/>
  <c r="P3382" i="6"/>
  <c r="U3382" i="6" s="1"/>
  <c r="V3382" i="6" s="1"/>
  <c r="O3375" i="6"/>
  <c r="P3375" i="6" s="1"/>
  <c r="U3375" i="6" s="1"/>
  <c r="V3375" i="6" s="1"/>
  <c r="O3366" i="6"/>
  <c r="P3366" i="6" s="1"/>
  <c r="U3366" i="6" s="1"/>
  <c r="V3366" i="6" s="1"/>
  <c r="O3335" i="6"/>
  <c r="P3335" i="6" s="1"/>
  <c r="U3335" i="6" s="1"/>
  <c r="O3332" i="6"/>
  <c r="P3332" i="6" s="1"/>
  <c r="U3332" i="6" s="1"/>
  <c r="V3332" i="6" s="1"/>
  <c r="O3329" i="6"/>
  <c r="P3329" i="6" s="1"/>
  <c r="U3329" i="6" s="1"/>
  <c r="V3329" i="6" s="1"/>
  <c r="P3321" i="6"/>
  <c r="U3321" i="6" s="1"/>
  <c r="V3321" i="6" s="1"/>
  <c r="P3312" i="6"/>
  <c r="U3312" i="6" s="1"/>
  <c r="V3312" i="6" s="1"/>
  <c r="P3286" i="6"/>
  <c r="U3286" i="6" s="1"/>
  <c r="V3286" i="6" s="1"/>
  <c r="P3281" i="6"/>
  <c r="U3281" i="6" s="1"/>
  <c r="V3281" i="6" s="1"/>
  <c r="P4321" i="6"/>
  <c r="U4321" i="6" s="1"/>
  <c r="V4321" i="6" s="1"/>
  <c r="P4294" i="6"/>
  <c r="U4294" i="6" s="1"/>
  <c r="V4294" i="6" s="1"/>
  <c r="O4290" i="6"/>
  <c r="P4290" i="6" s="1"/>
  <c r="U4290" i="6" s="1"/>
  <c r="V4290" i="6" s="1"/>
  <c r="O4287" i="6"/>
  <c r="P4287" i="6" s="1"/>
  <c r="U4287" i="6" s="1"/>
  <c r="O4283" i="6"/>
  <c r="P4283" i="6" s="1"/>
  <c r="U4283" i="6" s="1"/>
  <c r="V4283" i="6" s="1"/>
  <c r="O4280" i="6"/>
  <c r="P4280" i="6" s="1"/>
  <c r="U4280" i="6" s="1"/>
  <c r="V4280" i="6" s="1"/>
  <c r="O4277" i="6"/>
  <c r="P4277" i="6" s="1"/>
  <c r="U4277" i="6" s="1"/>
  <c r="V4277" i="6" s="1"/>
  <c r="O4261" i="6"/>
  <c r="P4261" i="6" s="1"/>
  <c r="U4261" i="6" s="1"/>
  <c r="V4261" i="6" s="1"/>
  <c r="O4259" i="6"/>
  <c r="P4259" i="6" s="1"/>
  <c r="U4259" i="6" s="1"/>
  <c r="V4259" i="6" s="1"/>
  <c r="O4256" i="6"/>
  <c r="P4256" i="6" s="1"/>
  <c r="U4256" i="6" s="1"/>
  <c r="V4256" i="6" s="1"/>
  <c r="O4253" i="6"/>
  <c r="P4253" i="6" s="1"/>
  <c r="U4253" i="6" s="1"/>
  <c r="V4253" i="6" s="1"/>
  <c r="O4246" i="6"/>
  <c r="P4246" i="6" s="1"/>
  <c r="U4246" i="6" s="1"/>
  <c r="V4246" i="6" s="1"/>
  <c r="O4238" i="6"/>
  <c r="P4238" i="6" s="1"/>
  <c r="U4238" i="6" s="1"/>
  <c r="V4238" i="6" s="1"/>
  <c r="O4235" i="6"/>
  <c r="P4208" i="6"/>
  <c r="U4208" i="6" s="1"/>
  <c r="V4208" i="6" s="1"/>
  <c r="P4187" i="6"/>
  <c r="U4187" i="6" s="1"/>
  <c r="P4144" i="6"/>
  <c r="U4144" i="6" s="1"/>
  <c r="V4144" i="6" s="1"/>
  <c r="O3905" i="6"/>
  <c r="P3905" i="6" s="1"/>
  <c r="U3905" i="6" s="1"/>
  <c r="V3905" i="6" s="1"/>
  <c r="O3847" i="6"/>
  <c r="P3847" i="6" s="1"/>
  <c r="U3847" i="6" s="1"/>
  <c r="V3847" i="6" s="1"/>
  <c r="O3723" i="6"/>
  <c r="P3723" i="6" s="1"/>
  <c r="U3723" i="6" s="1"/>
  <c r="V3723" i="6" s="1"/>
  <c r="O3718" i="6"/>
  <c r="P3718" i="6" s="1"/>
  <c r="U3718" i="6" s="1"/>
  <c r="V3718" i="6" s="1"/>
  <c r="P3692" i="6"/>
  <c r="O3659" i="6"/>
  <c r="P3659" i="6" s="1"/>
  <c r="U3659" i="6" s="1"/>
  <c r="V3659" i="6" s="1"/>
  <c r="O3589" i="6"/>
  <c r="P3589" i="6" s="1"/>
  <c r="U3589" i="6" s="1"/>
  <c r="V3589" i="6" s="1"/>
  <c r="O3581" i="6"/>
  <c r="P3581" i="6" s="1"/>
  <c r="U3581" i="6" s="1"/>
  <c r="V3581" i="6" s="1"/>
  <c r="P3560" i="6"/>
  <c r="U3560" i="6" s="1"/>
  <c r="O3324" i="6"/>
  <c r="P3324" i="6" s="1"/>
  <c r="U3324" i="6" s="1"/>
  <c r="V3324" i="6" s="1"/>
  <c r="P4318" i="6"/>
  <c r="U4318" i="6" s="1"/>
  <c r="V4318" i="6" s="1"/>
  <c r="O4293" i="6"/>
  <c r="P4293" i="6" s="1"/>
  <c r="U4293" i="6" s="1"/>
  <c r="O4289" i="6"/>
  <c r="P4289" i="6" s="1"/>
  <c r="U4289" i="6" s="1"/>
  <c r="V4289" i="6" s="1"/>
  <c r="O4286" i="6"/>
  <c r="P4286" i="6" s="1"/>
  <c r="U4286" i="6" s="1"/>
  <c r="V4286" i="6" s="1"/>
  <c r="P4275" i="6"/>
  <c r="U4275" i="6" s="1"/>
  <c r="V4275" i="6" s="1"/>
  <c r="P4273" i="6"/>
  <c r="U4273" i="6" s="1"/>
  <c r="V4273" i="6" s="1"/>
  <c r="O4251" i="6"/>
  <c r="P4249" i="6"/>
  <c r="U4249" i="6" s="1"/>
  <c r="V4249" i="6" s="1"/>
  <c r="O4242" i="6"/>
  <c r="P4242" i="6" s="1"/>
  <c r="U4242" i="6" s="1"/>
  <c r="V4242" i="6" s="1"/>
  <c r="P4233" i="6"/>
  <c r="U4233" i="6" s="1"/>
  <c r="P4230" i="6"/>
  <c r="U4230" i="6" s="1"/>
  <c r="P4227" i="6"/>
  <c r="U4227" i="6" s="1"/>
  <c r="V4227" i="6" s="1"/>
  <c r="O4210" i="6"/>
  <c r="P4210" i="6" s="1"/>
  <c r="U4210" i="6" s="1"/>
  <c r="V4210" i="6" s="1"/>
  <c r="O4207" i="6"/>
  <c r="P4207" i="6" s="1"/>
  <c r="U4207" i="6" s="1"/>
  <c r="V4207" i="6" s="1"/>
  <c r="O4205" i="6"/>
  <c r="P4205" i="6" s="1"/>
  <c r="U4205" i="6" s="1"/>
  <c r="V4205" i="6" s="1"/>
  <c r="O4197" i="6"/>
  <c r="P4197" i="6" s="1"/>
  <c r="U4197" i="6" s="1"/>
  <c r="V4197" i="6" s="1"/>
  <c r="O4194" i="6"/>
  <c r="P4194" i="6" s="1"/>
  <c r="U4194" i="6" s="1"/>
  <c r="V4194" i="6" s="1"/>
  <c r="P4173" i="6"/>
  <c r="U4173" i="6" s="1"/>
  <c r="V4173" i="6" s="1"/>
  <c r="P4170" i="6"/>
  <c r="O4167" i="6"/>
  <c r="P4167" i="6" s="1"/>
  <c r="U4167" i="6" s="1"/>
  <c r="V4167" i="6" s="1"/>
  <c r="O4164" i="6"/>
  <c r="P4164" i="6" s="1"/>
  <c r="U4164" i="6" s="1"/>
  <c r="V4164" i="6" s="1"/>
  <c r="O4161" i="6"/>
  <c r="P4161" i="6" s="1"/>
  <c r="U4161" i="6" s="1"/>
  <c r="V4161" i="6" s="1"/>
  <c r="P4155" i="6"/>
  <c r="U4155" i="6" s="1"/>
  <c r="V4155" i="6" s="1"/>
  <c r="O4152" i="6"/>
  <c r="P4152" i="6" s="1"/>
  <c r="U4152" i="6" s="1"/>
  <c r="V4152" i="6" s="1"/>
  <c r="O4143" i="6"/>
  <c r="P4143" i="6" s="1"/>
  <c r="U4143" i="6" s="1"/>
  <c r="V4143" i="6" s="1"/>
  <c r="O4139" i="6"/>
  <c r="P4139" i="6" s="1"/>
  <c r="U4139" i="6" s="1"/>
  <c r="V4139" i="6" s="1"/>
  <c r="O4131" i="6"/>
  <c r="P4131" i="6" s="1"/>
  <c r="U4131" i="6" s="1"/>
  <c r="V4131" i="6" s="1"/>
  <c r="P4129" i="6"/>
  <c r="U4129" i="6" s="1"/>
  <c r="V4129" i="6" s="1"/>
  <c r="P4113" i="6"/>
  <c r="P4082" i="6"/>
  <c r="P4063" i="6"/>
  <c r="P4061" i="6"/>
  <c r="U4061" i="6" s="1"/>
  <c r="V4061" i="6" s="1"/>
  <c r="O4058" i="6"/>
  <c r="P4058" i="6" s="1"/>
  <c r="U4058" i="6" s="1"/>
  <c r="V4058" i="6" s="1"/>
  <c r="P4055" i="6"/>
  <c r="P4006" i="6"/>
  <c r="U4006" i="6" s="1"/>
  <c r="V4006" i="6" s="1"/>
  <c r="O4002" i="6"/>
  <c r="P4002" i="6" s="1"/>
  <c r="U4002" i="6" s="1"/>
  <c r="V4002" i="6" s="1"/>
  <c r="O3996" i="6"/>
  <c r="P3996" i="6" s="1"/>
  <c r="U3996" i="6" s="1"/>
  <c r="V3996" i="6" s="1"/>
  <c r="P3994" i="6"/>
  <c r="U3994" i="6" s="1"/>
  <c r="V3994" i="6" s="1"/>
  <c r="O3978" i="6"/>
  <c r="P3978" i="6" s="1"/>
  <c r="U3978" i="6" s="1"/>
  <c r="V3978" i="6" s="1"/>
  <c r="O3926" i="6"/>
  <c r="P3926" i="6" s="1"/>
  <c r="U3926" i="6" s="1"/>
  <c r="V3926" i="6" s="1"/>
  <c r="P3923" i="6"/>
  <c r="U3923" i="6" s="1"/>
  <c r="V3923" i="6" s="1"/>
  <c r="O3919" i="6"/>
  <c r="P3919" i="6" s="1"/>
  <c r="U3919" i="6" s="1"/>
  <c r="V3919" i="6" s="1"/>
  <c r="O3908" i="6"/>
  <c r="P3908" i="6" s="1"/>
  <c r="U3908" i="6" s="1"/>
  <c r="V3908" i="6" s="1"/>
  <c r="O3888" i="6"/>
  <c r="P3888" i="6" s="1"/>
  <c r="U3888" i="6" s="1"/>
  <c r="P3886" i="6"/>
  <c r="U3886" i="6" s="1"/>
  <c r="O3883" i="6"/>
  <c r="P3883" i="6" s="1"/>
  <c r="U3883" i="6" s="1"/>
  <c r="V3883" i="6" s="1"/>
  <c r="O3879" i="6"/>
  <c r="P3879" i="6" s="1"/>
  <c r="U3879" i="6" s="1"/>
  <c r="V3879" i="6" s="1"/>
  <c r="P3876" i="6"/>
  <c r="U3876" i="6" s="1"/>
  <c r="O3873" i="6"/>
  <c r="P3873" i="6" s="1"/>
  <c r="U3873" i="6" s="1"/>
  <c r="V3873" i="6" s="1"/>
  <c r="O3870" i="6"/>
  <c r="P3870" i="6" s="1"/>
  <c r="U3870" i="6" s="1"/>
  <c r="V3870" i="6" s="1"/>
  <c r="P3867" i="6"/>
  <c r="U3867" i="6" s="1"/>
  <c r="V3867" i="6" s="1"/>
  <c r="P3863" i="6"/>
  <c r="U3863" i="6" s="1"/>
  <c r="V3863" i="6" s="1"/>
  <c r="P3858" i="6"/>
  <c r="U3858" i="6" s="1"/>
  <c r="V3858" i="6" s="1"/>
  <c r="O3852" i="6"/>
  <c r="P3852" i="6" s="1"/>
  <c r="U3852" i="6" s="1"/>
  <c r="V3852" i="6" s="1"/>
  <c r="O3844" i="6"/>
  <c r="P3844" i="6" s="1"/>
  <c r="U3844" i="6" s="1"/>
  <c r="V3844" i="6" s="1"/>
  <c r="P3842" i="6"/>
  <c r="U3842" i="6" s="1"/>
  <c r="V3842" i="6" s="1"/>
  <c r="O3838" i="6"/>
  <c r="P3838" i="6" s="1"/>
  <c r="U3838" i="6" s="1"/>
  <c r="V3838" i="6" s="1"/>
  <c r="O3830" i="6"/>
  <c r="P3830" i="6" s="1"/>
  <c r="U3830" i="6" s="1"/>
  <c r="V3830" i="6" s="1"/>
  <c r="P3827" i="6"/>
  <c r="U3827" i="6" s="1"/>
  <c r="V3827" i="6" s="1"/>
  <c r="O3824" i="6"/>
  <c r="P3824" i="6" s="1"/>
  <c r="U3824" i="6" s="1"/>
  <c r="V3824" i="6" s="1"/>
  <c r="P3821" i="6"/>
  <c r="U3821" i="6" s="1"/>
  <c r="V3821" i="6" s="1"/>
  <c r="O3817" i="6"/>
  <c r="P3817" i="6" s="1"/>
  <c r="U3817" i="6" s="1"/>
  <c r="V3817" i="6" s="1"/>
  <c r="O3806" i="6"/>
  <c r="P3806" i="6" s="1"/>
  <c r="U3806" i="6" s="1"/>
  <c r="V3806" i="6" s="1"/>
  <c r="O3752" i="6"/>
  <c r="P3752" i="6" s="1"/>
  <c r="U3752" i="6" s="1"/>
  <c r="V3752" i="6" s="1"/>
  <c r="O3744" i="6"/>
  <c r="P3744" i="6" s="1"/>
  <c r="U3744" i="6" s="1"/>
  <c r="V3744" i="6" s="1"/>
  <c r="P3741" i="6"/>
  <c r="U3741" i="6" s="1"/>
  <c r="V3741" i="6" s="1"/>
  <c r="O3737" i="6"/>
  <c r="P3737" i="6" s="1"/>
  <c r="U3737" i="6" s="1"/>
  <c r="V3737" i="6" s="1"/>
  <c r="O3720" i="6"/>
  <c r="P3720" i="6" s="1"/>
  <c r="U3720" i="6" s="1"/>
  <c r="V3720" i="6" s="1"/>
  <c r="P3715" i="6"/>
  <c r="U3715" i="6" s="1"/>
  <c r="O3699" i="6"/>
  <c r="P3699" i="6" s="1"/>
  <c r="U3699" i="6" s="1"/>
  <c r="V3699" i="6" s="1"/>
  <c r="P3697" i="6"/>
  <c r="U3697" i="6" s="1"/>
  <c r="V3697" i="6" s="1"/>
  <c r="O3691" i="6"/>
  <c r="P3691" i="6" s="1"/>
  <c r="U3691" i="6" s="1"/>
  <c r="V3691" i="6" s="1"/>
  <c r="O3686" i="6"/>
  <c r="P3686" i="6" s="1"/>
  <c r="U3686" i="6" s="1"/>
  <c r="V3686" i="6" s="1"/>
  <c r="O3664" i="6"/>
  <c r="P3664" i="6" s="1"/>
  <c r="U3664" i="6" s="1"/>
  <c r="V3664" i="6" s="1"/>
  <c r="O3655" i="6"/>
  <c r="P3655" i="6" s="1"/>
  <c r="U3655" i="6" s="1"/>
  <c r="V3655" i="6" s="1"/>
  <c r="P3653" i="6"/>
  <c r="U3653" i="6" s="1"/>
  <c r="V3653" i="6" s="1"/>
  <c r="O3650" i="6"/>
  <c r="P3650" i="6" s="1"/>
  <c r="U3650" i="6" s="1"/>
  <c r="V3650" i="6" s="1"/>
  <c r="O3647" i="6"/>
  <c r="P3647" i="6" s="1"/>
  <c r="U3647" i="6" s="1"/>
  <c r="V3647" i="6" s="1"/>
  <c r="P3642" i="6"/>
  <c r="U3642" i="6" s="1"/>
  <c r="V3642" i="6" s="1"/>
  <c r="P3624" i="6"/>
  <c r="U3624" i="6" s="1"/>
  <c r="P3599" i="6"/>
  <c r="U3599" i="6" s="1"/>
  <c r="V3599" i="6" s="1"/>
  <c r="P3595" i="6"/>
  <c r="U3595" i="6" s="1"/>
  <c r="V3595" i="6" s="1"/>
  <c r="O3591" i="6"/>
  <c r="P3591" i="6" s="1"/>
  <c r="U3591" i="6" s="1"/>
  <c r="V3591" i="6" s="1"/>
  <c r="O3586" i="6"/>
  <c r="P3586" i="6" s="1"/>
  <c r="U3586" i="6" s="1"/>
  <c r="V3586" i="6" s="1"/>
  <c r="P3564" i="6"/>
  <c r="U3564" i="6" s="1"/>
  <c r="V3564" i="6" s="1"/>
  <c r="P3555" i="6"/>
  <c r="U3555" i="6" s="1"/>
  <c r="V3555" i="6" s="1"/>
  <c r="P3550" i="6"/>
  <c r="P3545" i="6"/>
  <c r="U3545" i="6" s="1"/>
  <c r="V3545" i="6" s="1"/>
  <c r="O3479" i="6"/>
  <c r="P3479" i="6" s="1"/>
  <c r="U3479" i="6" s="1"/>
  <c r="V3479" i="6" s="1"/>
  <c r="O3474" i="6"/>
  <c r="P3474" i="6" s="1"/>
  <c r="U3474" i="6" s="1"/>
  <c r="V3474" i="6" s="1"/>
  <c r="O3472" i="6"/>
  <c r="P3472" i="6" s="1"/>
  <c r="U3472" i="6" s="1"/>
  <c r="V3472" i="6" s="1"/>
  <c r="O3470" i="6"/>
  <c r="P3470" i="6" s="1"/>
  <c r="U3470" i="6" s="1"/>
  <c r="V3470" i="6" s="1"/>
  <c r="O3463" i="6"/>
  <c r="P3463" i="6" s="1"/>
  <c r="U3463" i="6" s="1"/>
  <c r="V3463" i="6" s="1"/>
  <c r="O3460" i="6"/>
  <c r="P3460" i="6" s="1"/>
  <c r="U3460" i="6" s="1"/>
  <c r="V3460" i="6" s="1"/>
  <c r="P3453" i="6"/>
  <c r="U3453" i="6" s="1"/>
  <c r="P3445" i="6"/>
  <c r="U3445" i="6" s="1"/>
  <c r="V3445" i="6" s="1"/>
  <c r="O3436" i="6"/>
  <c r="P3436" i="6" s="1"/>
  <c r="U3436" i="6" s="1"/>
  <c r="O3433" i="6"/>
  <c r="P3433" i="6" s="1"/>
  <c r="U3433" i="6" s="1"/>
  <c r="V3433" i="6" s="1"/>
  <c r="O3424" i="6"/>
  <c r="P3424" i="6" s="1"/>
  <c r="U3424" i="6" s="1"/>
  <c r="V3424" i="6" s="1"/>
  <c r="O3421" i="6"/>
  <c r="O3408" i="6"/>
  <c r="P3408" i="6" s="1"/>
  <c r="U3408" i="6" s="1"/>
  <c r="V3408" i="6" s="1"/>
  <c r="P3378" i="6"/>
  <c r="U3378" i="6" s="1"/>
  <c r="V3378" i="6" s="1"/>
  <c r="O3369" i="6"/>
  <c r="P3369" i="6" s="1"/>
  <c r="U3369" i="6" s="1"/>
  <c r="V3369" i="6" s="1"/>
  <c r="P3315" i="6"/>
  <c r="U3315" i="6" s="1"/>
  <c r="V3315" i="6" s="1"/>
  <c r="P3306" i="6"/>
  <c r="U3306" i="6" s="1"/>
  <c r="V3306" i="6" s="1"/>
  <c r="O3285" i="6"/>
  <c r="P3285" i="6" s="1"/>
  <c r="U3285" i="6" s="1"/>
  <c r="V3285" i="6" s="1"/>
  <c r="P3280" i="6"/>
  <c r="U3280" i="6" s="1"/>
  <c r="V3280" i="6" s="1"/>
  <c r="O3275" i="6"/>
  <c r="P3275" i="6" s="1"/>
  <c r="U3275" i="6" s="1"/>
  <c r="O3266" i="6"/>
  <c r="P3266" i="6" s="1"/>
  <c r="U3266" i="6" s="1"/>
  <c r="V3266" i="6" s="1"/>
  <c r="P4315" i="6"/>
  <c r="O4296" i="6"/>
  <c r="P4296" i="6" s="1"/>
  <c r="U4296" i="6" s="1"/>
  <c r="P4265" i="6"/>
  <c r="U4265" i="6" s="1"/>
  <c r="V4265" i="6" s="1"/>
  <c r="O4262" i="6"/>
  <c r="P4262" i="6" s="1"/>
  <c r="U4262" i="6" s="1"/>
  <c r="V4262" i="6" s="1"/>
  <c r="O4258" i="6"/>
  <c r="P4258" i="6" s="1"/>
  <c r="U4258" i="6" s="1"/>
  <c r="V4258" i="6" s="1"/>
  <c r="P4251" i="6"/>
  <c r="U4251" i="6" s="1"/>
  <c r="V4251" i="6" s="1"/>
  <c r="O4245" i="6"/>
  <c r="P4245" i="6" s="1"/>
  <c r="U4245" i="6" s="1"/>
  <c r="P4126" i="6"/>
  <c r="U4126" i="6" s="1"/>
  <c r="V4126" i="6" s="1"/>
  <c r="P4079" i="6"/>
  <c r="U4079" i="6" s="1"/>
  <c r="O3904" i="6"/>
  <c r="P3904" i="6" s="1"/>
  <c r="U3904" i="6" s="1"/>
  <c r="V3904" i="6" s="1"/>
  <c r="O3849" i="6"/>
  <c r="P3849" i="6" s="1"/>
  <c r="U3849" i="6" s="1"/>
  <c r="P3819" i="6"/>
  <c r="U3819" i="6" s="1"/>
  <c r="V3819" i="6" s="1"/>
  <c r="P3739" i="6"/>
  <c r="U3739" i="6" s="1"/>
  <c r="V3739" i="6" s="1"/>
  <c r="O3725" i="6"/>
  <c r="P3725" i="6" s="1"/>
  <c r="U3725" i="6" s="1"/>
  <c r="V3725" i="6" s="1"/>
  <c r="P3694" i="6"/>
  <c r="U3694" i="6" s="1"/>
  <c r="V3694" i="6" s="1"/>
  <c r="P3646" i="6"/>
  <c r="U3646" i="6" s="1"/>
  <c r="V3646" i="6" s="1"/>
  <c r="O3593" i="6"/>
  <c r="P3593" i="6" s="1"/>
  <c r="U3593" i="6" s="1"/>
  <c r="V3593" i="6" s="1"/>
  <c r="O3588" i="6"/>
  <c r="P3588" i="6" s="1"/>
  <c r="U3588" i="6" s="1"/>
  <c r="V3588" i="6" s="1"/>
  <c r="P3552" i="6"/>
  <c r="U3552" i="6" s="1"/>
  <c r="V3552" i="6" s="1"/>
  <c r="O3411" i="6"/>
  <c r="P3411" i="6" s="1"/>
  <c r="U3411" i="6" s="1"/>
  <c r="O3333" i="6"/>
  <c r="P3333" i="6" s="1"/>
  <c r="U3333" i="6" s="1"/>
  <c r="V3333" i="6" s="1"/>
  <c r="O3330" i="6"/>
  <c r="P3330" i="6" s="1"/>
  <c r="U3330" i="6" s="1"/>
  <c r="V3330" i="6" s="1"/>
  <c r="O3327" i="6"/>
  <c r="P3327" i="6" s="1"/>
  <c r="U3327" i="6" s="1"/>
  <c r="V3327" i="6" s="1"/>
  <c r="O3318" i="6"/>
  <c r="P3318" i="6" s="1"/>
  <c r="U3318" i="6" s="1"/>
  <c r="P3277" i="6"/>
  <c r="O2765" i="6"/>
  <c r="P2765" i="6" s="1"/>
  <c r="U2765" i="6" s="1"/>
  <c r="V2765" i="6" s="1"/>
  <c r="O2756" i="6"/>
  <c r="P2756" i="6" s="1"/>
  <c r="U2756" i="6" s="1"/>
  <c r="O2747" i="6"/>
  <c r="P2747" i="6" s="1"/>
  <c r="U2747" i="6" s="1"/>
  <c r="V2747" i="6" s="1"/>
  <c r="P2690" i="6"/>
  <c r="U2690" i="6" s="1"/>
  <c r="V2690" i="6" s="1"/>
  <c r="P2656" i="6"/>
  <c r="U2656" i="6" s="1"/>
  <c r="V2656" i="6" s="1"/>
  <c r="P2648" i="6"/>
  <c r="U2648" i="6" s="1"/>
  <c r="V2648" i="6" s="1"/>
  <c r="P2630" i="6"/>
  <c r="U2630" i="6" s="1"/>
  <c r="V2630" i="6" s="1"/>
  <c r="P2614" i="6"/>
  <c r="U2614" i="6" s="1"/>
  <c r="V2614" i="6" s="1"/>
  <c r="P2606" i="6"/>
  <c r="U2606" i="6" s="1"/>
  <c r="V2606" i="6" s="1"/>
  <c r="P2604" i="6"/>
  <c r="U2604" i="6" s="1"/>
  <c r="V2604" i="6" s="1"/>
  <c r="P2585" i="6"/>
  <c r="U2585" i="6" s="1"/>
  <c r="V2585" i="6" s="1"/>
  <c r="O2564" i="6"/>
  <c r="P2564" i="6" s="1"/>
  <c r="U2564" i="6" s="1"/>
  <c r="P2562" i="6"/>
  <c r="U2562" i="6" s="1"/>
  <c r="V2562" i="6" s="1"/>
  <c r="O2559" i="6"/>
  <c r="P2546" i="6"/>
  <c r="U2546" i="6" s="1"/>
  <c r="V2546" i="6" s="1"/>
  <c r="P2536" i="6"/>
  <c r="O2532" i="6"/>
  <c r="P2532" i="6" s="1"/>
  <c r="U2532" i="6" s="1"/>
  <c r="O2528" i="6"/>
  <c r="P2528" i="6" s="1"/>
  <c r="U2528" i="6" s="1"/>
  <c r="V2528" i="6" s="1"/>
  <c r="O2065" i="6"/>
  <c r="P2065" i="6" s="1"/>
  <c r="U2065" i="6" s="1"/>
  <c r="V2065" i="6" s="1"/>
  <c r="P1944" i="6"/>
  <c r="U1944" i="6" s="1"/>
  <c r="V1944" i="6" s="1"/>
  <c r="P1941" i="6"/>
  <c r="U1941" i="6" s="1"/>
  <c r="V1941" i="6" s="1"/>
  <c r="P1938" i="6"/>
  <c r="U1938" i="6" s="1"/>
  <c r="V1938" i="6" s="1"/>
  <c r="P1935" i="6"/>
  <c r="U1935" i="6" s="1"/>
  <c r="V1935" i="6" s="1"/>
  <c r="P1932" i="6"/>
  <c r="O2561" i="6"/>
  <c r="P2561" i="6" s="1"/>
  <c r="U2561" i="6" s="1"/>
  <c r="V2561" i="6" s="1"/>
  <c r="P2559" i="6"/>
  <c r="U2559" i="6" s="1"/>
  <c r="V2559" i="6" s="1"/>
  <c r="O2519" i="6"/>
  <c r="P2519" i="6" s="1"/>
  <c r="U2519" i="6" s="1"/>
  <c r="V2519" i="6" s="1"/>
  <c r="O2768" i="6"/>
  <c r="P2768" i="6" s="1"/>
  <c r="U2768" i="6" s="1"/>
  <c r="V2768" i="6" s="1"/>
  <c r="O2759" i="6"/>
  <c r="P2759" i="6" s="1"/>
  <c r="U2759" i="6" s="1"/>
  <c r="V2759" i="6" s="1"/>
  <c r="O2750" i="6"/>
  <c r="P2750" i="6" s="1"/>
  <c r="U2750" i="6" s="1"/>
  <c r="V2750" i="6" s="1"/>
  <c r="P2708" i="6"/>
  <c r="U2708" i="6" s="1"/>
  <c r="V2708" i="6" s="1"/>
  <c r="P2706" i="6"/>
  <c r="P2700" i="6"/>
  <c r="U2700" i="6" s="1"/>
  <c r="V2700" i="6" s="1"/>
  <c r="O2696" i="6"/>
  <c r="P2696" i="6" s="1"/>
  <c r="U2696" i="6" s="1"/>
  <c r="V2696" i="6" s="1"/>
  <c r="P2666" i="6"/>
  <c r="U2666" i="6" s="1"/>
  <c r="V2666" i="6" s="1"/>
  <c r="P2662" i="6"/>
  <c r="U2662" i="6" s="1"/>
  <c r="V2662" i="6" s="1"/>
  <c r="P2655" i="6"/>
  <c r="U2655" i="6" s="1"/>
  <c r="P2642" i="6"/>
  <c r="U2642" i="6" s="1"/>
  <c r="P2640" i="6"/>
  <c r="P2624" i="6"/>
  <c r="U2624" i="6" s="1"/>
  <c r="V2624" i="6" s="1"/>
  <c r="P2620" i="6"/>
  <c r="U2620" i="6" s="1"/>
  <c r="V2620" i="6" s="1"/>
  <c r="P2613" i="6"/>
  <c r="U2613" i="6" s="1"/>
  <c r="V2613" i="6" s="1"/>
  <c r="O2608" i="6"/>
  <c r="P2608" i="6" s="1"/>
  <c r="U2608" i="6" s="1"/>
  <c r="V2608" i="6" s="1"/>
  <c r="P2600" i="6"/>
  <c r="U2600" i="6" s="1"/>
  <c r="V2600" i="6" s="1"/>
  <c r="O2571" i="6"/>
  <c r="P2571" i="6" s="1"/>
  <c r="U2571" i="6" s="1"/>
  <c r="V2571" i="6" s="1"/>
  <c r="O2566" i="6"/>
  <c r="P2566" i="6" s="1"/>
  <c r="U2566" i="6" s="1"/>
  <c r="V2566" i="6" s="1"/>
  <c r="O2558" i="6"/>
  <c r="P2558" i="6" s="1"/>
  <c r="P2556" i="6"/>
  <c r="U2556" i="6" s="1"/>
  <c r="P2540" i="6"/>
  <c r="U2540" i="6" s="1"/>
  <c r="V2540" i="6" s="1"/>
  <c r="P2538" i="6"/>
  <c r="U2538" i="6" s="1"/>
  <c r="V2538" i="6" s="1"/>
  <c r="O2068" i="6"/>
  <c r="P2068" i="6" s="1"/>
  <c r="U2068" i="6" s="1"/>
  <c r="V2068" i="6" s="1"/>
  <c r="P1799" i="6"/>
  <c r="U1799" i="6" s="1"/>
  <c r="V1799" i="6" s="1"/>
  <c r="P1793" i="6"/>
  <c r="U1793" i="6" s="1"/>
  <c r="V1793" i="6" s="1"/>
  <c r="P1802" i="6"/>
  <c r="U1802" i="6" s="1"/>
  <c r="V1802" i="6" s="1"/>
  <c r="O2762" i="6"/>
  <c r="P2762" i="6" s="1"/>
  <c r="U2762" i="6" s="1"/>
  <c r="V2762" i="6" s="1"/>
  <c r="P2652" i="6"/>
  <c r="U2652" i="6" s="1"/>
  <c r="V2652" i="6" s="1"/>
  <c r="P2634" i="6"/>
  <c r="U2634" i="6" s="1"/>
  <c r="P2610" i="6"/>
  <c r="U2610" i="6" s="1"/>
  <c r="V2610" i="6" s="1"/>
  <c r="P2583" i="6"/>
  <c r="U2583" i="6" s="1"/>
  <c r="V2583" i="6" s="1"/>
  <c r="P2568" i="6"/>
  <c r="U2568" i="6" s="1"/>
  <c r="V2568" i="6" s="1"/>
  <c r="O2565" i="6"/>
  <c r="P2565" i="6" s="1"/>
  <c r="U2565" i="6" s="1"/>
  <c r="V2565" i="6" s="1"/>
  <c r="O2560" i="6"/>
  <c r="P2560" i="6" s="1"/>
  <c r="U2560" i="6" s="1"/>
  <c r="V2560" i="6" s="1"/>
  <c r="P2550" i="6"/>
  <c r="U2550" i="6" s="1"/>
  <c r="V2550" i="6" s="1"/>
  <c r="P2530" i="6"/>
  <c r="U2530" i="6" s="1"/>
  <c r="V2530" i="6" s="1"/>
  <c r="P2526" i="6"/>
  <c r="U2526" i="6" s="1"/>
  <c r="V2526" i="6" s="1"/>
  <c r="P2691" i="6"/>
  <c r="U2691" i="6" s="1"/>
  <c r="V2691" i="6" s="1"/>
  <c r="P2657" i="6"/>
  <c r="U2657" i="6" s="1"/>
  <c r="V2657" i="6" s="1"/>
  <c r="P2651" i="6"/>
  <c r="U2651" i="6" s="1"/>
  <c r="V2651" i="6" s="1"/>
  <c r="P2649" i="6"/>
  <c r="U2649" i="6" s="1"/>
  <c r="V2649" i="6" s="1"/>
  <c r="P2631" i="6"/>
  <c r="U2631" i="6" s="1"/>
  <c r="V2631" i="6" s="1"/>
  <c r="P2615" i="6"/>
  <c r="U2615" i="6" s="1"/>
  <c r="V2615" i="6" s="1"/>
  <c r="O2609" i="6"/>
  <c r="P2609" i="6" s="1"/>
  <c r="U2609" i="6" s="1"/>
  <c r="V2609" i="6" s="1"/>
  <c r="P2607" i="6"/>
  <c r="U2607" i="6" s="1"/>
  <c r="V2607" i="6" s="1"/>
  <c r="P2599" i="6"/>
  <c r="O2582" i="6"/>
  <c r="P2582" i="6" s="1"/>
  <c r="U2582" i="6" s="1"/>
  <c r="O2573" i="6"/>
  <c r="P2573" i="6" s="1"/>
  <c r="U2573" i="6" s="1"/>
  <c r="V2573" i="6" s="1"/>
  <c r="O2567" i="6"/>
  <c r="P2567" i="6" s="1"/>
  <c r="U2567" i="6" s="1"/>
  <c r="V2567" i="6" s="1"/>
  <c r="P2549" i="6"/>
  <c r="U2549" i="6" s="1"/>
  <c r="V2549" i="6" s="1"/>
  <c r="P2547" i="6"/>
  <c r="U2547" i="6" s="1"/>
  <c r="V2547" i="6" s="1"/>
  <c r="O2529" i="6"/>
  <c r="P2529" i="6" s="1"/>
  <c r="U2529" i="6" s="1"/>
  <c r="V2529" i="6" s="1"/>
  <c r="O2525" i="6"/>
  <c r="P2525" i="6" s="1"/>
  <c r="U2525" i="6" s="1"/>
  <c r="V2525" i="6" s="1"/>
  <c r="P2071" i="6"/>
  <c r="U2071" i="6" s="1"/>
  <c r="V2071" i="6" s="1"/>
  <c r="P2062" i="6"/>
  <c r="U2062" i="6" s="1"/>
  <c r="V2062" i="6" s="1"/>
  <c r="O1790" i="6"/>
  <c r="P1773" i="6"/>
  <c r="U1773" i="6" s="1"/>
  <c r="O1621" i="6"/>
  <c r="P1621" i="6" s="1"/>
  <c r="U1621" i="6" s="1"/>
  <c r="V1621" i="6" s="1"/>
  <c r="O1616" i="6"/>
  <c r="P1616" i="6" s="1"/>
  <c r="U1616" i="6" s="1"/>
  <c r="V1616" i="6" s="1"/>
  <c r="O1611" i="6"/>
  <c r="P1611" i="6" s="1"/>
  <c r="U1611" i="6" s="1"/>
  <c r="V1611" i="6" s="1"/>
  <c r="O1556" i="6"/>
  <c r="P1556" i="6" s="1"/>
  <c r="U1556" i="6" s="1"/>
  <c r="V1556" i="6" s="1"/>
  <c r="P1548" i="6"/>
  <c r="U1548" i="6" s="1"/>
  <c r="V1548" i="6" s="1"/>
  <c r="P1769" i="6"/>
  <c r="U1769" i="6" s="1"/>
  <c r="V1769" i="6" s="1"/>
  <c r="P1755" i="6"/>
  <c r="U1755" i="6" s="1"/>
  <c r="V1755" i="6" s="1"/>
  <c r="O1618" i="6"/>
  <c r="P1618" i="6" s="1"/>
  <c r="U1618" i="6" s="1"/>
  <c r="V1618" i="6" s="1"/>
  <c r="O1613" i="6"/>
  <c r="P1613" i="6" s="1"/>
  <c r="U1613" i="6" s="1"/>
  <c r="O1608" i="6"/>
  <c r="P1608" i="6" s="1"/>
  <c r="O1567" i="6"/>
  <c r="O1564" i="6"/>
  <c r="O1561" i="6"/>
  <c r="O1558" i="6"/>
  <c r="O1553" i="6"/>
  <c r="P1553" i="6" s="1"/>
  <c r="U1553" i="6" s="1"/>
  <c r="V1553" i="6" s="1"/>
  <c r="O1550" i="6"/>
  <c r="P1550" i="6" s="1"/>
  <c r="U1550" i="6" s="1"/>
  <c r="V1550" i="6" s="1"/>
  <c r="O1547" i="6"/>
  <c r="P1547" i="6" s="1"/>
  <c r="U1547" i="6" s="1"/>
  <c r="V1547" i="6" s="1"/>
  <c r="O1402" i="6"/>
  <c r="P1402" i="6" s="1"/>
  <c r="U1402" i="6" s="1"/>
  <c r="P1400" i="6"/>
  <c r="U1400" i="6" s="1"/>
  <c r="O1397" i="6"/>
  <c r="P1397" i="6" s="1"/>
  <c r="U1397" i="6" s="1"/>
  <c r="V1397" i="6" s="1"/>
  <c r="P1394" i="6"/>
  <c r="U1394" i="6" s="1"/>
  <c r="V1394" i="6" s="1"/>
  <c r="O1390" i="6"/>
  <c r="P1390" i="6" s="1"/>
  <c r="U1390" i="6" s="1"/>
  <c r="V1390" i="6" s="1"/>
  <c r="P1387" i="6"/>
  <c r="U1387" i="6" s="1"/>
  <c r="V1387" i="6" s="1"/>
  <c r="P1378" i="6"/>
  <c r="U1378" i="6" s="1"/>
  <c r="V1378" i="6" s="1"/>
  <c r="P1367" i="6"/>
  <c r="U1367" i="6" s="1"/>
  <c r="V1367" i="6" s="1"/>
  <c r="O1765" i="6"/>
  <c r="O1756" i="6"/>
  <c r="P1756" i="6" s="1"/>
  <c r="U1756" i="6" s="1"/>
  <c r="V1756" i="6" s="1"/>
  <c r="O1625" i="6"/>
  <c r="P1625" i="6" s="1"/>
  <c r="U1625" i="6" s="1"/>
  <c r="V1625" i="6" s="1"/>
  <c r="O1620" i="6"/>
  <c r="P1620" i="6" s="1"/>
  <c r="U1620" i="6" s="1"/>
  <c r="V1620" i="6" s="1"/>
  <c r="P1615" i="6"/>
  <c r="U1615" i="6" s="1"/>
  <c r="V1615" i="6" s="1"/>
  <c r="O1612" i="6"/>
  <c r="P1612" i="6" s="1"/>
  <c r="U1612" i="6" s="1"/>
  <c r="V1612" i="6" s="1"/>
  <c r="P1610" i="6"/>
  <c r="U1610" i="6" s="1"/>
  <c r="V1610" i="6" s="1"/>
  <c r="P1581" i="6"/>
  <c r="U1581" i="6" s="1"/>
  <c r="V1581" i="6" s="1"/>
  <c r="P1578" i="6"/>
  <c r="U1578" i="6" s="1"/>
  <c r="V1578" i="6" s="1"/>
  <c r="P1575" i="6"/>
  <c r="U1575" i="6" s="1"/>
  <c r="V1575" i="6" s="1"/>
  <c r="P1572" i="6"/>
  <c r="U1572" i="6" s="1"/>
  <c r="V1572" i="6" s="1"/>
  <c r="P1569" i="6"/>
  <c r="U1569" i="6" s="1"/>
  <c r="V1569" i="6" s="1"/>
  <c r="O1566" i="6"/>
  <c r="P1566" i="6" s="1"/>
  <c r="U1566" i="6" s="1"/>
  <c r="O1563" i="6"/>
  <c r="P1563" i="6" s="1"/>
  <c r="U1563" i="6" s="1"/>
  <c r="V1563" i="6" s="1"/>
  <c r="O1560" i="6"/>
  <c r="P1560" i="6" s="1"/>
  <c r="U1560" i="6" s="1"/>
  <c r="V1560" i="6" s="1"/>
  <c r="P1555" i="6"/>
  <c r="U1555" i="6" s="1"/>
  <c r="V1555" i="6" s="1"/>
  <c r="O1552" i="6"/>
  <c r="P1552" i="6" s="1"/>
  <c r="U1552" i="6" s="1"/>
  <c r="V1552" i="6" s="1"/>
  <c r="O1549" i="6"/>
  <c r="P1549" i="6" s="1"/>
  <c r="U1549" i="6" s="1"/>
  <c r="V1549" i="6" s="1"/>
  <c r="P1513" i="6"/>
  <c r="U1513" i="6" s="1"/>
  <c r="V1513" i="6" s="1"/>
  <c r="P1399" i="6"/>
  <c r="U1399" i="6" s="1"/>
  <c r="V1399" i="6" s="1"/>
  <c r="P1393" i="6"/>
  <c r="U1393" i="6" s="1"/>
  <c r="V1393" i="6" s="1"/>
  <c r="P1373" i="6"/>
  <c r="U1373" i="6" s="1"/>
  <c r="V1373" i="6" s="1"/>
  <c r="P1366" i="6"/>
  <c r="U1366" i="6" s="1"/>
  <c r="V1366" i="6" s="1"/>
  <c r="P1305" i="6"/>
  <c r="U1305" i="6" s="1"/>
  <c r="V1305" i="6" s="1"/>
  <c r="P1303" i="6"/>
  <c r="U1303" i="6" s="1"/>
  <c r="V1303" i="6" s="1"/>
  <c r="P1297" i="6"/>
  <c r="U1297" i="6" s="1"/>
  <c r="V1297" i="6" s="1"/>
  <c r="P1285" i="6"/>
  <c r="U1285" i="6" s="1"/>
  <c r="V1285" i="6" s="1"/>
  <c r="O1622" i="6"/>
  <c r="P1622" i="6" s="1"/>
  <c r="U1622" i="6" s="1"/>
  <c r="V1622" i="6" s="1"/>
  <c r="O1617" i="6"/>
  <c r="P1617" i="6" s="1"/>
  <c r="U1617" i="6" s="1"/>
  <c r="V1617" i="6" s="1"/>
  <c r="O1609" i="6"/>
  <c r="P1609" i="6" s="1"/>
  <c r="U1609" i="6" s="1"/>
  <c r="V1609" i="6" s="1"/>
  <c r="O1557" i="6"/>
  <c r="P1557" i="6" s="1"/>
  <c r="U1557" i="6" s="1"/>
  <c r="V1557" i="6" s="1"/>
  <c r="O1551" i="6"/>
  <c r="P1551" i="6" s="1"/>
  <c r="U1551" i="6" s="1"/>
  <c r="V1551" i="6" s="1"/>
  <c r="P1396" i="6"/>
  <c r="U1396" i="6" s="1"/>
  <c r="V1396" i="6" s="1"/>
  <c r="O1388" i="6"/>
  <c r="P1388" i="6" s="1"/>
  <c r="U1388" i="6" s="1"/>
  <c r="V1388" i="6" s="1"/>
  <c r="P1385" i="6"/>
  <c r="U1385" i="6" s="1"/>
  <c r="V1385" i="6" s="1"/>
  <c r="P1376" i="6"/>
  <c r="U1376" i="6" s="1"/>
  <c r="V1376" i="6" s="1"/>
  <c r="P1369" i="6"/>
  <c r="U1369" i="6" s="1"/>
  <c r="P1300" i="6"/>
  <c r="U1300" i="6" s="1"/>
  <c r="V1300" i="6" s="1"/>
  <c r="O1290" i="6"/>
  <c r="P1266" i="6"/>
  <c r="U1266" i="6" s="1"/>
  <c r="V1266" i="6" s="1"/>
  <c r="P1770" i="6"/>
  <c r="U1770" i="6" s="1"/>
  <c r="O1624" i="6"/>
  <c r="P1624" i="6" s="1"/>
  <c r="U1624" i="6" s="1"/>
  <c r="O1619" i="6"/>
  <c r="P1619" i="6" s="1"/>
  <c r="U1619" i="6" s="1"/>
  <c r="V1619" i="6" s="1"/>
  <c r="O1565" i="6"/>
  <c r="P1565" i="6" s="1"/>
  <c r="U1565" i="6" s="1"/>
  <c r="V1565" i="6" s="1"/>
  <c r="O1562" i="6"/>
  <c r="P1562" i="6" s="1"/>
  <c r="U1562" i="6" s="1"/>
  <c r="O1559" i="6"/>
  <c r="P1559" i="6" s="1"/>
  <c r="U1559" i="6" s="1"/>
  <c r="V1559" i="6" s="1"/>
  <c r="O1554" i="6"/>
  <c r="P1554" i="6" s="1"/>
  <c r="U1554" i="6" s="1"/>
  <c r="V1554" i="6" s="1"/>
  <c r="O1391" i="6"/>
  <c r="P1391" i="6" s="1"/>
  <c r="U1391" i="6" s="1"/>
  <c r="V1391" i="6" s="1"/>
  <c r="O1384" i="6"/>
  <c r="P1384" i="6" s="1"/>
  <c r="U1384" i="6" s="1"/>
  <c r="V1384" i="6" s="1"/>
  <c r="P1379" i="6"/>
  <c r="U1379" i="6" s="1"/>
  <c r="V1379" i="6" s="1"/>
  <c r="P1372" i="6"/>
  <c r="U1372" i="6" s="1"/>
  <c r="V1372" i="6" s="1"/>
  <c r="O1365" i="6"/>
  <c r="P1365" i="6" s="1"/>
  <c r="U1365" i="6" s="1"/>
  <c r="V1365" i="6" s="1"/>
  <c r="O1361" i="6"/>
  <c r="P1361" i="6" s="1"/>
  <c r="U1361" i="6" s="1"/>
  <c r="V1361" i="6" s="1"/>
  <c r="P1302" i="6"/>
  <c r="U1302" i="6" s="1"/>
  <c r="V1302" i="6" s="1"/>
  <c r="P1273" i="6"/>
  <c r="U1273" i="6" s="1"/>
  <c r="V1273" i="6" s="1"/>
  <c r="P1270" i="6"/>
  <c r="U1270" i="6" s="1"/>
  <c r="V1270" i="6" s="1"/>
  <c r="P1267" i="6"/>
  <c r="U1267" i="6" s="1"/>
  <c r="P1163" i="6"/>
  <c r="U1163" i="6" s="1"/>
  <c r="V1163" i="6" s="1"/>
  <c r="P1161" i="6"/>
  <c r="U1161" i="6" s="1"/>
  <c r="V1161" i="6" s="1"/>
  <c r="O1137" i="6"/>
  <c r="P1137" i="6" s="1"/>
  <c r="U1137" i="6" s="1"/>
  <c r="V1137" i="6" s="1"/>
  <c r="P1128" i="6"/>
  <c r="U1128" i="6" s="1"/>
  <c r="V1128" i="6" s="1"/>
  <c r="P1125" i="6"/>
  <c r="U1125" i="6" s="1"/>
  <c r="V1125" i="6" s="1"/>
  <c r="O1122" i="6"/>
  <c r="P1122" i="6" s="1"/>
  <c r="U1122" i="6" s="1"/>
  <c r="V1122" i="6" s="1"/>
  <c r="P1119" i="6"/>
  <c r="U1119" i="6" s="1"/>
  <c r="V1119" i="6" s="1"/>
  <c r="O1115" i="6"/>
  <c r="P1115" i="6" s="1"/>
  <c r="U1115" i="6" s="1"/>
  <c r="V1115" i="6" s="1"/>
  <c r="P1055" i="6"/>
  <c r="U1055" i="6" s="1"/>
  <c r="V1055" i="6" s="1"/>
  <c r="O1051" i="6"/>
  <c r="P1048" i="6"/>
  <c r="U1048" i="6" s="1"/>
  <c r="O1040" i="6"/>
  <c r="P1040" i="6" s="1"/>
  <c r="U1040" i="6" s="1"/>
  <c r="V1040" i="6" s="1"/>
  <c r="P1037" i="6"/>
  <c r="U1037" i="6" s="1"/>
  <c r="V1037" i="6" s="1"/>
  <c r="P970" i="6"/>
  <c r="U970" i="6" s="1"/>
  <c r="V970" i="6" s="1"/>
  <c r="P965" i="6"/>
  <c r="P1051" i="6"/>
  <c r="U1051" i="6" s="1"/>
  <c r="V1051" i="6" s="1"/>
  <c r="P1299" i="6"/>
  <c r="U1299" i="6" s="1"/>
  <c r="V1299" i="6" s="1"/>
  <c r="O1264" i="6"/>
  <c r="P1264" i="6" s="1"/>
  <c r="U1264" i="6" s="1"/>
  <c r="V1264" i="6" s="1"/>
  <c r="O1261" i="6"/>
  <c r="P1261" i="6" s="1"/>
  <c r="U1261" i="6" s="1"/>
  <c r="V1261" i="6" s="1"/>
  <c r="P1258" i="6"/>
  <c r="U1258" i="6" s="1"/>
  <c r="V1258" i="6" s="1"/>
  <c r="O1170" i="6"/>
  <c r="P1170" i="6" s="1"/>
  <c r="U1170" i="6" s="1"/>
  <c r="V1170" i="6" s="1"/>
  <c r="O1165" i="6"/>
  <c r="P1165" i="6" s="1"/>
  <c r="U1165" i="6" s="1"/>
  <c r="V1165" i="6" s="1"/>
  <c r="O1140" i="6"/>
  <c r="P1140" i="6" s="1"/>
  <c r="U1140" i="6" s="1"/>
  <c r="V1140" i="6" s="1"/>
  <c r="O1131" i="6"/>
  <c r="P1131" i="6" s="1"/>
  <c r="U1131" i="6" s="1"/>
  <c r="V1131" i="6" s="1"/>
  <c r="P1118" i="6"/>
  <c r="U1118" i="6" s="1"/>
  <c r="V1118" i="6" s="1"/>
  <c r="P1054" i="6"/>
  <c r="U1054" i="6" s="1"/>
  <c r="O1046" i="6"/>
  <c r="P1046" i="6" s="1"/>
  <c r="U1046" i="6" s="1"/>
  <c r="V1046" i="6" s="1"/>
  <c r="P1043" i="6"/>
  <c r="U1043" i="6" s="1"/>
  <c r="O1039" i="6"/>
  <c r="P1039" i="6" s="1"/>
  <c r="U1039" i="6" s="1"/>
  <c r="V1039" i="6" s="1"/>
  <c r="P977" i="6"/>
  <c r="U977" i="6" s="1"/>
  <c r="V977" i="6" s="1"/>
  <c r="P1159" i="6"/>
  <c r="P1169" i="6"/>
  <c r="U1169" i="6" s="1"/>
  <c r="V1169" i="6" s="1"/>
  <c r="P1167" i="6"/>
  <c r="U1167" i="6" s="1"/>
  <c r="V1167" i="6" s="1"/>
  <c r="O1143" i="6"/>
  <c r="P1143" i="6" s="1"/>
  <c r="U1143" i="6" s="1"/>
  <c r="V1143" i="6" s="1"/>
  <c r="O1134" i="6"/>
  <c r="P1134" i="6" s="1"/>
  <c r="U1134" i="6" s="1"/>
  <c r="V1134" i="6" s="1"/>
  <c r="O1116" i="6"/>
  <c r="P1049" i="6"/>
  <c r="U1049" i="6" s="1"/>
  <c r="V1049" i="6" s="1"/>
  <c r="O1045" i="6"/>
  <c r="P1045" i="6" s="1"/>
  <c r="U1045" i="6" s="1"/>
  <c r="V1045" i="6" s="1"/>
  <c r="P1042" i="6"/>
  <c r="U1042" i="6" s="1"/>
  <c r="V1042" i="6" s="1"/>
  <c r="P976" i="6"/>
  <c r="U976" i="6" s="1"/>
  <c r="P971" i="6"/>
  <c r="U971" i="6" s="1"/>
  <c r="V971" i="6" s="1"/>
  <c r="P1116" i="6"/>
  <c r="U1116" i="6" s="1"/>
  <c r="V1116" i="6" s="1"/>
  <c r="N1858" i="6"/>
  <c r="P1858" i="6" s="1"/>
  <c r="N1845" i="6"/>
  <c r="P1845" i="6" s="1"/>
  <c r="N667" i="6"/>
  <c r="P667" i="6" s="1"/>
  <c r="N317" i="6"/>
  <c r="P317" i="6" s="1"/>
  <c r="N3244" i="6"/>
  <c r="P3244" i="6" s="1"/>
  <c r="N3109" i="6"/>
  <c r="P3109" i="6" s="1"/>
  <c r="N2197" i="6"/>
  <c r="P2197" i="6" s="1"/>
  <c r="N4904" i="6"/>
  <c r="P4904" i="6" s="1"/>
  <c r="N179" i="6"/>
  <c r="P179" i="6" s="1"/>
  <c r="N4919" i="6"/>
  <c r="P4919" i="6" s="1"/>
  <c r="N4759" i="6"/>
  <c r="P4759" i="6" s="1"/>
  <c r="N3055" i="6"/>
  <c r="P3055" i="6" s="1"/>
  <c r="N2136" i="6"/>
  <c r="P2136" i="6" s="1"/>
  <c r="U5310" i="6"/>
  <c r="M726" i="14"/>
  <c r="R726" i="14" s="1"/>
  <c r="U5371" i="6"/>
  <c r="M725" i="14"/>
  <c r="R725" i="14" s="1"/>
  <c r="U5306" i="6"/>
  <c r="P4278" i="6"/>
  <c r="O4520" i="6"/>
  <c r="P4520" i="6" s="1"/>
  <c r="O4514" i="6"/>
  <c r="P4514" i="6" s="1"/>
  <c r="O4483" i="6"/>
  <c r="P4483" i="6" s="1"/>
  <c r="O4474" i="6"/>
  <c r="P4474" i="6" s="1"/>
  <c r="U4474" i="6" s="1"/>
  <c r="V4474" i="6" s="1"/>
  <c r="O4471" i="6"/>
  <c r="P4471" i="6" s="1"/>
  <c r="O4437" i="6"/>
  <c r="P4437" i="6" s="1"/>
  <c r="O4421" i="6"/>
  <c r="P4421" i="6" s="1"/>
  <c r="U4421" i="6" s="1"/>
  <c r="V4421" i="6" s="1"/>
  <c r="O4418" i="6"/>
  <c r="P4418" i="6" s="1"/>
  <c r="O4412" i="6"/>
  <c r="P4412" i="6" s="1"/>
  <c r="U4412" i="6" s="1"/>
  <c r="V4412" i="6" s="1"/>
  <c r="O4409" i="6"/>
  <c r="P4409" i="6" s="1"/>
  <c r="U4409" i="6" s="1"/>
  <c r="V4409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O4394" i="6"/>
  <c r="P4394" i="6" s="1"/>
  <c r="U4394" i="6" s="1"/>
  <c r="V4394" i="6" s="1"/>
  <c r="O4391" i="6"/>
  <c r="P4391" i="6" s="1"/>
  <c r="U4391" i="6" s="1"/>
  <c r="V4391" i="6" s="1"/>
  <c r="O4388" i="6"/>
  <c r="P4388" i="6" s="1"/>
  <c r="O4382" i="6"/>
  <c r="P4382" i="6" s="1"/>
  <c r="U4382" i="6" s="1"/>
  <c r="V4382" i="6" s="1"/>
  <c r="O4379" i="6"/>
  <c r="P4379" i="6" s="1"/>
  <c r="O4353" i="6"/>
  <c r="P4353" i="6" s="1"/>
  <c r="U4353" i="6" s="1"/>
  <c r="V4353" i="6" s="1"/>
  <c r="O4350" i="6"/>
  <c r="P4350" i="6" s="1"/>
  <c r="U4350" i="6" s="1"/>
  <c r="V4350" i="6" s="1"/>
  <c r="O4347" i="6"/>
  <c r="P4347" i="6" s="1"/>
  <c r="U4347" i="6" s="1"/>
  <c r="V4347" i="6" s="1"/>
  <c r="O4344" i="6"/>
  <c r="P4344" i="6" s="1"/>
  <c r="O4284" i="6"/>
  <c r="P4284" i="6" s="1"/>
  <c r="U4284" i="6" s="1"/>
  <c r="V4284" i="6" s="1"/>
  <c r="O4281" i="6"/>
  <c r="P4281" i="6" s="1"/>
  <c r="U4281" i="6" s="1"/>
  <c r="V4281" i="6" s="1"/>
  <c r="P4266" i="6"/>
  <c r="P4235" i="6"/>
  <c r="P4223" i="6"/>
  <c r="U4223" i="6" s="1"/>
  <c r="O4221" i="6"/>
  <c r="P4221" i="6" s="1"/>
  <c r="O4225" i="6"/>
  <c r="P4225" i="6" s="1"/>
  <c r="U4225" i="6" s="1"/>
  <c r="V4225" i="6" s="1"/>
  <c r="O4228" i="6"/>
  <c r="P4228" i="6" s="1"/>
  <c r="U4228" i="6" s="1"/>
  <c r="V4228" i="6" s="1"/>
  <c r="O4231" i="6"/>
  <c r="P4231" i="6" s="1"/>
  <c r="U4231" i="6" s="1"/>
  <c r="P4201" i="6"/>
  <c r="P4190" i="6"/>
  <c r="U4190" i="6" s="1"/>
  <c r="O4486" i="6"/>
  <c r="P4486" i="6" s="1"/>
  <c r="U4486" i="6" s="1"/>
  <c r="O4468" i="6"/>
  <c r="P4468" i="6" s="1"/>
  <c r="U4468" i="6" s="1"/>
  <c r="V4468" i="6" s="1"/>
  <c r="O4465" i="6"/>
  <c r="P4465" i="6" s="1"/>
  <c r="U4465" i="6" s="1"/>
  <c r="O4462" i="6"/>
  <c r="P4462" i="6" s="1"/>
  <c r="O4453" i="6"/>
  <c r="P4453" i="6" s="1"/>
  <c r="U4453" i="6" s="1"/>
  <c r="V4453" i="6" s="1"/>
  <c r="O4451" i="6"/>
  <c r="P4451" i="6" s="1"/>
  <c r="O4348" i="6"/>
  <c r="P4348" i="6" s="1"/>
  <c r="U4348" i="6" s="1"/>
  <c r="V4348" i="6" s="1"/>
  <c r="P4184" i="6"/>
  <c r="P3833" i="6"/>
  <c r="O4487" i="6"/>
  <c r="P4487" i="6" s="1"/>
  <c r="U4487" i="6" s="1"/>
  <c r="V4487" i="6" s="1"/>
  <c r="O4469" i="6"/>
  <c r="P4469" i="6" s="1"/>
  <c r="U4469" i="6" s="1"/>
  <c r="V4469" i="6" s="1"/>
  <c r="O4466" i="6"/>
  <c r="P4466" i="6" s="1"/>
  <c r="U4466" i="6" s="1"/>
  <c r="V4466" i="6" s="1"/>
  <c r="O4463" i="6"/>
  <c r="P4463" i="6" s="1"/>
  <c r="U4463" i="6" s="1"/>
  <c r="V4463" i="6" s="1"/>
  <c r="O4405" i="6"/>
  <c r="P4405" i="6" s="1"/>
  <c r="P3750" i="6"/>
  <c r="U3750" i="6" s="1"/>
  <c r="V3750" i="6" s="1"/>
  <c r="O4295" i="6"/>
  <c r="P4295" i="6" s="1"/>
  <c r="P4254" i="6"/>
  <c r="P4241" i="6"/>
  <c r="U4241" i="6" s="1"/>
  <c r="V4241" i="6" s="1"/>
  <c r="P4196" i="6"/>
  <c r="U4196" i="6" s="1"/>
  <c r="V4196" i="6" s="1"/>
  <c r="P4192" i="6"/>
  <c r="P3868" i="6"/>
  <c r="P3656" i="6"/>
  <c r="P3648" i="6"/>
  <c r="O3984" i="6"/>
  <c r="P3984" i="6" s="1"/>
  <c r="U3984" i="6" s="1"/>
  <c r="V3984" i="6" s="1"/>
  <c r="O3462" i="6"/>
  <c r="P3462" i="6" s="1"/>
  <c r="U3462" i="6" s="1"/>
  <c r="V3462" i="6" s="1"/>
  <c r="O3459" i="6"/>
  <c r="P3459" i="6" s="1"/>
  <c r="U3459" i="6" s="1"/>
  <c r="O3456" i="6"/>
  <c r="P3456" i="6" s="1"/>
  <c r="U3456" i="6" s="1"/>
  <c r="V3456" i="6" s="1"/>
  <c r="O3434" i="6"/>
  <c r="P3434" i="6" s="1"/>
  <c r="U3434" i="6" s="1"/>
  <c r="O3431" i="6"/>
  <c r="P3431" i="6" s="1"/>
  <c r="U3431" i="6" s="1"/>
  <c r="V3431" i="6" s="1"/>
  <c r="O3428" i="6"/>
  <c r="P3428" i="6" s="1"/>
  <c r="U3428" i="6" s="1"/>
  <c r="V3428" i="6" s="1"/>
  <c r="O3417" i="6"/>
  <c r="P3417" i="6" s="1"/>
  <c r="U3417" i="6" s="1"/>
  <c r="V3417" i="6" s="1"/>
  <c r="O3401" i="6"/>
  <c r="P3401" i="6" s="1"/>
  <c r="U3401" i="6" s="1"/>
  <c r="V3401" i="6" s="1"/>
  <c r="O3404" i="6"/>
  <c r="P3404" i="6" s="1"/>
  <c r="U3404" i="6" s="1"/>
  <c r="V3404" i="6" s="1"/>
  <c r="O3407" i="6"/>
  <c r="P3407" i="6" s="1"/>
  <c r="U3407" i="6" s="1"/>
  <c r="V3407" i="6" s="1"/>
  <c r="O3402" i="6"/>
  <c r="P3402" i="6" s="1"/>
  <c r="U3402" i="6" s="1"/>
  <c r="V3402" i="6" s="1"/>
  <c r="O3405" i="6"/>
  <c r="P3405" i="6" s="1"/>
  <c r="U3405" i="6" s="1"/>
  <c r="V3405" i="6" s="1"/>
  <c r="P3319" i="6"/>
  <c r="U3319" i="6" s="1"/>
  <c r="V3319" i="6" s="1"/>
  <c r="P3293" i="6"/>
  <c r="U3293" i="6" s="1"/>
  <c r="V3293" i="6" s="1"/>
  <c r="O4151" i="6"/>
  <c r="P4151" i="6" s="1"/>
  <c r="U4151" i="6" s="1"/>
  <c r="V4151" i="6" s="1"/>
  <c r="O4148" i="6"/>
  <c r="P4148" i="6" s="1"/>
  <c r="U4148" i="6" s="1"/>
  <c r="O4145" i="6"/>
  <c r="P4145" i="6" s="1"/>
  <c r="U4145" i="6" s="1"/>
  <c r="V4145" i="6" s="1"/>
  <c r="O4142" i="6"/>
  <c r="P4142" i="6" s="1"/>
  <c r="U4142" i="6" s="1"/>
  <c r="V4142" i="6" s="1"/>
  <c r="O3970" i="6"/>
  <c r="P3970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O3915" i="6"/>
  <c r="P3915" i="6" s="1"/>
  <c r="U3915" i="6" s="1"/>
  <c r="V3915" i="6" s="1"/>
  <c r="O3912" i="6"/>
  <c r="P3912" i="6" s="1"/>
  <c r="U3912" i="6" s="1"/>
  <c r="V3912" i="6" s="1"/>
  <c r="O3909" i="6"/>
  <c r="P3909" i="6" s="1"/>
  <c r="U3909" i="6" s="1"/>
  <c r="V3909" i="6" s="1"/>
  <c r="O3906" i="6"/>
  <c r="P3906" i="6" s="1"/>
  <c r="O3880" i="6"/>
  <c r="P3880" i="6" s="1"/>
  <c r="O3862" i="6"/>
  <c r="P3862" i="6" s="1"/>
  <c r="U3862" i="6" s="1"/>
  <c r="V3862" i="6" s="1"/>
  <c r="O3859" i="6"/>
  <c r="P3859" i="6" s="1"/>
  <c r="O3840" i="6"/>
  <c r="P3840" i="6" s="1"/>
  <c r="U3840" i="6" s="1"/>
  <c r="V3840" i="6" s="1"/>
  <c r="O3837" i="6"/>
  <c r="P3837" i="6" s="1"/>
  <c r="U3837" i="6" s="1"/>
  <c r="V3837" i="6" s="1"/>
  <c r="O3831" i="6"/>
  <c r="P3831" i="6" s="1"/>
  <c r="O3822" i="6"/>
  <c r="P3822" i="6" s="1"/>
  <c r="O3816" i="6"/>
  <c r="P3816" i="6" s="1"/>
  <c r="U3816" i="6" s="1"/>
  <c r="V3816" i="6" s="1"/>
  <c r="O3813" i="6"/>
  <c r="P3813" i="6" s="1"/>
  <c r="U3813" i="6" s="1"/>
  <c r="V3813" i="6" s="1"/>
  <c r="O3810" i="6"/>
  <c r="P3810" i="6" s="1"/>
  <c r="U3810" i="6" s="1"/>
  <c r="V3810" i="6" s="1"/>
  <c r="O3807" i="6"/>
  <c r="P3807" i="6" s="1"/>
  <c r="O3772" i="6"/>
  <c r="P3772" i="6" s="1"/>
  <c r="U3772" i="6" s="1"/>
  <c r="V3772" i="6" s="1"/>
  <c r="O3769" i="6"/>
  <c r="P3769" i="6" s="1"/>
  <c r="U3769" i="6" s="1"/>
  <c r="V3769" i="6" s="1"/>
  <c r="O3766" i="6"/>
  <c r="P3766" i="6" s="1"/>
  <c r="U3766" i="6" s="1"/>
  <c r="V3766" i="6" s="1"/>
  <c r="O3763" i="6"/>
  <c r="P3763" i="6" s="1"/>
  <c r="U3763" i="6" s="1"/>
  <c r="V3763" i="6" s="1"/>
  <c r="O3760" i="6"/>
  <c r="P3760" i="6" s="1"/>
  <c r="U3760" i="6" s="1"/>
  <c r="V3760" i="6" s="1"/>
  <c r="O3757" i="6"/>
  <c r="P3757" i="6" s="1"/>
  <c r="U3757" i="6" s="1"/>
  <c r="O3754" i="6"/>
  <c r="P3754" i="6" s="1"/>
  <c r="U3754" i="6" s="1"/>
  <c r="V3754" i="6" s="1"/>
  <c r="O3751" i="6"/>
  <c r="P3751" i="6" s="1"/>
  <c r="U3751" i="6" s="1"/>
  <c r="O3748" i="6"/>
  <c r="P3748" i="6" s="1"/>
  <c r="U3748" i="6" s="1"/>
  <c r="V3748" i="6" s="1"/>
  <c r="O3742" i="6"/>
  <c r="P3742" i="6" s="1"/>
  <c r="O3562" i="6"/>
  <c r="P3562" i="6" s="1"/>
  <c r="O3465" i="6"/>
  <c r="P3465" i="6" s="1"/>
  <c r="U3465" i="6" s="1"/>
  <c r="V3465" i="6" s="1"/>
  <c r="O3447" i="6"/>
  <c r="P3447" i="6" s="1"/>
  <c r="U3447" i="6" s="1"/>
  <c r="O3444" i="6"/>
  <c r="P3444" i="6" s="1"/>
  <c r="O3420" i="6"/>
  <c r="P3420" i="6" s="1"/>
  <c r="U3420" i="6" s="1"/>
  <c r="V3420" i="6" s="1"/>
  <c r="O3415" i="6"/>
  <c r="P3415" i="6" s="1"/>
  <c r="P3388" i="6"/>
  <c r="U3388" i="6" s="1"/>
  <c r="O4140" i="6"/>
  <c r="P4140" i="6" s="1"/>
  <c r="O3988" i="6"/>
  <c r="P3988" i="6" s="1"/>
  <c r="U3988" i="6" s="1"/>
  <c r="V3988" i="6" s="1"/>
  <c r="O3985" i="6"/>
  <c r="P3985" i="6" s="1"/>
  <c r="U3985" i="6" s="1"/>
  <c r="V3985" i="6" s="1"/>
  <c r="O3982" i="6"/>
  <c r="P3982" i="6" s="1"/>
  <c r="O3979" i="6"/>
  <c r="P3979" i="6" s="1"/>
  <c r="U3979" i="6" s="1"/>
  <c r="V3979" i="6" s="1"/>
  <c r="O3976" i="6"/>
  <c r="P3976" i="6" s="1"/>
  <c r="U3976" i="6" s="1"/>
  <c r="V3976" i="6" s="1"/>
  <c r="O3973" i="6"/>
  <c r="P3973" i="6" s="1"/>
  <c r="U3973" i="6" s="1"/>
  <c r="O3899" i="6"/>
  <c r="P3899" i="6" s="1"/>
  <c r="U3899" i="6" s="1"/>
  <c r="V3899" i="6" s="1"/>
  <c r="O3897" i="6"/>
  <c r="P3897" i="6" s="1"/>
  <c r="U3897" i="6" s="1"/>
  <c r="V3897" i="6" s="1"/>
  <c r="O3895" i="6"/>
  <c r="P3895" i="6" s="1"/>
  <c r="U3895" i="6" s="1"/>
  <c r="V3895" i="6" s="1"/>
  <c r="O3893" i="6"/>
  <c r="P3893" i="6" s="1"/>
  <c r="U3893" i="6" s="1"/>
  <c r="O3891" i="6"/>
  <c r="P3891" i="6" s="1"/>
  <c r="U3891" i="6" s="1"/>
  <c r="O3889" i="6"/>
  <c r="P3889" i="6" s="1"/>
  <c r="O3865" i="6"/>
  <c r="P3865" i="6" s="1"/>
  <c r="U3865" i="6" s="1"/>
  <c r="V3865" i="6" s="1"/>
  <c r="O3758" i="6"/>
  <c r="P3758" i="6" s="1"/>
  <c r="O3746" i="6"/>
  <c r="P3746" i="6" s="1"/>
  <c r="O3600" i="6"/>
  <c r="P3600" i="6" s="1"/>
  <c r="U3600" i="6" s="1"/>
  <c r="V3600" i="6" s="1"/>
  <c r="O3597" i="6"/>
  <c r="P3597" i="6" s="1"/>
  <c r="U3597" i="6" s="1"/>
  <c r="V3597" i="6" s="1"/>
  <c r="O3594" i="6"/>
  <c r="P3594" i="6" s="1"/>
  <c r="O3457" i="6"/>
  <c r="P3457" i="6" s="1"/>
  <c r="U3457" i="6" s="1"/>
  <c r="V3457" i="6" s="1"/>
  <c r="O3454" i="6"/>
  <c r="P3454" i="6" s="1"/>
  <c r="O3432" i="6"/>
  <c r="P3432" i="6" s="1"/>
  <c r="U3432" i="6" s="1"/>
  <c r="V3432" i="6" s="1"/>
  <c r="O3429" i="6"/>
  <c r="P3429" i="6" s="1"/>
  <c r="U3429" i="6" s="1"/>
  <c r="O3426" i="6"/>
  <c r="P3426" i="6" s="1"/>
  <c r="O4141" i="6"/>
  <c r="P4141" i="6" s="1"/>
  <c r="U4141" i="6" s="1"/>
  <c r="V4141" i="6" s="1"/>
  <c r="O4010" i="6"/>
  <c r="P4010" i="6" s="1"/>
  <c r="U4010" i="6" s="1"/>
  <c r="V4010" i="6" s="1"/>
  <c r="O4007" i="6"/>
  <c r="P4007" i="6" s="1"/>
  <c r="U4007" i="6" s="1"/>
  <c r="O4004" i="6"/>
  <c r="P4004" i="6" s="1"/>
  <c r="O3986" i="6"/>
  <c r="P3986" i="6" s="1"/>
  <c r="U3986" i="6" s="1"/>
  <c r="V3986" i="6" s="1"/>
  <c r="O3980" i="6"/>
  <c r="P3980" i="6" s="1"/>
  <c r="U3980" i="6" s="1"/>
  <c r="O3977" i="6"/>
  <c r="P3977" i="6" s="1"/>
  <c r="U3977" i="6" s="1"/>
  <c r="V3977" i="6" s="1"/>
  <c r="O3974" i="6"/>
  <c r="P3974" i="6" s="1"/>
  <c r="U3974" i="6" s="1"/>
  <c r="V3974" i="6" s="1"/>
  <c r="O3971" i="6"/>
  <c r="P3971" i="6" s="1"/>
  <c r="U3971" i="6" s="1"/>
  <c r="V3971" i="6" s="1"/>
  <c r="O3866" i="6"/>
  <c r="P3866" i="6" s="1"/>
  <c r="U3866" i="6" s="1"/>
  <c r="V3866" i="6" s="1"/>
  <c r="O3836" i="6"/>
  <c r="P3836" i="6" s="1"/>
  <c r="U3836" i="6" s="1"/>
  <c r="V3836" i="6" s="1"/>
  <c r="O3747" i="6"/>
  <c r="P3747" i="6" s="1"/>
  <c r="U3747" i="6" s="1"/>
  <c r="V3747" i="6" s="1"/>
  <c r="O3601" i="6"/>
  <c r="P3601" i="6" s="1"/>
  <c r="U3601" i="6" s="1"/>
  <c r="V3601" i="6" s="1"/>
  <c r="O3598" i="6"/>
  <c r="P3598" i="6" s="1"/>
  <c r="U3598" i="6" s="1"/>
  <c r="V3598" i="6" s="1"/>
  <c r="O3455" i="6"/>
  <c r="P3455" i="6" s="1"/>
  <c r="U3455" i="6" s="1"/>
  <c r="V3455" i="6" s="1"/>
  <c r="O3430" i="6"/>
  <c r="P3430" i="6" s="1"/>
  <c r="U3430" i="6" s="1"/>
  <c r="V3430" i="6" s="1"/>
  <c r="P3421" i="6"/>
  <c r="U3421" i="6" s="1"/>
  <c r="V3421" i="6" s="1"/>
  <c r="P3385" i="6"/>
  <c r="O4150" i="6"/>
  <c r="P4150" i="6" s="1"/>
  <c r="U4150" i="6" s="1"/>
  <c r="V4150" i="6" s="1"/>
  <c r="O4147" i="6"/>
  <c r="P4147" i="6" s="1"/>
  <c r="U4147" i="6" s="1"/>
  <c r="V4147" i="6" s="1"/>
  <c r="O3902" i="6"/>
  <c r="P3902" i="6" s="1"/>
  <c r="U3902" i="6" s="1"/>
  <c r="O3900" i="6"/>
  <c r="P3900" i="6" s="1"/>
  <c r="U3900" i="6" s="1"/>
  <c r="V3900" i="6" s="1"/>
  <c r="O3898" i="6"/>
  <c r="P3898" i="6" s="1"/>
  <c r="U3898" i="6" s="1"/>
  <c r="V3898" i="6" s="1"/>
  <c r="O3896" i="6"/>
  <c r="P3896" i="6" s="1"/>
  <c r="U3896" i="6" s="1"/>
  <c r="V3896" i="6" s="1"/>
  <c r="O3894" i="6"/>
  <c r="P3894" i="6" s="1"/>
  <c r="U3894" i="6" s="1"/>
  <c r="O3892" i="6"/>
  <c r="P3892" i="6" s="1"/>
  <c r="U3892" i="6" s="1"/>
  <c r="O3861" i="6"/>
  <c r="P3861" i="6" s="1"/>
  <c r="U3861" i="6" s="1"/>
  <c r="V3861" i="6" s="1"/>
  <c r="O3771" i="6"/>
  <c r="P3771" i="6" s="1"/>
  <c r="U3771" i="6" s="1"/>
  <c r="V3771" i="6" s="1"/>
  <c r="O3768" i="6"/>
  <c r="P3768" i="6" s="1"/>
  <c r="U3768" i="6" s="1"/>
  <c r="V3768" i="6" s="1"/>
  <c r="O3765" i="6"/>
  <c r="P3765" i="6" s="1"/>
  <c r="U3765" i="6" s="1"/>
  <c r="V3765" i="6" s="1"/>
  <c r="O3762" i="6"/>
  <c r="P3762" i="6" s="1"/>
  <c r="U3762" i="6" s="1"/>
  <c r="V3762" i="6" s="1"/>
  <c r="O3756" i="6"/>
  <c r="P3756" i="6" s="1"/>
  <c r="U3756" i="6" s="1"/>
  <c r="V3756" i="6" s="1"/>
  <c r="O3753" i="6"/>
  <c r="P3753" i="6" s="1"/>
  <c r="U3753" i="6" s="1"/>
  <c r="V3753" i="6" s="1"/>
  <c r="O3452" i="6"/>
  <c r="P3452" i="6" s="1"/>
  <c r="U3452" i="6" s="1"/>
  <c r="O3449" i="6"/>
  <c r="P3449" i="6" s="1"/>
  <c r="U3449" i="6" s="1"/>
  <c r="V3449" i="6" s="1"/>
  <c r="O3446" i="6"/>
  <c r="P3446" i="6" s="1"/>
  <c r="U3446" i="6" s="1"/>
  <c r="V3446" i="6" s="1"/>
  <c r="O3400" i="6"/>
  <c r="P3400" i="6" s="1"/>
  <c r="P3389" i="6"/>
  <c r="U3389" i="6" s="1"/>
  <c r="O3377" i="6"/>
  <c r="P3377" i="6" s="1"/>
  <c r="U3377" i="6" s="1"/>
  <c r="O3374" i="6"/>
  <c r="P3374" i="6" s="1"/>
  <c r="U3374" i="6" s="1"/>
  <c r="V3374" i="6" s="1"/>
  <c r="O3371" i="6"/>
  <c r="P3371" i="6" s="1"/>
  <c r="U3371" i="6" s="1"/>
  <c r="V3371" i="6" s="1"/>
  <c r="O3368" i="6"/>
  <c r="P3368" i="6" s="1"/>
  <c r="U3368" i="6" s="1"/>
  <c r="V3368" i="6" s="1"/>
  <c r="O3365" i="6"/>
  <c r="P3365" i="6" s="1"/>
  <c r="U3365" i="6" s="1"/>
  <c r="V3365" i="6" s="1"/>
  <c r="O3362" i="6"/>
  <c r="P3362" i="6" s="1"/>
  <c r="O3326" i="6"/>
  <c r="P3326" i="6" s="1"/>
  <c r="U3326" i="6" s="1"/>
  <c r="V3326" i="6" s="1"/>
  <c r="O3323" i="6"/>
  <c r="P3323" i="6" s="1"/>
  <c r="U3323" i="6" s="1"/>
  <c r="V3323" i="6" s="1"/>
  <c r="O3320" i="6"/>
  <c r="P3320" i="6" s="1"/>
  <c r="U3320" i="6" s="1"/>
  <c r="V3320" i="6" s="1"/>
  <c r="O3317" i="6"/>
  <c r="P3317" i="6" s="1"/>
  <c r="O3314" i="6"/>
  <c r="P3314" i="6" s="1"/>
  <c r="U3314" i="6" s="1"/>
  <c r="V3314" i="6" s="1"/>
  <c r="O3311" i="6"/>
  <c r="P3311" i="6" s="1"/>
  <c r="U3311" i="6" s="1"/>
  <c r="V3311" i="6" s="1"/>
  <c r="O3308" i="6"/>
  <c r="P3308" i="6" s="1"/>
  <c r="U3308" i="6" s="1"/>
  <c r="V3308" i="6" s="1"/>
  <c r="O3305" i="6"/>
  <c r="P3305" i="6" s="1"/>
  <c r="U3305" i="6" s="1"/>
  <c r="V3305" i="6" s="1"/>
  <c r="O3302" i="6"/>
  <c r="P3302" i="6" s="1"/>
  <c r="U3302" i="6" s="1"/>
  <c r="V3302" i="6" s="1"/>
  <c r="O3274" i="6"/>
  <c r="P3274" i="6" s="1"/>
  <c r="U3274" i="6" s="1"/>
  <c r="V3274" i="6" s="1"/>
  <c r="O3271" i="6"/>
  <c r="P3271" i="6" s="1"/>
  <c r="U3271" i="6" s="1"/>
  <c r="V3271" i="6" s="1"/>
  <c r="O3268" i="6"/>
  <c r="P3268" i="6" s="1"/>
  <c r="U3268" i="6" s="1"/>
  <c r="V3268" i="6" s="1"/>
  <c r="O3265" i="6"/>
  <c r="P3265" i="6" s="1"/>
  <c r="O3303" i="6"/>
  <c r="P3303" i="6" s="1"/>
  <c r="O3300" i="6"/>
  <c r="P3300" i="6" s="1"/>
  <c r="U3300" i="6" s="1"/>
  <c r="V3300" i="6" s="1"/>
  <c r="O3297" i="6"/>
  <c r="P3297" i="6" s="1"/>
  <c r="U3297" i="6" s="1"/>
  <c r="O3294" i="6"/>
  <c r="P3294" i="6" s="1"/>
  <c r="U3294" i="6" s="1"/>
  <c r="O3291" i="6"/>
  <c r="P3291" i="6" s="1"/>
  <c r="O2746" i="6"/>
  <c r="P2746" i="6" s="1"/>
  <c r="U2746" i="6" s="1"/>
  <c r="V2746" i="6" s="1"/>
  <c r="O2749" i="6"/>
  <c r="P2749" i="6" s="1"/>
  <c r="U2749" i="6" s="1"/>
  <c r="V2749" i="6" s="1"/>
  <c r="O2752" i="6"/>
  <c r="P2752" i="6" s="1"/>
  <c r="U2752" i="6" s="1"/>
  <c r="V2752" i="6" s="1"/>
  <c r="O2755" i="6"/>
  <c r="P2755" i="6" s="1"/>
  <c r="U2755" i="6" s="1"/>
  <c r="V2755" i="6" s="1"/>
  <c r="O2758" i="6"/>
  <c r="P2758" i="6" s="1"/>
  <c r="U2758" i="6" s="1"/>
  <c r="V2758" i="6" s="1"/>
  <c r="O2761" i="6"/>
  <c r="P2761" i="6" s="1"/>
  <c r="U2761" i="6" s="1"/>
  <c r="V2761" i="6" s="1"/>
  <c r="O2764" i="6"/>
  <c r="P2764" i="6" s="1"/>
  <c r="U2764" i="6" s="1"/>
  <c r="O2767" i="6"/>
  <c r="P2767" i="6" s="1"/>
  <c r="U2767" i="6" s="1"/>
  <c r="V2767" i="6" s="1"/>
  <c r="O2745" i="6"/>
  <c r="P2745" i="6" s="1"/>
  <c r="O2748" i="6"/>
  <c r="P2748" i="6" s="1"/>
  <c r="U2748" i="6" s="1"/>
  <c r="V2748" i="6" s="1"/>
  <c r="O2751" i="6"/>
  <c r="P2751" i="6" s="1"/>
  <c r="U2751" i="6" s="1"/>
  <c r="V2751" i="6" s="1"/>
  <c r="O2754" i="6"/>
  <c r="P2754" i="6" s="1"/>
  <c r="U2754" i="6" s="1"/>
  <c r="V2754" i="6" s="1"/>
  <c r="O2757" i="6"/>
  <c r="P2757" i="6" s="1"/>
  <c r="U2757" i="6" s="1"/>
  <c r="V2757" i="6" s="1"/>
  <c r="O2760" i="6"/>
  <c r="P2760" i="6" s="1"/>
  <c r="U2760" i="6" s="1"/>
  <c r="V2760" i="6" s="1"/>
  <c r="O2763" i="6"/>
  <c r="P2763" i="6" s="1"/>
  <c r="U2763" i="6" s="1"/>
  <c r="V2763" i="6" s="1"/>
  <c r="O2766" i="6"/>
  <c r="P2766" i="6" s="1"/>
  <c r="U2766" i="6" s="1"/>
  <c r="V2766" i="6" s="1"/>
  <c r="O2769" i="6"/>
  <c r="P2769" i="6" s="1"/>
  <c r="U2769" i="6" s="1"/>
  <c r="V2769" i="6" s="1"/>
  <c r="O3301" i="6"/>
  <c r="P3301" i="6" s="1"/>
  <c r="U3301" i="6" s="1"/>
  <c r="V3301" i="6" s="1"/>
  <c r="O3298" i="6"/>
  <c r="P3298" i="6" s="1"/>
  <c r="U3298" i="6" s="1"/>
  <c r="O3295" i="6"/>
  <c r="P3295" i="6" s="1"/>
  <c r="U3295" i="6" s="1"/>
  <c r="O3292" i="6"/>
  <c r="P3292" i="6" s="1"/>
  <c r="U3292" i="6" s="1"/>
  <c r="V3292" i="6" s="1"/>
  <c r="O3376" i="6"/>
  <c r="P3376" i="6" s="1"/>
  <c r="U3376" i="6" s="1"/>
  <c r="V3376" i="6" s="1"/>
  <c r="O3373" i="6"/>
  <c r="P3373" i="6" s="1"/>
  <c r="U3373" i="6" s="1"/>
  <c r="V3373" i="6" s="1"/>
  <c r="O3370" i="6"/>
  <c r="P3370" i="6" s="1"/>
  <c r="U3370" i="6" s="1"/>
  <c r="O3367" i="6"/>
  <c r="P3367" i="6" s="1"/>
  <c r="U3367" i="6" s="1"/>
  <c r="V3367" i="6" s="1"/>
  <c r="O3364" i="6"/>
  <c r="P3364" i="6" s="1"/>
  <c r="U3364" i="6" s="1"/>
  <c r="V3364" i="6" s="1"/>
  <c r="O3334" i="6"/>
  <c r="P3334" i="6" s="1"/>
  <c r="U3334" i="6" s="1"/>
  <c r="V3334" i="6" s="1"/>
  <c r="O3331" i="6"/>
  <c r="P3331" i="6" s="1"/>
  <c r="U3331" i="6" s="1"/>
  <c r="O3328" i="6"/>
  <c r="P3328" i="6" s="1"/>
  <c r="U3328" i="6" s="1"/>
  <c r="V3328" i="6" s="1"/>
  <c r="O3325" i="6"/>
  <c r="P3325" i="6" s="1"/>
  <c r="U3325" i="6" s="1"/>
  <c r="O3322" i="6"/>
  <c r="P3322" i="6" s="1"/>
  <c r="U3322" i="6" s="1"/>
  <c r="V3322" i="6" s="1"/>
  <c r="O3316" i="6"/>
  <c r="P3316" i="6" s="1"/>
  <c r="U3316" i="6" s="1"/>
  <c r="V3316" i="6" s="1"/>
  <c r="O3313" i="6"/>
  <c r="P3313" i="6" s="1"/>
  <c r="U3313" i="6" s="1"/>
  <c r="O3310" i="6"/>
  <c r="P3310" i="6" s="1"/>
  <c r="U3310" i="6" s="1"/>
  <c r="V3310" i="6" s="1"/>
  <c r="O3307" i="6"/>
  <c r="P3307" i="6" s="1"/>
  <c r="U3307" i="6" s="1"/>
  <c r="O3273" i="6"/>
  <c r="P3273" i="6" s="1"/>
  <c r="U3273" i="6" s="1"/>
  <c r="O3270" i="6"/>
  <c r="P3270" i="6" s="1"/>
  <c r="U3270" i="6" s="1"/>
  <c r="V3270" i="6" s="1"/>
  <c r="O3299" i="6"/>
  <c r="P3299" i="6" s="1"/>
  <c r="U3299" i="6" s="1"/>
  <c r="V3299" i="6" s="1"/>
  <c r="O3296" i="6"/>
  <c r="P3296" i="6" s="1"/>
  <c r="U3296" i="6" s="1"/>
  <c r="O2687" i="6"/>
  <c r="P2687" i="6" s="1"/>
  <c r="U2687" i="6" s="1"/>
  <c r="V2687" i="6" s="1"/>
  <c r="O2580" i="6"/>
  <c r="P2580" i="6" s="1"/>
  <c r="U2580" i="6" s="1"/>
  <c r="O2577" i="6"/>
  <c r="P2577" i="6" s="1"/>
  <c r="U2577" i="6" s="1"/>
  <c r="O2574" i="6"/>
  <c r="P2574" i="6" s="1"/>
  <c r="O2523" i="6"/>
  <c r="P2523" i="6" s="1"/>
  <c r="U2523" i="6" s="1"/>
  <c r="O2520" i="6"/>
  <c r="P2520" i="6" s="1"/>
  <c r="U2520" i="6" s="1"/>
  <c r="V2520" i="6" s="1"/>
  <c r="O2688" i="6"/>
  <c r="P2688" i="6" s="1"/>
  <c r="U2688" i="6" s="1"/>
  <c r="V2688" i="6" s="1"/>
  <c r="O2685" i="6"/>
  <c r="P2685" i="6" s="1"/>
  <c r="O2584" i="6"/>
  <c r="P2584" i="6" s="1"/>
  <c r="U2584" i="6" s="1"/>
  <c r="V2584" i="6" s="1"/>
  <c r="O2581" i="6"/>
  <c r="P2581" i="6" s="1"/>
  <c r="U2581" i="6" s="1"/>
  <c r="O2578" i="6"/>
  <c r="P2578" i="6" s="1"/>
  <c r="U2578" i="6" s="1"/>
  <c r="O2575" i="6"/>
  <c r="P2575" i="6" s="1"/>
  <c r="U2575" i="6" s="1"/>
  <c r="O2527" i="6"/>
  <c r="P2527" i="6" s="1"/>
  <c r="U2527" i="6" s="1"/>
  <c r="V2527" i="6" s="1"/>
  <c r="O2524" i="6"/>
  <c r="P2524" i="6" s="1"/>
  <c r="U2524" i="6" s="1"/>
  <c r="V2524" i="6" s="1"/>
  <c r="O2521" i="6"/>
  <c r="P2521" i="6" s="1"/>
  <c r="U2521" i="6" s="1"/>
  <c r="V2521" i="6" s="1"/>
  <c r="O2518" i="6"/>
  <c r="P2518" i="6" s="1"/>
  <c r="O2701" i="6"/>
  <c r="P2701" i="6" s="1"/>
  <c r="U2701" i="6" s="1"/>
  <c r="V2701" i="6" s="1"/>
  <c r="O2698" i="6"/>
  <c r="P2698" i="6" s="1"/>
  <c r="U2698" i="6" s="1"/>
  <c r="V2698" i="6" s="1"/>
  <c r="O2695" i="6"/>
  <c r="P2695" i="6" s="1"/>
  <c r="U2695" i="6" s="1"/>
  <c r="V2695" i="6" s="1"/>
  <c r="O2692" i="6"/>
  <c r="P2692" i="6" s="1"/>
  <c r="U2692" i="6" s="1"/>
  <c r="V2692" i="6" s="1"/>
  <c r="O2667" i="6"/>
  <c r="P2667" i="6" s="1"/>
  <c r="U2667" i="6" s="1"/>
  <c r="O2664" i="6"/>
  <c r="P2664" i="6" s="1"/>
  <c r="U2664" i="6" s="1"/>
  <c r="V2664" i="6" s="1"/>
  <c r="O2661" i="6"/>
  <c r="P2661" i="6" s="1"/>
  <c r="U2661" i="6" s="1"/>
  <c r="O2658" i="6"/>
  <c r="P2658" i="6" s="1"/>
  <c r="O2622" i="6"/>
  <c r="P2622" i="6" s="1"/>
  <c r="U2622" i="6" s="1"/>
  <c r="V2622" i="6" s="1"/>
  <c r="O2619" i="6"/>
  <c r="P2619" i="6" s="1"/>
  <c r="U2619" i="6" s="1"/>
  <c r="V2619" i="6" s="1"/>
  <c r="O2616" i="6"/>
  <c r="P2616" i="6" s="1"/>
  <c r="O2073" i="6"/>
  <c r="P2073" i="6" s="1"/>
  <c r="U2073" i="6" s="1"/>
  <c r="V2073" i="6" s="1"/>
  <c r="O2070" i="6"/>
  <c r="P2070" i="6" s="1"/>
  <c r="U2070" i="6" s="1"/>
  <c r="V2070" i="6" s="1"/>
  <c r="O2067" i="6"/>
  <c r="P2067" i="6" s="1"/>
  <c r="U2067" i="6" s="1"/>
  <c r="V2067" i="6" s="1"/>
  <c r="O2064" i="6"/>
  <c r="P2064" i="6" s="1"/>
  <c r="U2064" i="6" s="1"/>
  <c r="V2064" i="6" s="1"/>
  <c r="O2061" i="6"/>
  <c r="P2061" i="6" s="1"/>
  <c r="U2061" i="6" s="1"/>
  <c r="O2059" i="6"/>
  <c r="P2059" i="6" s="1"/>
  <c r="O1794" i="6"/>
  <c r="P1794" i="6" s="1"/>
  <c r="U1794" i="6" s="1"/>
  <c r="V1794" i="6" s="1"/>
  <c r="O1800" i="6"/>
  <c r="P1800" i="6" s="1"/>
  <c r="U1800" i="6" s="1"/>
  <c r="V1800" i="6" s="1"/>
  <c r="O2072" i="6"/>
  <c r="P2072" i="6" s="1"/>
  <c r="U2072" i="6" s="1"/>
  <c r="V2072" i="6" s="1"/>
  <c r="O2069" i="6"/>
  <c r="P2069" i="6" s="1"/>
  <c r="U2069" i="6" s="1"/>
  <c r="V2069" i="6" s="1"/>
  <c r="O2066" i="6"/>
  <c r="P2066" i="6" s="1"/>
  <c r="U2066" i="6" s="1"/>
  <c r="V2066" i="6" s="1"/>
  <c r="O2063" i="6"/>
  <c r="P2063" i="6" s="1"/>
  <c r="U2063" i="6" s="1"/>
  <c r="V2063" i="6" s="1"/>
  <c r="O1787" i="6"/>
  <c r="P1787" i="6" s="1"/>
  <c r="O1789" i="6"/>
  <c r="P1789" i="6" s="1"/>
  <c r="U1789" i="6" s="1"/>
  <c r="V1789" i="6" s="1"/>
  <c r="O1788" i="6"/>
  <c r="P1788" i="6" s="1"/>
  <c r="U1788" i="6" s="1"/>
  <c r="V1788" i="6" s="1"/>
  <c r="O1791" i="6"/>
  <c r="P1791" i="6" s="1"/>
  <c r="U1791" i="6" s="1"/>
  <c r="V1791" i="6" s="1"/>
  <c r="O1792" i="6"/>
  <c r="P1792" i="6" s="1"/>
  <c r="U1792" i="6" s="1"/>
  <c r="V1792" i="6" s="1"/>
  <c r="O1795" i="6"/>
  <c r="P1795" i="6" s="1"/>
  <c r="U1795" i="6" s="1"/>
  <c r="V1795" i="6" s="1"/>
  <c r="O1798" i="6"/>
  <c r="P1798" i="6" s="1"/>
  <c r="U1798" i="6" s="1"/>
  <c r="V1798" i="6" s="1"/>
  <c r="O1801" i="6"/>
  <c r="P1801" i="6" s="1"/>
  <c r="U1801" i="6" s="1"/>
  <c r="O1797" i="6"/>
  <c r="P1797" i="6" s="1"/>
  <c r="U1797" i="6" s="1"/>
  <c r="V1797" i="6" s="1"/>
  <c r="P1790" i="6"/>
  <c r="U1790" i="6" s="1"/>
  <c r="V1790" i="6" s="1"/>
  <c r="P1778" i="6"/>
  <c r="U1778" i="6" s="1"/>
  <c r="V1778" i="6" s="1"/>
  <c r="O1763" i="6"/>
  <c r="P1763" i="6" s="1"/>
  <c r="U1763" i="6" s="1"/>
  <c r="V1763" i="6" s="1"/>
  <c r="O1758" i="6"/>
  <c r="P1758" i="6" s="1"/>
  <c r="U1758" i="6" s="1"/>
  <c r="V1758" i="6" s="1"/>
  <c r="O1753" i="6"/>
  <c r="P1753" i="6" s="1"/>
  <c r="P1750" i="6"/>
  <c r="U1750" i="6" s="1"/>
  <c r="V1750" i="6" s="1"/>
  <c r="O1745" i="6"/>
  <c r="P1745" i="6" s="1"/>
  <c r="U1745" i="6" s="1"/>
  <c r="V1745" i="6" s="1"/>
  <c r="O1743" i="6"/>
  <c r="P1743" i="6" s="1"/>
  <c r="O1764" i="6"/>
  <c r="P1764" i="6" s="1"/>
  <c r="U1764" i="6" s="1"/>
  <c r="V1764" i="6" s="1"/>
  <c r="O1759" i="6"/>
  <c r="P1759" i="6" s="1"/>
  <c r="U1759" i="6" s="1"/>
  <c r="O1751" i="6"/>
  <c r="P1751" i="6" s="1"/>
  <c r="U1751" i="6" s="1"/>
  <c r="V1751" i="6" s="1"/>
  <c r="O1746" i="6"/>
  <c r="P1746" i="6" s="1"/>
  <c r="U1746" i="6" s="1"/>
  <c r="V1746" i="6" s="1"/>
  <c r="P1579" i="6"/>
  <c r="U1579" i="6" s="1"/>
  <c r="V1579" i="6" s="1"/>
  <c r="P1573" i="6"/>
  <c r="U1573" i="6" s="1"/>
  <c r="P1567" i="6"/>
  <c r="U1567" i="6" s="1"/>
  <c r="V1567" i="6" s="1"/>
  <c r="P1561" i="6"/>
  <c r="U1561" i="6" s="1"/>
  <c r="O1768" i="6"/>
  <c r="P1768" i="6" s="1"/>
  <c r="O1771" i="6"/>
  <c r="P1771" i="6" s="1"/>
  <c r="U1771" i="6" s="1"/>
  <c r="O1762" i="6"/>
  <c r="P1762" i="6" s="1"/>
  <c r="U1762" i="6" s="1"/>
  <c r="V1762" i="6" s="1"/>
  <c r="O1754" i="6"/>
  <c r="P1754" i="6" s="1"/>
  <c r="U1754" i="6" s="1"/>
  <c r="V1754" i="6" s="1"/>
  <c r="O1749" i="6"/>
  <c r="P1749" i="6" s="1"/>
  <c r="U1749" i="6" s="1"/>
  <c r="V1749" i="6" s="1"/>
  <c r="O1744" i="6"/>
  <c r="P1744" i="6" s="1"/>
  <c r="U1744" i="6" s="1"/>
  <c r="V1744" i="6" s="1"/>
  <c r="O1747" i="6"/>
  <c r="P1747" i="6" s="1"/>
  <c r="U1747" i="6" s="1"/>
  <c r="V1747" i="6" s="1"/>
  <c r="P1777" i="6"/>
  <c r="U1777" i="6" s="1"/>
  <c r="V1777" i="6" s="1"/>
  <c r="P1765" i="6"/>
  <c r="U1765" i="6" s="1"/>
  <c r="V1765" i="6" s="1"/>
  <c r="O1760" i="6"/>
  <c r="P1760" i="6" s="1"/>
  <c r="U1760" i="6" s="1"/>
  <c r="P1582" i="6"/>
  <c r="U1582" i="6" s="1"/>
  <c r="V1582" i="6" s="1"/>
  <c r="P1576" i="6"/>
  <c r="U1576" i="6" s="1"/>
  <c r="V1576" i="6" s="1"/>
  <c r="P1570" i="6"/>
  <c r="P1564" i="6"/>
  <c r="U1564" i="6" s="1"/>
  <c r="V1564" i="6" s="1"/>
  <c r="P1558" i="6"/>
  <c r="P1284" i="6"/>
  <c r="U1284" i="6" s="1"/>
  <c r="V1284" i="6" s="1"/>
  <c r="P1278" i="6"/>
  <c r="U1278" i="6" s="1"/>
  <c r="V1278" i="6" s="1"/>
  <c r="O1526" i="6"/>
  <c r="P1526" i="6" s="1"/>
  <c r="U1526" i="6" s="1"/>
  <c r="O1523" i="6"/>
  <c r="P1523" i="6" s="1"/>
  <c r="U1523" i="6" s="1"/>
  <c r="V1523" i="6" s="1"/>
  <c r="O1520" i="6"/>
  <c r="P1520" i="6" s="1"/>
  <c r="U1520" i="6" s="1"/>
  <c r="V1520" i="6" s="1"/>
  <c r="O1517" i="6"/>
  <c r="P1517" i="6" s="1"/>
  <c r="U1517" i="6" s="1"/>
  <c r="V1517" i="6" s="1"/>
  <c r="O1514" i="6"/>
  <c r="P1514" i="6" s="1"/>
  <c r="U1514" i="6" s="1"/>
  <c r="V1514" i="6" s="1"/>
  <c r="O1395" i="6"/>
  <c r="P1395" i="6" s="1"/>
  <c r="U1395" i="6" s="1"/>
  <c r="V1395" i="6" s="1"/>
  <c r="O1392" i="6"/>
  <c r="P1392" i="6" s="1"/>
  <c r="U1392" i="6" s="1"/>
  <c r="V1392" i="6" s="1"/>
  <c r="O1389" i="6"/>
  <c r="P1389" i="6" s="1"/>
  <c r="U1389" i="6" s="1"/>
  <c r="V1389" i="6" s="1"/>
  <c r="O1386" i="6"/>
  <c r="P1386" i="6" s="1"/>
  <c r="O1377" i="6"/>
  <c r="P1377" i="6" s="1"/>
  <c r="U1377" i="6" s="1"/>
  <c r="O1374" i="6"/>
  <c r="P1374" i="6" s="1"/>
  <c r="U1374" i="6" s="1"/>
  <c r="V1374" i="6" s="1"/>
  <c r="O1371" i="6"/>
  <c r="P1371" i="6" s="1"/>
  <c r="U1371" i="6" s="1"/>
  <c r="V1371" i="6" s="1"/>
  <c r="O1368" i="6"/>
  <c r="P1368" i="6" s="1"/>
  <c r="P1290" i="6"/>
  <c r="U1290" i="6" s="1"/>
  <c r="P1282" i="6"/>
  <c r="U1282" i="6" s="1"/>
  <c r="P1276" i="6"/>
  <c r="U1276" i="6" s="1"/>
  <c r="V1276" i="6" s="1"/>
  <c r="P1269" i="6"/>
  <c r="P1257" i="6"/>
  <c r="O1287" i="6"/>
  <c r="P1287" i="6" s="1"/>
  <c r="O1289" i="6"/>
  <c r="P1289" i="6" s="1"/>
  <c r="U1289" i="6" s="1"/>
  <c r="V1289" i="6" s="1"/>
  <c r="O1292" i="6"/>
  <c r="P1292" i="6" s="1"/>
  <c r="U1292" i="6" s="1"/>
  <c r="O1295" i="6"/>
  <c r="P1295" i="6" s="1"/>
  <c r="U1295" i="6" s="1"/>
  <c r="V1295" i="6" s="1"/>
  <c r="O1298" i="6"/>
  <c r="P1298" i="6" s="1"/>
  <c r="U1298" i="6" s="1"/>
  <c r="V1298" i="6" s="1"/>
  <c r="O1240" i="6"/>
  <c r="P1240" i="6" s="1"/>
  <c r="O1242" i="6"/>
  <c r="P1242" i="6" s="1"/>
  <c r="U1242" i="6" s="1"/>
  <c r="V1242" i="6" s="1"/>
  <c r="O1245" i="6"/>
  <c r="P1245" i="6" s="1"/>
  <c r="U1245" i="6" s="1"/>
  <c r="O1248" i="6"/>
  <c r="P1248" i="6" s="1"/>
  <c r="U1248" i="6" s="1"/>
  <c r="V1248" i="6" s="1"/>
  <c r="O1251" i="6"/>
  <c r="P1251" i="6" s="1"/>
  <c r="U1251" i="6" s="1"/>
  <c r="V1251" i="6" s="1"/>
  <c r="O1254" i="6"/>
  <c r="P1254" i="6" s="1"/>
  <c r="U1254" i="6" s="1"/>
  <c r="O1244" i="6"/>
  <c r="P1244" i="6" s="1"/>
  <c r="U1244" i="6" s="1"/>
  <c r="O1247" i="6"/>
  <c r="P1247" i="6" s="1"/>
  <c r="U1247" i="6" s="1"/>
  <c r="O1250" i="6"/>
  <c r="P1250" i="6" s="1"/>
  <c r="U1250" i="6" s="1"/>
  <c r="V1250" i="6" s="1"/>
  <c r="O1253" i="6"/>
  <c r="P1253" i="6" s="1"/>
  <c r="U1253" i="6" s="1"/>
  <c r="O1256" i="6"/>
  <c r="P1256" i="6" s="1"/>
  <c r="U1256" i="6" s="1"/>
  <c r="O1241" i="6"/>
  <c r="P1241" i="6" s="1"/>
  <c r="U1241" i="6" s="1"/>
  <c r="V1241" i="6" s="1"/>
  <c r="O1527" i="6"/>
  <c r="P1527" i="6" s="1"/>
  <c r="U1527" i="6" s="1"/>
  <c r="O1524" i="6"/>
  <c r="P1524" i="6" s="1"/>
  <c r="U1524" i="6" s="1"/>
  <c r="V1524" i="6" s="1"/>
  <c r="O1521" i="6"/>
  <c r="P1521" i="6" s="1"/>
  <c r="U1521" i="6" s="1"/>
  <c r="V1521" i="6" s="1"/>
  <c r="O1518" i="6"/>
  <c r="P1518" i="6" s="1"/>
  <c r="U1518" i="6" s="1"/>
  <c r="V1518" i="6" s="1"/>
  <c r="O1515" i="6"/>
  <c r="P1515" i="6" s="1"/>
  <c r="U1515" i="6" s="1"/>
  <c r="V1515" i="6" s="1"/>
  <c r="O1512" i="6"/>
  <c r="P1512" i="6" s="1"/>
  <c r="O1528" i="6"/>
  <c r="P1528" i="6" s="1"/>
  <c r="U1528" i="6" s="1"/>
  <c r="O1525" i="6"/>
  <c r="P1525" i="6" s="1"/>
  <c r="U1525" i="6" s="1"/>
  <c r="V1525" i="6" s="1"/>
  <c r="O1522" i="6"/>
  <c r="P1522" i="6" s="1"/>
  <c r="U1522" i="6" s="1"/>
  <c r="V1522" i="6" s="1"/>
  <c r="O1519" i="6"/>
  <c r="P1519" i="6" s="1"/>
  <c r="U1519" i="6" s="1"/>
  <c r="V1519" i="6" s="1"/>
  <c r="O1516" i="6"/>
  <c r="P1516" i="6" s="1"/>
  <c r="U1516" i="6" s="1"/>
  <c r="V1516" i="6" s="1"/>
  <c r="P1291" i="6"/>
  <c r="U1291" i="6" s="1"/>
  <c r="P1272" i="6"/>
  <c r="U1272" i="6" s="1"/>
  <c r="V1272" i="6" s="1"/>
  <c r="P1260" i="6"/>
  <c r="U1260" i="6" s="1"/>
  <c r="V1260" i="6" s="1"/>
  <c r="P1034" i="6"/>
  <c r="O1274" i="6"/>
  <c r="P1274" i="6" s="1"/>
  <c r="U1274" i="6" s="1"/>
  <c r="O1259" i="6"/>
  <c r="P1259" i="6" s="1"/>
  <c r="U1259" i="6" s="1"/>
  <c r="O1117" i="6"/>
  <c r="P1117" i="6" s="1"/>
  <c r="O1053" i="6"/>
  <c r="P1053" i="6" s="1"/>
  <c r="U1053" i="6" s="1"/>
  <c r="O1050" i="6"/>
  <c r="P1050" i="6" s="1"/>
  <c r="U1050" i="6" s="1"/>
  <c r="O1047" i="6"/>
  <c r="P1047" i="6" s="1"/>
  <c r="U1047" i="6" s="1"/>
  <c r="O1044" i="6"/>
  <c r="P1044" i="6" s="1"/>
  <c r="U1044" i="6" s="1"/>
  <c r="O1041" i="6"/>
  <c r="P1041" i="6" s="1"/>
  <c r="U1041" i="6" s="1"/>
  <c r="V1041" i="6" s="1"/>
  <c r="O1038" i="6"/>
  <c r="P1038" i="6" s="1"/>
  <c r="U1038" i="6" s="1"/>
  <c r="O1035" i="6"/>
  <c r="O1144" i="6"/>
  <c r="P1144" i="6" s="1"/>
  <c r="U1144" i="6" s="1"/>
  <c r="V1144" i="6" s="1"/>
  <c r="O1141" i="6"/>
  <c r="P1141" i="6" s="1"/>
  <c r="U1141" i="6" s="1"/>
  <c r="O1138" i="6"/>
  <c r="P1138" i="6" s="1"/>
  <c r="U1138" i="6" s="1"/>
  <c r="O1135" i="6"/>
  <c r="P1135" i="6" s="1"/>
  <c r="U1135" i="6" s="1"/>
  <c r="V1135" i="6" s="1"/>
  <c r="O1132" i="6"/>
  <c r="P1132" i="6" s="1"/>
  <c r="U1132" i="6" s="1"/>
  <c r="V1132" i="6" s="1"/>
  <c r="O1129" i="6"/>
  <c r="P1129" i="6" s="1"/>
  <c r="O1126" i="6"/>
  <c r="P1126" i="6" s="1"/>
  <c r="U1126" i="6" s="1"/>
  <c r="O1123" i="6"/>
  <c r="P1123" i="6" s="1"/>
  <c r="U1123" i="6" s="1"/>
  <c r="V1123" i="6" s="1"/>
  <c r="O1142" i="6"/>
  <c r="P1142" i="6" s="1"/>
  <c r="U1142" i="6" s="1"/>
  <c r="V1142" i="6" s="1"/>
  <c r="O1139" i="6"/>
  <c r="P1139" i="6" s="1"/>
  <c r="U1139" i="6" s="1"/>
  <c r="V1139" i="6" s="1"/>
  <c r="O1136" i="6"/>
  <c r="P1136" i="6" s="1"/>
  <c r="U1136" i="6" s="1"/>
  <c r="V1136" i="6" s="1"/>
  <c r="O1133" i="6"/>
  <c r="P1133" i="6" s="1"/>
  <c r="U1133" i="6" s="1"/>
  <c r="N3231" i="6"/>
  <c r="P3231" i="6" s="1"/>
  <c r="U3231" i="6" s="1"/>
  <c r="V3231" i="6" s="1"/>
  <c r="N3224" i="6"/>
  <c r="P3224" i="6" s="1"/>
  <c r="N5368" i="6"/>
  <c r="P5368" i="6" s="1"/>
  <c r="N4887" i="6"/>
  <c r="P4887" i="6" s="1"/>
  <c r="N4689" i="6"/>
  <c r="P4689" i="6" s="1"/>
  <c r="N4536" i="6"/>
  <c r="P4536" i="6" s="1"/>
  <c r="N3258" i="6"/>
  <c r="P3258" i="6" s="1"/>
  <c r="N5220" i="6"/>
  <c r="P5220" i="6" s="1"/>
  <c r="N5135" i="6"/>
  <c r="P5135" i="6" s="1"/>
  <c r="N5114" i="6"/>
  <c r="P5114" i="6" s="1"/>
  <c r="N4931" i="6"/>
  <c r="P4931" i="6" s="1"/>
  <c r="N2950" i="6"/>
  <c r="P2950" i="6" s="1"/>
  <c r="N2953" i="6"/>
  <c r="P2953" i="6" s="1"/>
  <c r="U2953" i="6" s="1"/>
  <c r="V2953" i="6" s="1"/>
  <c r="N2958" i="6"/>
  <c r="P2958" i="6" s="1"/>
  <c r="U2958" i="6" s="1"/>
  <c r="V2958" i="6" s="1"/>
  <c r="N4993" i="6"/>
  <c r="P4993" i="6" s="1"/>
  <c r="N2730" i="6"/>
  <c r="P2730" i="6" s="1"/>
  <c r="N2511" i="6"/>
  <c r="P2511" i="6" s="1"/>
  <c r="N1186" i="6"/>
  <c r="P1186" i="6" s="1"/>
  <c r="N767" i="6"/>
  <c r="P767" i="6" s="1"/>
  <c r="U767" i="6" s="1"/>
  <c r="N762" i="6"/>
  <c r="P762" i="6" s="1"/>
  <c r="N674" i="6"/>
  <c r="P674" i="6" s="1"/>
  <c r="N459" i="6"/>
  <c r="P459" i="6" s="1"/>
  <c r="N441" i="6"/>
  <c r="P441" i="6" s="1"/>
  <c r="N7" i="6"/>
  <c r="N1210" i="6"/>
  <c r="P1210" i="6" s="1"/>
  <c r="N879" i="6"/>
  <c r="P879" i="6" s="1"/>
  <c r="U879" i="6" s="1"/>
  <c r="N874" i="6"/>
  <c r="P874" i="6" s="1"/>
  <c r="N488" i="6"/>
  <c r="P488" i="6" s="1"/>
  <c r="N371" i="6"/>
  <c r="P371" i="6" s="1"/>
  <c r="N2175" i="6"/>
  <c r="P2175" i="6" s="1"/>
  <c r="N2109" i="6"/>
  <c r="P2109" i="6" s="1"/>
  <c r="N189" i="6"/>
  <c r="P189" i="6" s="1"/>
  <c r="O746" i="14" l="1"/>
  <c r="M746" i="14"/>
  <c r="R746" i="14" s="1"/>
  <c r="P660" i="14"/>
  <c r="U5430" i="6"/>
  <c r="O745" i="14" s="1"/>
  <c r="M745" i="14"/>
  <c r="R745" i="14" s="1"/>
  <c r="U5423" i="6"/>
  <c r="O744" i="14" s="1"/>
  <c r="M744" i="14"/>
  <c r="R744" i="14" s="1"/>
  <c r="U5414" i="6"/>
  <c r="O743" i="14" s="1"/>
  <c r="M743" i="14"/>
  <c r="R743" i="14" s="1"/>
  <c r="P719" i="14"/>
  <c r="P715" i="14"/>
  <c r="U1907" i="6"/>
  <c r="M272" i="14"/>
  <c r="R272" i="14" s="1"/>
  <c r="U2098" i="6"/>
  <c r="M301" i="14"/>
  <c r="R301" i="14" s="1"/>
  <c r="P695" i="14"/>
  <c r="U2232" i="6"/>
  <c r="M328" i="14"/>
  <c r="R328" i="14" s="1"/>
  <c r="U4107" i="6"/>
  <c r="M582" i="14"/>
  <c r="R582" i="14" s="1"/>
  <c r="U4754" i="6"/>
  <c r="M658" i="14"/>
  <c r="R658" i="14" s="1"/>
  <c r="U1409" i="6"/>
  <c r="O189" i="14" s="1"/>
  <c r="M189" i="14"/>
  <c r="R189" i="14" s="1"/>
  <c r="P709" i="14"/>
  <c r="U523" i="6"/>
  <c r="M67" i="14"/>
  <c r="R67" i="14" s="1"/>
  <c r="U1723" i="6"/>
  <c r="M233" i="14"/>
  <c r="R233" i="14" s="1"/>
  <c r="P700" i="14"/>
  <c r="P659" i="14"/>
  <c r="U1589" i="6"/>
  <c r="M210" i="14"/>
  <c r="R210" i="14" s="1"/>
  <c r="P705" i="14"/>
  <c r="U1814" i="6"/>
  <c r="M248" i="14"/>
  <c r="R248" i="14" s="1"/>
  <c r="P727" i="14"/>
  <c r="U5413" i="6"/>
  <c r="O742" i="14" s="1"/>
  <c r="M742" i="14"/>
  <c r="R742" i="14" s="1"/>
  <c r="P694" i="14"/>
  <c r="U3150" i="6"/>
  <c r="M442" i="14"/>
  <c r="R442" i="14" s="1"/>
  <c r="V5230" i="6"/>
  <c r="O716" i="14"/>
  <c r="P716" i="14" s="1"/>
  <c r="U4568" i="6"/>
  <c r="M635" i="14"/>
  <c r="R635" i="14" s="1"/>
  <c r="U1893" i="6"/>
  <c r="M267" i="14"/>
  <c r="R267" i="14" s="1"/>
  <c r="P691" i="14"/>
  <c r="V5260" i="6"/>
  <c r="O720" i="14"/>
  <c r="P720" i="14" s="1"/>
  <c r="P688" i="14"/>
  <c r="V5290" i="6"/>
  <c r="O723" i="14"/>
  <c r="P723" i="14" s="1"/>
  <c r="U4731" i="6"/>
  <c r="M654" i="14"/>
  <c r="R654" i="14" s="1"/>
  <c r="U4889" i="6"/>
  <c r="M674" i="14"/>
  <c r="R674" i="14" s="1"/>
  <c r="U202" i="6"/>
  <c r="M22" i="14"/>
  <c r="R22" i="14" s="1"/>
  <c r="U4572" i="6"/>
  <c r="M634" i="14"/>
  <c r="R634" i="14" s="1"/>
  <c r="U793" i="6"/>
  <c r="M91" i="14"/>
  <c r="R91" i="14" s="1"/>
  <c r="U4779" i="6"/>
  <c r="M662" i="14"/>
  <c r="R662" i="14" s="1"/>
  <c r="U1424" i="6"/>
  <c r="M196" i="14"/>
  <c r="R196" i="14" s="1"/>
  <c r="U1429" i="6"/>
  <c r="M197" i="14"/>
  <c r="R197" i="14" s="1"/>
  <c r="U4326" i="6"/>
  <c r="M603" i="14"/>
  <c r="R603" i="14" s="1"/>
  <c r="U19" i="6"/>
  <c r="M5" i="14"/>
  <c r="R5" i="14" s="1"/>
  <c r="U913" i="6"/>
  <c r="M109" i="14"/>
  <c r="R109" i="14" s="1"/>
  <c r="U836" i="6"/>
  <c r="M95" i="14"/>
  <c r="R95" i="14" s="1"/>
  <c r="U465" i="6"/>
  <c r="O47" i="14" s="1"/>
  <c r="M47" i="14"/>
  <c r="R47" i="14" s="1"/>
  <c r="U4300" i="6"/>
  <c r="M601" i="14"/>
  <c r="R601" i="14" s="1"/>
  <c r="U510" i="6"/>
  <c r="M60" i="14"/>
  <c r="R60" i="14" s="1"/>
  <c r="U2192" i="6"/>
  <c r="M318" i="14"/>
  <c r="R318" i="14" s="1"/>
  <c r="U3185" i="6"/>
  <c r="F37" i="48" s="1"/>
  <c r="M452" i="14"/>
  <c r="R452" i="14" s="1"/>
  <c r="U4664" i="6"/>
  <c r="M646" i="14"/>
  <c r="R646" i="14" s="1"/>
  <c r="U381" i="6"/>
  <c r="M39" i="14"/>
  <c r="R39" i="14" s="1"/>
  <c r="G38" i="48"/>
  <c r="G53" i="48" s="1"/>
  <c r="O411" i="14"/>
  <c r="P411" i="14" s="1"/>
  <c r="V2839" i="6"/>
  <c r="P731" i="14"/>
  <c r="V5278" i="6"/>
  <c r="O722" i="14"/>
  <c r="P722" i="14" s="1"/>
  <c r="R710" i="14"/>
  <c r="P710" i="14"/>
  <c r="P729" i="14"/>
  <c r="U70" i="6"/>
  <c r="M10" i="14"/>
  <c r="R10" i="14" s="1"/>
  <c r="U110" i="6"/>
  <c r="M14" i="14"/>
  <c r="R14" i="14" s="1"/>
  <c r="U93" i="6"/>
  <c r="M12" i="14"/>
  <c r="R12" i="14" s="1"/>
  <c r="U145" i="6"/>
  <c r="M17" i="14"/>
  <c r="R17" i="14" s="1"/>
  <c r="R714" i="14"/>
  <c r="P714" i="14"/>
  <c r="P707" i="14"/>
  <c r="P708" i="14"/>
  <c r="U5330" i="6"/>
  <c r="M728" i="14"/>
  <c r="R728" i="14" s="1"/>
  <c r="V2644" i="6"/>
  <c r="E51" i="48"/>
  <c r="E42" i="48"/>
  <c r="V2576" i="6"/>
  <c r="E31" i="48"/>
  <c r="V1946" i="6"/>
  <c r="V3276" i="6"/>
  <c r="E33" i="48"/>
  <c r="U356" i="6"/>
  <c r="M34" i="14"/>
  <c r="R34" i="14" s="1"/>
  <c r="V3318" i="6"/>
  <c r="E24" i="48"/>
  <c r="V1402" i="6"/>
  <c r="U2136" i="6"/>
  <c r="O305" i="14" s="1"/>
  <c r="M305" i="14"/>
  <c r="R305" i="14" s="1"/>
  <c r="U2197" i="6"/>
  <c r="M319" i="14"/>
  <c r="R319" i="14" s="1"/>
  <c r="U1858" i="6"/>
  <c r="M255" i="14"/>
  <c r="R255" i="14" s="1"/>
  <c r="V1043" i="6"/>
  <c r="E29" i="48"/>
  <c r="V1267" i="6"/>
  <c r="F38" i="48"/>
  <c r="V1369" i="6"/>
  <c r="F21" i="48"/>
  <c r="V1773" i="6"/>
  <c r="E25" i="48"/>
  <c r="U2706" i="6"/>
  <c r="M393" i="14"/>
  <c r="R393" i="14" s="1"/>
  <c r="U2536" i="6"/>
  <c r="M378" i="14"/>
  <c r="R378" i="14" s="1"/>
  <c r="U3550" i="6"/>
  <c r="M496" i="14"/>
  <c r="R496" i="14" s="1"/>
  <c r="U4063" i="6"/>
  <c r="M570" i="14"/>
  <c r="R570" i="14" s="1"/>
  <c r="U4170" i="6"/>
  <c r="O588" i="14" s="1"/>
  <c r="M588" i="14"/>
  <c r="R588" i="14" s="1"/>
  <c r="U3630" i="6"/>
  <c r="M511" i="14"/>
  <c r="R511" i="14" s="1"/>
  <c r="U4154" i="6"/>
  <c r="M587" i="14"/>
  <c r="R587" i="14" s="1"/>
  <c r="U3055" i="6"/>
  <c r="M430" i="14"/>
  <c r="R430" i="14" s="1"/>
  <c r="U3109" i="6"/>
  <c r="M439" i="14"/>
  <c r="R439" i="14" s="1"/>
  <c r="V1048" i="6"/>
  <c r="F27" i="48"/>
  <c r="U2599" i="6"/>
  <c r="M386" i="14"/>
  <c r="R386" i="14" s="1"/>
  <c r="U3277" i="6"/>
  <c r="O461" i="14" s="1"/>
  <c r="M461" i="14"/>
  <c r="R461" i="14" s="1"/>
  <c r="U4082" i="6"/>
  <c r="M572" i="14"/>
  <c r="R572" i="14" s="1"/>
  <c r="U3496" i="6"/>
  <c r="M482" i="14"/>
  <c r="R482" i="14" s="1"/>
  <c r="V4000" i="6"/>
  <c r="F42" i="48"/>
  <c r="U4496" i="6"/>
  <c r="M630" i="14"/>
  <c r="R630" i="14" s="1"/>
  <c r="U4454" i="6"/>
  <c r="M623" i="14"/>
  <c r="R623" i="14" s="1"/>
  <c r="U4759" i="6"/>
  <c r="M664" i="14"/>
  <c r="R664" i="14" s="1"/>
  <c r="U3244" i="6"/>
  <c r="M458" i="14"/>
  <c r="R458" i="14" s="1"/>
  <c r="U1159" i="6"/>
  <c r="M151" i="14"/>
  <c r="R151" i="14" s="1"/>
  <c r="E21" i="48"/>
  <c r="V1054" i="6"/>
  <c r="U4113" i="6"/>
  <c r="M584" i="14"/>
  <c r="R584" i="14" s="1"/>
  <c r="F48" i="48"/>
  <c r="V3437" i="6"/>
  <c r="U3533" i="6"/>
  <c r="M495" i="14"/>
  <c r="R495" i="14" s="1"/>
  <c r="U3703" i="6"/>
  <c r="M521" i="14"/>
  <c r="R521" i="14" s="1"/>
  <c r="U3580" i="6"/>
  <c r="M501" i="14"/>
  <c r="U3623" i="6"/>
  <c r="M502" i="14"/>
  <c r="R502" i="14" s="1"/>
  <c r="U4332" i="6"/>
  <c r="M604" i="14"/>
  <c r="R604" i="14" s="1"/>
  <c r="U4919" i="6"/>
  <c r="M677" i="14"/>
  <c r="R677" i="14" s="1"/>
  <c r="U317" i="6"/>
  <c r="M30" i="14"/>
  <c r="R30" i="14" s="1"/>
  <c r="U965" i="6"/>
  <c r="M120" i="14"/>
  <c r="R120" i="14" s="1"/>
  <c r="U2558" i="6"/>
  <c r="E36" i="48" s="1"/>
  <c r="M379" i="14"/>
  <c r="R379" i="14" s="1"/>
  <c r="U4055" i="6"/>
  <c r="M569" i="14"/>
  <c r="R569" i="14" s="1"/>
  <c r="U3680" i="6"/>
  <c r="M519" i="14"/>
  <c r="R519" i="14" s="1"/>
  <c r="U4441" i="6"/>
  <c r="M621" i="14"/>
  <c r="R621" i="14" s="1"/>
  <c r="U179" i="6"/>
  <c r="M20" i="14"/>
  <c r="R20" i="14" s="1"/>
  <c r="U667" i="6"/>
  <c r="M76" i="14"/>
  <c r="R76" i="14" s="1"/>
  <c r="V1566" i="6"/>
  <c r="E27" i="48"/>
  <c r="U1608" i="6"/>
  <c r="M218" i="14"/>
  <c r="R218" i="14" s="1"/>
  <c r="U1932" i="6"/>
  <c r="M277" i="14"/>
  <c r="R277" i="14" s="1"/>
  <c r="E37" i="48"/>
  <c r="V2564" i="6"/>
  <c r="V3560" i="6"/>
  <c r="F35" i="48"/>
  <c r="U3692" i="6"/>
  <c r="M520" i="14"/>
  <c r="R520" i="14" s="1"/>
  <c r="U3716" i="6"/>
  <c r="M522" i="14"/>
  <c r="R522" i="14" s="1"/>
  <c r="U4074" i="6"/>
  <c r="M571" i="14"/>
  <c r="R571" i="14" s="1"/>
  <c r="U3990" i="6"/>
  <c r="M561" i="14"/>
  <c r="R561" i="14" s="1"/>
  <c r="U4423" i="6"/>
  <c r="M617" i="14"/>
  <c r="R617" i="14" s="1"/>
  <c r="U4904" i="6"/>
  <c r="M675" i="14"/>
  <c r="R675" i="14" s="1"/>
  <c r="U1845" i="6"/>
  <c r="M254" i="14"/>
  <c r="R254" i="14" s="1"/>
  <c r="E23" i="48"/>
  <c r="V1562" i="6"/>
  <c r="U2640" i="6"/>
  <c r="M388" i="14"/>
  <c r="R388" i="14" s="1"/>
  <c r="E30" i="48"/>
  <c r="V2532" i="6"/>
  <c r="U4315" i="6"/>
  <c r="M602" i="14"/>
  <c r="R602" i="14" s="1"/>
  <c r="U3468" i="6"/>
  <c r="M481" i="14"/>
  <c r="U3843" i="6"/>
  <c r="M542" i="14"/>
  <c r="R542" i="14" s="1"/>
  <c r="U4125" i="6"/>
  <c r="M585" i="14"/>
  <c r="R585" i="14" s="1"/>
  <c r="U4524" i="6"/>
  <c r="M633" i="14"/>
  <c r="R633" i="14" s="1"/>
  <c r="V1138" i="6"/>
  <c r="V3973" i="6"/>
  <c r="V1141" i="6"/>
  <c r="E28" i="48"/>
  <c r="V1247" i="6"/>
  <c r="U2518" i="6"/>
  <c r="M375" i="14"/>
  <c r="R375" i="14" s="1"/>
  <c r="U2574" i="6"/>
  <c r="D31" i="48" s="1"/>
  <c r="I31" i="48" s="1"/>
  <c r="H31" i="48" s="1"/>
  <c r="M380" i="14"/>
  <c r="R380" i="14" s="1"/>
  <c r="U2059" i="6"/>
  <c r="M293" i="14"/>
  <c r="R293" i="14" s="1"/>
  <c r="E45" i="48"/>
  <c r="V4486" i="6"/>
  <c r="U1512" i="6"/>
  <c r="M207" i="14"/>
  <c r="R207" i="14" s="1"/>
  <c r="V2580" i="6"/>
  <c r="V3325" i="6"/>
  <c r="U3746" i="6"/>
  <c r="M526" i="14"/>
  <c r="R526" i="14" s="1"/>
  <c r="U3921" i="6"/>
  <c r="M549" i="14"/>
  <c r="R549" i="14" s="1"/>
  <c r="V3307" i="6"/>
  <c r="U3291" i="6"/>
  <c r="M463" i="14"/>
  <c r="R463" i="14" s="1"/>
  <c r="U3454" i="6"/>
  <c r="M480" i="14"/>
  <c r="R480" i="14" s="1"/>
  <c r="U3758" i="6"/>
  <c r="M527" i="14"/>
  <c r="R527" i="14" s="1"/>
  <c r="U3444" i="6"/>
  <c r="M479" i="14"/>
  <c r="R479" i="14" s="1"/>
  <c r="U4471" i="6"/>
  <c r="M625" i="14"/>
  <c r="R625" i="14" s="1"/>
  <c r="V1126" i="6"/>
  <c r="U3303" i="6"/>
  <c r="M464" i="14"/>
  <c r="R464" i="14" s="1"/>
  <c r="U4221" i="6"/>
  <c r="M595" i="14"/>
  <c r="R595" i="14" s="1"/>
  <c r="U2685" i="6"/>
  <c r="O392" i="14" s="1"/>
  <c r="M392" i="14"/>
  <c r="R392" i="14" s="1"/>
  <c r="V3331" i="6"/>
  <c r="U3906" i="6"/>
  <c r="M548" i="14"/>
  <c r="R548" i="14" s="1"/>
  <c r="F46" i="48"/>
  <c r="V3459" i="6"/>
  <c r="U4887" i="6"/>
  <c r="M673" i="14"/>
  <c r="R673" i="14" s="1"/>
  <c r="U5368" i="6"/>
  <c r="M734" i="14"/>
  <c r="R734" i="14" s="1"/>
  <c r="U189" i="6"/>
  <c r="M21" i="14"/>
  <c r="R21" i="14" s="1"/>
  <c r="U762" i="6"/>
  <c r="O84" i="14" s="1"/>
  <c r="M84" i="14"/>
  <c r="R84" i="14" s="1"/>
  <c r="U5220" i="6"/>
  <c r="O711" i="14" s="1"/>
  <c r="M711" i="14"/>
  <c r="R711" i="14" s="1"/>
  <c r="U3224" i="6"/>
  <c r="M456" i="14"/>
  <c r="R456" i="14" s="1"/>
  <c r="F20" i="48"/>
  <c r="V1047" i="6"/>
  <c r="U1034" i="6"/>
  <c r="U1240" i="6"/>
  <c r="M168" i="14"/>
  <c r="R168" i="14" s="1"/>
  <c r="U1257" i="6"/>
  <c r="M169" i="14"/>
  <c r="R169" i="14" s="1"/>
  <c r="V1573" i="6"/>
  <c r="U1753" i="6"/>
  <c r="M237" i="14"/>
  <c r="R237" i="14" s="1"/>
  <c r="U3807" i="6"/>
  <c r="M538" i="14"/>
  <c r="R538" i="14" s="1"/>
  <c r="U3970" i="6"/>
  <c r="M559" i="14"/>
  <c r="R559" i="14" s="1"/>
  <c r="U4192" i="6"/>
  <c r="M590" i="14"/>
  <c r="R590" i="14" s="1"/>
  <c r="U4344" i="6"/>
  <c r="M605" i="14"/>
  <c r="R605" i="14" s="1"/>
  <c r="U4388" i="6"/>
  <c r="M613" i="14"/>
  <c r="R613" i="14" s="1"/>
  <c r="U488" i="6"/>
  <c r="O53" i="14" s="1"/>
  <c r="M53" i="14"/>
  <c r="R53" i="14" s="1"/>
  <c r="U874" i="6"/>
  <c r="M101" i="14"/>
  <c r="R101" i="14" s="1"/>
  <c r="U674" i="6"/>
  <c r="M78" i="14"/>
  <c r="R78" i="14" s="1"/>
  <c r="V879" i="6"/>
  <c r="U2109" i="6"/>
  <c r="M302" i="14"/>
  <c r="R302" i="14" s="1"/>
  <c r="U1210" i="6"/>
  <c r="M159" i="14"/>
  <c r="R159" i="14" s="1"/>
  <c r="U3258" i="6"/>
  <c r="M459" i="14"/>
  <c r="R459" i="14" s="1"/>
  <c r="V1254" i="6"/>
  <c r="E20" i="48"/>
  <c r="U1269" i="6"/>
  <c r="M170" i="14"/>
  <c r="R170" i="14" s="1"/>
  <c r="U1570" i="6"/>
  <c r="M204" i="14"/>
  <c r="R204" i="14" s="1"/>
  <c r="V2061" i="6"/>
  <c r="E41" i="48"/>
  <c r="U2616" i="6"/>
  <c r="M387" i="14"/>
  <c r="R387" i="14" s="1"/>
  <c r="V2667" i="6"/>
  <c r="U3317" i="6"/>
  <c r="M465" i="14"/>
  <c r="R465" i="14" s="1"/>
  <c r="U3385" i="6"/>
  <c r="M473" i="14"/>
  <c r="R473" i="14" s="1"/>
  <c r="U3982" i="6"/>
  <c r="M560" i="14"/>
  <c r="R560" i="14" s="1"/>
  <c r="D49" i="48"/>
  <c r="I49" i="48" s="1"/>
  <c r="H49" i="48" s="1"/>
  <c r="V3388" i="6"/>
  <c r="U3562" i="6"/>
  <c r="M497" i="14"/>
  <c r="R497" i="14" s="1"/>
  <c r="U4451" i="6"/>
  <c r="M622" i="14"/>
  <c r="R622" i="14" s="1"/>
  <c r="V4190" i="6"/>
  <c r="F40" i="48"/>
  <c r="U4483" i="6"/>
  <c r="M626" i="14"/>
  <c r="R626" i="14" s="1"/>
  <c r="O740" i="14"/>
  <c r="P740" i="14" s="1"/>
  <c r="V5371" i="6"/>
  <c r="E52" i="48"/>
  <c r="O735" i="14"/>
  <c r="P735" i="14" s="1"/>
  <c r="U2730" i="6"/>
  <c r="M394" i="14"/>
  <c r="R394" i="14" s="1"/>
  <c r="U5135" i="6"/>
  <c r="M703" i="14"/>
  <c r="R703" i="14" s="1"/>
  <c r="P7" i="6"/>
  <c r="N2" i="6"/>
  <c r="U1186" i="6"/>
  <c r="M155" i="14"/>
  <c r="R155" i="14" s="1"/>
  <c r="U2950" i="6"/>
  <c r="D33" i="48" s="1"/>
  <c r="M418" i="14"/>
  <c r="R418" i="14" s="1"/>
  <c r="U4536" i="6"/>
  <c r="D46" i="48" s="1"/>
  <c r="M637" i="14"/>
  <c r="R637" i="14" s="1"/>
  <c r="U1129" i="6"/>
  <c r="O143" i="14" s="1"/>
  <c r="M143" i="14"/>
  <c r="R143" i="14" s="1"/>
  <c r="P1035" i="6"/>
  <c r="U1035" i="6" s="1"/>
  <c r="V1035" i="6" s="1"/>
  <c r="O2" i="6"/>
  <c r="V1053" i="6"/>
  <c r="F28" i="48"/>
  <c r="V1528" i="6"/>
  <c r="V1253" i="6"/>
  <c r="V1377" i="6"/>
  <c r="F25" i="48"/>
  <c r="U1768" i="6"/>
  <c r="M238" i="14"/>
  <c r="R238" i="14" s="1"/>
  <c r="V3389" i="6"/>
  <c r="U3742" i="6"/>
  <c r="M525" i="14"/>
  <c r="R525" i="14" s="1"/>
  <c r="U3859" i="6"/>
  <c r="M544" i="14"/>
  <c r="R544" i="14" s="1"/>
  <c r="U3868" i="6"/>
  <c r="M545" i="14"/>
  <c r="R545" i="14" s="1"/>
  <c r="U4201" i="6"/>
  <c r="M591" i="14"/>
  <c r="R591" i="14" s="1"/>
  <c r="U4235" i="6"/>
  <c r="M596" i="14"/>
  <c r="R596" i="14" s="1"/>
  <c r="U4418" i="6"/>
  <c r="M616" i="14"/>
  <c r="R616" i="14" s="1"/>
  <c r="U4514" i="6"/>
  <c r="M631" i="14"/>
  <c r="R631" i="14" s="1"/>
  <c r="U4278" i="6"/>
  <c r="M599" i="14"/>
  <c r="R599" i="14" s="1"/>
  <c r="U2175" i="6"/>
  <c r="M316" i="14"/>
  <c r="R316" i="14" s="1"/>
  <c r="U371" i="6"/>
  <c r="M36" i="14"/>
  <c r="R36" i="14" s="1"/>
  <c r="U441" i="6"/>
  <c r="M42" i="14"/>
  <c r="R42" i="14" s="1"/>
  <c r="U2511" i="6"/>
  <c r="M374" i="14"/>
  <c r="R374" i="14" s="1"/>
  <c r="U4931" i="6"/>
  <c r="M679" i="14"/>
  <c r="R679" i="14" s="1"/>
  <c r="U4689" i="6"/>
  <c r="D47" i="48" s="1"/>
  <c r="I47" i="48" s="1"/>
  <c r="H47" i="48" s="1"/>
  <c r="M649" i="14"/>
  <c r="R649" i="14" s="1"/>
  <c r="V1038" i="6"/>
  <c r="U1117" i="6"/>
  <c r="M142" i="14"/>
  <c r="R142" i="14" s="1"/>
  <c r="V1291" i="6"/>
  <c r="AB2" i="6"/>
  <c r="B4" i="48"/>
  <c r="V1292" i="6"/>
  <c r="V1282" i="6"/>
  <c r="U1386" i="6"/>
  <c r="D25" i="48" s="1"/>
  <c r="M186" i="14"/>
  <c r="R186" i="14" s="1"/>
  <c r="U1743" i="6"/>
  <c r="M236" i="14"/>
  <c r="R236" i="14" s="1"/>
  <c r="U2745" i="6"/>
  <c r="M396" i="14"/>
  <c r="R396" i="14" s="1"/>
  <c r="U3400" i="6"/>
  <c r="M475" i="14"/>
  <c r="R475" i="14" s="1"/>
  <c r="U4004" i="6"/>
  <c r="M562" i="14"/>
  <c r="R562" i="14" s="1"/>
  <c r="U3833" i="6"/>
  <c r="M541" i="14"/>
  <c r="R541" i="14" s="1"/>
  <c r="U4462" i="6"/>
  <c r="M624" i="14"/>
  <c r="R624" i="14" s="1"/>
  <c r="U4266" i="6"/>
  <c r="O598" i="14" s="1"/>
  <c r="M598" i="14"/>
  <c r="R598" i="14" s="1"/>
  <c r="U4397" i="6"/>
  <c r="M614" i="14"/>
  <c r="R614" i="14" s="1"/>
  <c r="U4520" i="6"/>
  <c r="M632" i="14"/>
  <c r="R632" i="14" s="1"/>
  <c r="V5310" i="6"/>
  <c r="O726" i="14"/>
  <c r="P726" i="14" s="1"/>
  <c r="U459" i="6"/>
  <c r="M44" i="14"/>
  <c r="R44" i="14" s="1"/>
  <c r="V1259" i="6"/>
  <c r="D28" i="48"/>
  <c r="U1287" i="6"/>
  <c r="D20" i="48" s="1"/>
  <c r="M171" i="14"/>
  <c r="R171" i="14" s="1"/>
  <c r="V1245" i="6"/>
  <c r="D32" i="48"/>
  <c r="V1290" i="6"/>
  <c r="V1561" i="6"/>
  <c r="E22" i="48"/>
  <c r="U1787" i="6"/>
  <c r="M241" i="14"/>
  <c r="R241" i="14" s="1"/>
  <c r="V1801" i="6"/>
  <c r="U2658" i="6"/>
  <c r="M389" i="14"/>
  <c r="R389" i="14" s="1"/>
  <c r="V2581" i="6"/>
  <c r="E38" i="48"/>
  <c r="U3265" i="6"/>
  <c r="M460" i="14"/>
  <c r="R460" i="14" s="1"/>
  <c r="V3377" i="6"/>
  <c r="V4007" i="6"/>
  <c r="U3594" i="6"/>
  <c r="M500" i="14"/>
  <c r="R500" i="14" s="1"/>
  <c r="U3889" i="6"/>
  <c r="M547" i="14"/>
  <c r="R547" i="14" s="1"/>
  <c r="U4140" i="6"/>
  <c r="M586" i="14"/>
  <c r="R586" i="14" s="1"/>
  <c r="V3751" i="6"/>
  <c r="U3822" i="6"/>
  <c r="M539" i="14"/>
  <c r="R539" i="14" s="1"/>
  <c r="U3880" i="6"/>
  <c r="O546" i="14" s="1"/>
  <c r="M546" i="14"/>
  <c r="R546" i="14" s="1"/>
  <c r="U3648" i="6"/>
  <c r="M512" i="14"/>
  <c r="R512" i="14" s="1"/>
  <c r="U4254" i="6"/>
  <c r="M597" i="14"/>
  <c r="R597" i="14" s="1"/>
  <c r="U4405" i="6"/>
  <c r="M615" i="14"/>
  <c r="R615" i="14" s="1"/>
  <c r="U4379" i="6"/>
  <c r="M612" i="14"/>
  <c r="R612" i="14" s="1"/>
  <c r="U4437" i="6"/>
  <c r="M620" i="14"/>
  <c r="R620" i="14" s="1"/>
  <c r="U5114" i="6"/>
  <c r="O701" i="14" s="1"/>
  <c r="M701" i="14"/>
  <c r="R701" i="14" s="1"/>
  <c r="U4993" i="6"/>
  <c r="O686" i="14" s="1"/>
  <c r="M686" i="14"/>
  <c r="R686" i="14" s="1"/>
  <c r="V1044" i="6"/>
  <c r="V1274" i="6"/>
  <c r="V1244" i="6"/>
  <c r="U1368" i="6"/>
  <c r="M185" i="14"/>
  <c r="R185" i="14" s="1"/>
  <c r="V1526" i="6"/>
  <c r="F22" i="48"/>
  <c r="U1558" i="6"/>
  <c r="M205" i="14"/>
  <c r="R205" i="14" s="1"/>
  <c r="V1760" i="6"/>
  <c r="D29" i="48"/>
  <c r="I29" i="48" s="1"/>
  <c r="H29" i="48" s="1"/>
  <c r="V1759" i="6"/>
  <c r="U3362" i="6"/>
  <c r="M472" i="14"/>
  <c r="R472" i="14" s="1"/>
  <c r="U3415" i="6"/>
  <c r="M477" i="14"/>
  <c r="R477" i="14" s="1"/>
  <c r="U3426" i="6"/>
  <c r="M478" i="14"/>
  <c r="R478" i="14" s="1"/>
  <c r="U3831" i="6"/>
  <c r="M540" i="14"/>
  <c r="R540" i="14" s="1"/>
  <c r="U3656" i="6"/>
  <c r="D41" i="48" s="1"/>
  <c r="M513" i="14"/>
  <c r="R513" i="14" s="1"/>
  <c r="U4295" i="6"/>
  <c r="M600" i="14"/>
  <c r="R600" i="14" s="1"/>
  <c r="U4184" i="6"/>
  <c r="M589" i="14"/>
  <c r="R589" i="14" s="1"/>
  <c r="O725" i="14"/>
  <c r="P725" i="14" s="1"/>
  <c r="V5306" i="6"/>
  <c r="D26" i="48" l="1"/>
  <c r="I26" i="48" s="1"/>
  <c r="H26" i="48" s="1"/>
  <c r="I28" i="48"/>
  <c r="H28" i="48" s="1"/>
  <c r="D50" i="48"/>
  <c r="I50" i="48" s="1"/>
  <c r="H50" i="48" s="1"/>
  <c r="O301" i="14"/>
  <c r="P301" i="14" s="1"/>
  <c r="V2098" i="6"/>
  <c r="V1907" i="6"/>
  <c r="F33" i="48"/>
  <c r="I33" i="48" s="1"/>
  <c r="H33" i="48" s="1"/>
  <c r="O272" i="14"/>
  <c r="P272" i="14" s="1"/>
  <c r="V4107" i="6"/>
  <c r="O582" i="14"/>
  <c r="P582" i="14" s="1"/>
  <c r="O328" i="14"/>
  <c r="P328" i="14" s="1"/>
  <c r="V2232" i="6"/>
  <c r="V523" i="6"/>
  <c r="O67" i="14"/>
  <c r="P67" i="14" s="1"/>
  <c r="V4754" i="6"/>
  <c r="E46" i="48"/>
  <c r="O658" i="14"/>
  <c r="P658" i="14" s="1"/>
  <c r="V1589" i="6"/>
  <c r="O210" i="14"/>
  <c r="P210" i="14" s="1"/>
  <c r="O248" i="14"/>
  <c r="P248" i="14" s="1"/>
  <c r="V1814" i="6"/>
  <c r="O233" i="14"/>
  <c r="P233" i="14" s="1"/>
  <c r="V1723" i="6"/>
  <c r="V1893" i="6"/>
  <c r="O267" i="14"/>
  <c r="P267" i="14" s="1"/>
  <c r="E32" i="48"/>
  <c r="I32" i="48" s="1"/>
  <c r="H32" i="48" s="1"/>
  <c r="O442" i="14"/>
  <c r="P442" i="14" s="1"/>
  <c r="V3150" i="6"/>
  <c r="O635" i="14"/>
  <c r="P635" i="14" s="1"/>
  <c r="V4568" i="6"/>
  <c r="V4326" i="6"/>
  <c r="O603" i="14"/>
  <c r="P603" i="14" s="1"/>
  <c r="V4779" i="6"/>
  <c r="O662" i="14"/>
  <c r="P662" i="14" s="1"/>
  <c r="V202" i="6"/>
  <c r="O22" i="14"/>
  <c r="P22" i="14" s="1"/>
  <c r="V1429" i="6"/>
  <c r="O197" i="14"/>
  <c r="P197" i="14" s="1"/>
  <c r="V793" i="6"/>
  <c r="O91" i="14"/>
  <c r="P91" i="14" s="1"/>
  <c r="V4889" i="6"/>
  <c r="O674" i="14"/>
  <c r="P674" i="14" s="1"/>
  <c r="V1424" i="6"/>
  <c r="O196" i="14"/>
  <c r="P196" i="14" s="1"/>
  <c r="V4572" i="6"/>
  <c r="O634" i="14"/>
  <c r="P634" i="14" s="1"/>
  <c r="O654" i="14"/>
  <c r="P654" i="14" s="1"/>
  <c r="V4731" i="6"/>
  <c r="V836" i="6"/>
  <c r="O95" i="14"/>
  <c r="P95" i="14" s="1"/>
  <c r="E18" i="48"/>
  <c r="V4300" i="6"/>
  <c r="O601" i="14"/>
  <c r="P601" i="14" s="1"/>
  <c r="O109" i="14"/>
  <c r="P109" i="14" s="1"/>
  <c r="V913" i="6"/>
  <c r="V19" i="6"/>
  <c r="O5" i="14"/>
  <c r="P5" i="14" s="1"/>
  <c r="O452" i="14"/>
  <c r="P452" i="14" s="1"/>
  <c r="V3185" i="6"/>
  <c r="V381" i="6"/>
  <c r="O39" i="14"/>
  <c r="P39" i="14" s="1"/>
  <c r="V2192" i="6"/>
  <c r="O318" i="14"/>
  <c r="P318" i="14" s="1"/>
  <c r="D52" i="48"/>
  <c r="I52" i="48" s="1"/>
  <c r="H52" i="48" s="1"/>
  <c r="V4664" i="6"/>
  <c r="O646" i="14"/>
  <c r="P646" i="14" s="1"/>
  <c r="E16" i="48"/>
  <c r="I16" i="48" s="1"/>
  <c r="H16" i="48" s="1"/>
  <c r="V510" i="6"/>
  <c r="O60" i="14"/>
  <c r="P60" i="14" s="1"/>
  <c r="D23" i="48"/>
  <c r="I23" i="48" s="1"/>
  <c r="H23" i="48" s="1"/>
  <c r="D48" i="48"/>
  <c r="I48" i="48" s="1"/>
  <c r="H48" i="48" s="1"/>
  <c r="D24" i="48"/>
  <c r="I24" i="48" s="1"/>
  <c r="H24" i="48" s="1"/>
  <c r="D40" i="48"/>
  <c r="V93" i="6"/>
  <c r="F17" i="48"/>
  <c r="O12" i="14"/>
  <c r="P12" i="14" s="1"/>
  <c r="E13" i="48"/>
  <c r="I13" i="48" s="1"/>
  <c r="H13" i="48" s="1"/>
  <c r="V110" i="6"/>
  <c r="O14" i="14"/>
  <c r="P14" i="14" s="1"/>
  <c r="V145" i="6"/>
  <c r="O17" i="14"/>
  <c r="P17" i="14" s="1"/>
  <c r="D14" i="48"/>
  <c r="I14" i="48" s="1"/>
  <c r="H14" i="48" s="1"/>
  <c r="O10" i="14"/>
  <c r="P10" i="14" s="1"/>
  <c r="V70" i="6"/>
  <c r="D43" i="48"/>
  <c r="I43" i="48" s="1"/>
  <c r="H43" i="48" s="1"/>
  <c r="D30" i="48"/>
  <c r="I46" i="48"/>
  <c r="H46" i="48" s="1"/>
  <c r="V5330" i="6"/>
  <c r="O728" i="14"/>
  <c r="P728" i="14" s="1"/>
  <c r="D34" i="48"/>
  <c r="M117" i="14"/>
  <c r="R117" i="14" s="1"/>
  <c r="D35" i="48"/>
  <c r="I35" i="48" s="1"/>
  <c r="H35" i="48" s="1"/>
  <c r="D37" i="48"/>
  <c r="I37" i="48" s="1"/>
  <c r="H37" i="48" s="1"/>
  <c r="D21" i="48"/>
  <c r="I21" i="48" s="1"/>
  <c r="H21" i="48" s="1"/>
  <c r="O34" i="14"/>
  <c r="P34" i="14" s="1"/>
  <c r="V356" i="6"/>
  <c r="R481" i="14"/>
  <c r="O633" i="14"/>
  <c r="P633" i="14" s="1"/>
  <c r="V4524" i="6"/>
  <c r="V3468" i="6"/>
  <c r="O481" i="14"/>
  <c r="P481" i="14" s="1"/>
  <c r="O388" i="14"/>
  <c r="P388" i="14" s="1"/>
  <c r="V2640" i="6"/>
  <c r="O675" i="14"/>
  <c r="P675" i="14" s="1"/>
  <c r="V4904" i="6"/>
  <c r="V4074" i="6"/>
  <c r="O571" i="14"/>
  <c r="P571" i="14" s="1"/>
  <c r="V1608" i="6"/>
  <c r="O218" i="14"/>
  <c r="P218" i="14" s="1"/>
  <c r="O20" i="14"/>
  <c r="P20" i="14" s="1"/>
  <c r="V179" i="6"/>
  <c r="V4055" i="6"/>
  <c r="O569" i="14"/>
  <c r="P569" i="14" s="1"/>
  <c r="O30" i="14"/>
  <c r="P30" i="14" s="1"/>
  <c r="V317" i="6"/>
  <c r="V3623" i="6"/>
  <c r="O502" i="14"/>
  <c r="P502" i="14" s="1"/>
  <c r="O495" i="14"/>
  <c r="P495" i="14" s="1"/>
  <c r="V3533" i="6"/>
  <c r="O664" i="14"/>
  <c r="P664" i="14" s="1"/>
  <c r="V4759" i="6"/>
  <c r="P461" i="14"/>
  <c r="V3109" i="6"/>
  <c r="O439" i="14"/>
  <c r="P439" i="14" s="1"/>
  <c r="O511" i="14"/>
  <c r="P511" i="14" s="1"/>
  <c r="V3630" i="6"/>
  <c r="O496" i="14"/>
  <c r="P496" i="14" s="1"/>
  <c r="V3550" i="6"/>
  <c r="P305" i="14"/>
  <c r="B3" i="48"/>
  <c r="R501" i="14"/>
  <c r="I20" i="48"/>
  <c r="H20" i="48" s="1"/>
  <c r="V4125" i="6"/>
  <c r="O585" i="14"/>
  <c r="P585" i="14" s="1"/>
  <c r="V4315" i="6"/>
  <c r="O602" i="14"/>
  <c r="P602" i="14" s="1"/>
  <c r="O617" i="14"/>
  <c r="P617" i="14" s="1"/>
  <c r="V4423" i="6"/>
  <c r="V3716" i="6"/>
  <c r="O522" i="14"/>
  <c r="P522" i="14" s="1"/>
  <c r="O621" i="14"/>
  <c r="P621" i="14" s="1"/>
  <c r="V4441" i="6"/>
  <c r="F44" i="48"/>
  <c r="O379" i="14"/>
  <c r="P379" i="14" s="1"/>
  <c r="V2558" i="6"/>
  <c r="O677" i="14"/>
  <c r="P677" i="14" s="1"/>
  <c r="V4919" i="6"/>
  <c r="V3580" i="6"/>
  <c r="O501" i="14"/>
  <c r="P501" i="14" s="1"/>
  <c r="V1159" i="6"/>
  <c r="O151" i="14"/>
  <c r="P151" i="14" s="1"/>
  <c r="O623" i="14"/>
  <c r="P623" i="14" s="1"/>
  <c r="V4454" i="6"/>
  <c r="V3496" i="6"/>
  <c r="O482" i="14"/>
  <c r="P482" i="14" s="1"/>
  <c r="V2599" i="6"/>
  <c r="O386" i="14"/>
  <c r="P386" i="14" s="1"/>
  <c r="O430" i="14"/>
  <c r="P430" i="14" s="1"/>
  <c r="V3055" i="6"/>
  <c r="P588" i="14"/>
  <c r="V2536" i="6"/>
  <c r="O378" i="14"/>
  <c r="P378" i="14" s="1"/>
  <c r="O255" i="14"/>
  <c r="P255" i="14" s="1"/>
  <c r="V1858" i="6"/>
  <c r="O542" i="14"/>
  <c r="P542" i="14" s="1"/>
  <c r="V3843" i="6"/>
  <c r="O254" i="14"/>
  <c r="P254" i="14" s="1"/>
  <c r="V1845" i="6"/>
  <c r="O561" i="14"/>
  <c r="P561" i="14" s="1"/>
  <c r="V3990" i="6"/>
  <c r="O520" i="14"/>
  <c r="P520" i="14" s="1"/>
  <c r="V3692" i="6"/>
  <c r="V1932" i="6"/>
  <c r="O277" i="14"/>
  <c r="P277" i="14" s="1"/>
  <c r="V667" i="6"/>
  <c r="O76" i="14"/>
  <c r="P76" i="14" s="1"/>
  <c r="O519" i="14"/>
  <c r="P519" i="14" s="1"/>
  <c r="V3680" i="6"/>
  <c r="V965" i="6"/>
  <c r="O120" i="14"/>
  <c r="P120" i="14" s="1"/>
  <c r="V4332" i="6"/>
  <c r="O604" i="14"/>
  <c r="P604" i="14" s="1"/>
  <c r="O521" i="14"/>
  <c r="P521" i="14" s="1"/>
  <c r="V3703" i="6"/>
  <c r="O584" i="14"/>
  <c r="P584" i="14" s="1"/>
  <c r="V4113" i="6"/>
  <c r="V3244" i="6"/>
  <c r="O458" i="14"/>
  <c r="P458" i="14" s="1"/>
  <c r="F45" i="48"/>
  <c r="V4496" i="6"/>
  <c r="O630" i="14"/>
  <c r="P630" i="14" s="1"/>
  <c r="O572" i="14"/>
  <c r="P572" i="14" s="1"/>
  <c r="V4082" i="6"/>
  <c r="V4154" i="6"/>
  <c r="O587" i="14"/>
  <c r="P587" i="14" s="1"/>
  <c r="V4063" i="6"/>
  <c r="O570" i="14"/>
  <c r="P570" i="14" s="1"/>
  <c r="V2706" i="6"/>
  <c r="O393" i="14"/>
  <c r="P393" i="14" s="1"/>
  <c r="V2197" i="6"/>
  <c r="O319" i="14"/>
  <c r="P319" i="14" s="1"/>
  <c r="I40" i="48"/>
  <c r="H40" i="48" s="1"/>
  <c r="V4184" i="6"/>
  <c r="O589" i="14"/>
  <c r="P589" i="14" s="1"/>
  <c r="O540" i="14"/>
  <c r="P540" i="14" s="1"/>
  <c r="V3831" i="6"/>
  <c r="V3362" i="6"/>
  <c r="O472" i="14"/>
  <c r="P472" i="14" s="1"/>
  <c r="V1558" i="6"/>
  <c r="O205" i="14"/>
  <c r="P205" i="14" s="1"/>
  <c r="P686" i="14"/>
  <c r="O612" i="14"/>
  <c r="P612" i="14" s="1"/>
  <c r="V4379" i="6"/>
  <c r="V3648" i="6"/>
  <c r="O512" i="14"/>
  <c r="P512" i="14" s="1"/>
  <c r="V3594" i="6"/>
  <c r="O500" i="14"/>
  <c r="P500" i="14" s="1"/>
  <c r="V3265" i="6"/>
  <c r="O460" i="14"/>
  <c r="P460" i="14" s="1"/>
  <c r="V4520" i="6"/>
  <c r="O632" i="14"/>
  <c r="P632" i="14" s="1"/>
  <c r="V4462" i="6"/>
  <c r="O624" i="14"/>
  <c r="P624" i="14" s="1"/>
  <c r="O475" i="14"/>
  <c r="P475" i="14" s="1"/>
  <c r="V3400" i="6"/>
  <c r="O186" i="14"/>
  <c r="P186" i="14" s="1"/>
  <c r="V1386" i="6"/>
  <c r="D22" i="48"/>
  <c r="I22" i="48" s="1"/>
  <c r="H22" i="48" s="1"/>
  <c r="O374" i="14"/>
  <c r="P374" i="14" s="1"/>
  <c r="V2511" i="6"/>
  <c r="O316" i="14"/>
  <c r="P316" i="14" s="1"/>
  <c r="V2175" i="6"/>
  <c r="V4418" i="6"/>
  <c r="O616" i="14"/>
  <c r="P616" i="14" s="1"/>
  <c r="O545" i="14"/>
  <c r="P545" i="14" s="1"/>
  <c r="V3868" i="6"/>
  <c r="O418" i="14"/>
  <c r="P418" i="14" s="1"/>
  <c r="V2950" i="6"/>
  <c r="V5135" i="6"/>
  <c r="O703" i="14"/>
  <c r="P703" i="14" s="1"/>
  <c r="V4451" i="6"/>
  <c r="O622" i="14"/>
  <c r="P622" i="14" s="1"/>
  <c r="O560" i="14"/>
  <c r="P560" i="14" s="1"/>
  <c r="V3982" i="6"/>
  <c r="V1570" i="6"/>
  <c r="O204" i="14"/>
  <c r="P204" i="14" s="1"/>
  <c r="Z2" i="6"/>
  <c r="V2109" i="6"/>
  <c r="O302" i="14"/>
  <c r="P302" i="14" s="1"/>
  <c r="V874" i="6"/>
  <c r="O101" i="14"/>
  <c r="P101" i="14" s="1"/>
  <c r="D18" i="48"/>
  <c r="I18" i="48" s="1"/>
  <c r="H18" i="48" s="1"/>
  <c r="O605" i="14"/>
  <c r="P605" i="14" s="1"/>
  <c r="V4344" i="6"/>
  <c r="O538" i="14"/>
  <c r="P538" i="14" s="1"/>
  <c r="V3807" i="6"/>
  <c r="V1257" i="6"/>
  <c r="O169" i="14"/>
  <c r="P169" i="14" s="1"/>
  <c r="P84" i="14"/>
  <c r="O673" i="14"/>
  <c r="P673" i="14" s="1"/>
  <c r="V4887" i="6"/>
  <c r="D44" i="48"/>
  <c r="O464" i="14"/>
  <c r="P464" i="14" s="1"/>
  <c r="V3303" i="6"/>
  <c r="V3444" i="6"/>
  <c r="O479" i="14"/>
  <c r="P479" i="14" s="1"/>
  <c r="O463" i="14"/>
  <c r="P463" i="14" s="1"/>
  <c r="V3291" i="6"/>
  <c r="V3746" i="6"/>
  <c r="O526" i="14"/>
  <c r="P526" i="14" s="1"/>
  <c r="V1512" i="6"/>
  <c r="O207" i="14"/>
  <c r="P207" i="14" s="1"/>
  <c r="O380" i="14"/>
  <c r="P380" i="14" s="1"/>
  <c r="V2574" i="6"/>
  <c r="O600" i="14"/>
  <c r="P600" i="14" s="1"/>
  <c r="V4295" i="6"/>
  <c r="O478" i="14"/>
  <c r="P478" i="14" s="1"/>
  <c r="V3426" i="6"/>
  <c r="I25" i="48"/>
  <c r="H25" i="48" s="1"/>
  <c r="P701" i="14"/>
  <c r="O615" i="14"/>
  <c r="P615" i="14" s="1"/>
  <c r="V4405" i="6"/>
  <c r="P546" i="14"/>
  <c r="O586" i="14"/>
  <c r="P586" i="14" s="1"/>
  <c r="V4140" i="6"/>
  <c r="V1787" i="6"/>
  <c r="O241" i="14"/>
  <c r="P241" i="14" s="1"/>
  <c r="D19" i="48"/>
  <c r="O44" i="14"/>
  <c r="P44" i="14" s="1"/>
  <c r="V459" i="6"/>
  <c r="V4397" i="6"/>
  <c r="O614" i="14"/>
  <c r="P614" i="14" s="1"/>
  <c r="O541" i="14"/>
  <c r="P541" i="14" s="1"/>
  <c r="V3833" i="6"/>
  <c r="V2745" i="6"/>
  <c r="O396" i="14"/>
  <c r="P396" i="14" s="1"/>
  <c r="V4689" i="6"/>
  <c r="O649" i="14"/>
  <c r="P649" i="14" s="1"/>
  <c r="O42" i="14"/>
  <c r="P42" i="14" s="1"/>
  <c r="B5" i="48"/>
  <c r="AD2" i="6"/>
  <c r="O599" i="14"/>
  <c r="P599" i="14" s="1"/>
  <c r="V4278" i="6"/>
  <c r="V4235" i="6"/>
  <c r="O596" i="14"/>
  <c r="P596" i="14" s="1"/>
  <c r="V3859" i="6"/>
  <c r="O544" i="14"/>
  <c r="P544" i="14" s="1"/>
  <c r="O238" i="14"/>
  <c r="P238" i="14" s="1"/>
  <c r="V1768" i="6"/>
  <c r="P143" i="14"/>
  <c r="V1186" i="6"/>
  <c r="E19" i="48"/>
  <c r="O155" i="14"/>
  <c r="P155" i="14" s="1"/>
  <c r="O394" i="14"/>
  <c r="P394" i="14" s="1"/>
  <c r="V2730" i="6"/>
  <c r="O626" i="14"/>
  <c r="P626" i="14" s="1"/>
  <c r="V4483" i="6"/>
  <c r="O497" i="14"/>
  <c r="P497" i="14" s="1"/>
  <c r="V3562" i="6"/>
  <c r="O473" i="14"/>
  <c r="P473" i="14" s="1"/>
  <c r="V3385" i="6"/>
  <c r="V2616" i="6"/>
  <c r="D42" i="48"/>
  <c r="I42" i="48" s="1"/>
  <c r="H42" i="48" s="1"/>
  <c r="O387" i="14"/>
  <c r="P387" i="14" s="1"/>
  <c r="V1269" i="6"/>
  <c r="O170" i="14"/>
  <c r="P170" i="14" s="1"/>
  <c r="V3258" i="6"/>
  <c r="O459" i="14"/>
  <c r="P459" i="14" s="1"/>
  <c r="P53" i="14"/>
  <c r="V4192" i="6"/>
  <c r="O590" i="14"/>
  <c r="P590" i="14" s="1"/>
  <c r="F41" i="48"/>
  <c r="I41" i="48" s="1"/>
  <c r="H41" i="48" s="1"/>
  <c r="V1753" i="6"/>
  <c r="O237" i="14"/>
  <c r="P237" i="14" s="1"/>
  <c r="O168" i="14"/>
  <c r="P168" i="14" s="1"/>
  <c r="V1240" i="6"/>
  <c r="O456" i="14"/>
  <c r="P456" i="14" s="1"/>
  <c r="V3224" i="6"/>
  <c r="D39" i="48"/>
  <c r="I39" i="48" s="1"/>
  <c r="H39" i="48" s="1"/>
  <c r="V189" i="6"/>
  <c r="O21" i="14"/>
  <c r="P21" i="14" s="1"/>
  <c r="D17" i="48"/>
  <c r="P392" i="14"/>
  <c r="O527" i="14"/>
  <c r="P527" i="14" s="1"/>
  <c r="V3758" i="6"/>
  <c r="V2518" i="6"/>
  <c r="O375" i="14"/>
  <c r="P375" i="14" s="1"/>
  <c r="D51" i="48"/>
  <c r="I51" i="48" s="1"/>
  <c r="H51" i="48" s="1"/>
  <c r="D27" i="48"/>
  <c r="I27" i="48" s="1"/>
  <c r="H27" i="48" s="1"/>
  <c r="V3656" i="6"/>
  <c r="O513" i="14"/>
  <c r="P513" i="14" s="1"/>
  <c r="V3415" i="6"/>
  <c r="O477" i="14"/>
  <c r="P477" i="14" s="1"/>
  <c r="V1368" i="6"/>
  <c r="O185" i="14"/>
  <c r="P185" i="14" s="1"/>
  <c r="F30" i="48"/>
  <c r="I30" i="48" s="1"/>
  <c r="H30" i="48" s="1"/>
  <c r="O620" i="14"/>
  <c r="P620" i="14" s="1"/>
  <c r="V4437" i="6"/>
  <c r="O597" i="14"/>
  <c r="P597" i="14" s="1"/>
  <c r="V4254" i="6"/>
  <c r="V3822" i="6"/>
  <c r="O539" i="14"/>
  <c r="P539" i="14" s="1"/>
  <c r="O547" i="14"/>
  <c r="P547" i="14" s="1"/>
  <c r="V3889" i="6"/>
  <c r="D45" i="48"/>
  <c r="I45" i="48" s="1"/>
  <c r="H45" i="48" s="1"/>
  <c r="O389" i="14"/>
  <c r="P389" i="14" s="1"/>
  <c r="V2658" i="6"/>
  <c r="D36" i="48"/>
  <c r="I36" i="48" s="1"/>
  <c r="H36" i="48" s="1"/>
  <c r="V1287" i="6"/>
  <c r="O171" i="14"/>
  <c r="P171" i="14" s="1"/>
  <c r="P598" i="14"/>
  <c r="V4004" i="6"/>
  <c r="O562" i="14"/>
  <c r="P562" i="14" s="1"/>
  <c r="O236" i="14"/>
  <c r="P236" i="14" s="1"/>
  <c r="V1743" i="6"/>
  <c r="D38" i="48"/>
  <c r="I38" i="48" s="1"/>
  <c r="H38" i="48" s="1"/>
  <c r="V1117" i="6"/>
  <c r="O142" i="14"/>
  <c r="P142" i="14" s="1"/>
  <c r="O679" i="14"/>
  <c r="P679" i="14" s="1"/>
  <c r="V4931" i="6"/>
  <c r="D15" i="48"/>
  <c r="I15" i="48" s="1"/>
  <c r="H15" i="48" s="1"/>
  <c r="O36" i="14"/>
  <c r="P36" i="14" s="1"/>
  <c r="V371" i="6"/>
  <c r="V4514" i="6"/>
  <c r="O631" i="14"/>
  <c r="P631" i="14" s="1"/>
  <c r="V4201" i="6"/>
  <c r="O591" i="14"/>
  <c r="P591" i="14" s="1"/>
  <c r="V3742" i="6"/>
  <c r="O525" i="14"/>
  <c r="P525" i="14" s="1"/>
  <c r="O637" i="14"/>
  <c r="P637" i="14" s="1"/>
  <c r="V4536" i="6"/>
  <c r="U7" i="6"/>
  <c r="M3" i="14"/>
  <c r="P2" i="6"/>
  <c r="F34" i="48"/>
  <c r="O465" i="14"/>
  <c r="P465" i="14" s="1"/>
  <c r="V3317" i="6"/>
  <c r="V1210" i="6"/>
  <c r="O159" i="14"/>
  <c r="P159" i="14" s="1"/>
  <c r="V674" i="6"/>
  <c r="E17" i="48"/>
  <c r="O78" i="14"/>
  <c r="P78" i="14" s="1"/>
  <c r="V4388" i="6"/>
  <c r="O613" i="14"/>
  <c r="P613" i="14" s="1"/>
  <c r="O559" i="14"/>
  <c r="P559" i="14" s="1"/>
  <c r="V3970" i="6"/>
  <c r="V1034" i="6"/>
  <c r="O117" i="14"/>
  <c r="P117" i="14" s="1"/>
  <c r="P711" i="14"/>
  <c r="O734" i="14"/>
  <c r="C3" i="48"/>
  <c r="C7" i="48" s="1"/>
  <c r="V3906" i="6"/>
  <c r="O548" i="14"/>
  <c r="P548" i="14" s="1"/>
  <c r="V4221" i="6"/>
  <c r="O595" i="14"/>
  <c r="P595" i="14" s="1"/>
  <c r="V4471" i="6"/>
  <c r="O625" i="14"/>
  <c r="P625" i="14" s="1"/>
  <c r="O480" i="14"/>
  <c r="P480" i="14" s="1"/>
  <c r="V3454" i="6"/>
  <c r="V3921" i="6"/>
  <c r="O549" i="14"/>
  <c r="P549" i="14" s="1"/>
  <c r="V2059" i="6"/>
  <c r="O293" i="14"/>
  <c r="P293" i="14" s="1"/>
  <c r="E53" i="48" l="1"/>
  <c r="B7" i="48"/>
  <c r="F53" i="48"/>
  <c r="I44" i="48"/>
  <c r="H44" i="48" s="1"/>
  <c r="M2" i="14"/>
  <c r="R3" i="14"/>
  <c r="U2" i="6"/>
  <c r="O3" i="14"/>
  <c r="D12" i="48"/>
  <c r="V7" i="6"/>
  <c r="V2" i="6" s="1"/>
  <c r="I34" i="48"/>
  <c r="H34" i="48" s="1"/>
  <c r="I17" i="48"/>
  <c r="H17" i="48" s="1"/>
  <c r="I19" i="48"/>
  <c r="H19" i="48" s="1"/>
  <c r="I12" i="48" l="1"/>
  <c r="D53" i="48"/>
  <c r="O2" i="14"/>
  <c r="P3" i="14"/>
  <c r="P2" i="14" s="1"/>
  <c r="H12" i="48" l="1"/>
  <c r="I53" i="48"/>
  <c r="H53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<sst xmlns="http://schemas.openxmlformats.org/spreadsheetml/2006/main" count="41166" uniqueCount="5489">
  <si>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</si>
  <si>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</si>
  <si>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</si>
  <si>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</si>
  <si>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</si>
  <si>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</si>
  <si>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</si>
  <si>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</si>
  <si>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</si>
  <si>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</si>
  <si>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</si>
  <si>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</si>
  <si>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</si>
  <si>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</si>
  <si>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</si>
  <si>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</si>
  <si>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</si>
  <si>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</si>
  <si>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</si>
  <si>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</si>
  <si>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</si>
  <si>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</si>
  <si>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</si>
  <si>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</si>
  <si>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</si>
  <si>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</si>
  <si>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</si>
  <si>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</si>
  <si>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</si>
  <si>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</si>
  <si>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</si>
  <si>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</si>
  <si>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</si>
  <si>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</si>
  <si>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</si>
  <si>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</si>
  <si>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</si>
  <si>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</si>
  <si>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</si>
  <si>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</si>
  <si>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</si>
  <si>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</si>
  <si>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</si>
  <si>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</si>
  <si>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</si>
  <si>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</si>
  <si>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</si>
  <si>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</si>
  <si>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</si>
  <si>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</si>
  <si>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</si>
  <si>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</si>
  <si>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</si>
  <si>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</si>
  <si>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</si>
  <si>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</si>
  <si>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</si>
  <si>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</si>
  <si>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</si>
  <si>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</si>
  <si>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</si>
  <si>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</si>
  <si>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</si>
  <si>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</si>
  <si>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</si>
  <si>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</si>
  <si>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</si>
  <si>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</si>
  <si>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</si>
  <si>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</si>
  <si>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</si>
  <si>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</si>
  <si>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</si>
  <si>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</si>
  <si>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</si>
  <si>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</si>
  <si>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</si>
  <si>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</si>
  <si>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</si>
  <si>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</si>
  <si>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</si>
  <si>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</si>
  <si>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</si>
  <si>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</si>
  <si>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</si>
  <si>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</si>
  <si>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</si>
  <si>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</si>
  <si>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</si>
  <si>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</si>
  <si>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</si>
  <si>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</si>
  <si>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</si>
  <si>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</si>
  <si>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</si>
  <si>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</si>
  <si>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</si>
  <si>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</si>
  <si>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</si>
  <si>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</si>
  <si>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</si>
  <si>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</si>
  <si>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</si>
  <si>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</si>
  <si>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</si>
  <si>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</si>
  <si>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</si>
  <si>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</si>
  <si>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</si>
  <si>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</si>
  <si>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</si>
  <si>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</si>
  <si>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</si>
  <si>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</si>
  <si>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</si>
  <si>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</si>
  <si>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</si>
  <si>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</si>
  <si>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</si>
  <si>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</si>
  <si>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</si>
  <si>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</si>
  <si>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</si>
  <si>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</si>
  <si>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</si>
  <si>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</si>
  <si>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</si>
  <si>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</si>
  <si>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</si>
  <si>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</si>
  <si>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</si>
  <si>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</si>
  <si>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</si>
  <si>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</si>
  <si>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</si>
  <si>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</si>
  <si>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</si>
  <si>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</si>
  <si>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</si>
  <si>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</si>
  <si>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</si>
  <si>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</si>
  <si>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</si>
  <si>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</si>
  <si>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</si>
  <si>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</si>
  <si>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</si>
  <si>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</si>
  <si>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</si>
  <si>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</si>
  <si>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</si>
  <si>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</si>
  <si>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</si>
  <si>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</si>
  <si>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</si>
  <si>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</si>
  <si>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</si>
  <si>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</si>
  <si>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</si>
  <si>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</si>
  <si>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</si>
  <si>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</si>
  <si>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</si>
  <si>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</si>
  <si>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</si>
  <si>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</si>
  <si>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</si>
  <si>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</si>
  <si>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</si>
  <si>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</si>
  <si>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</si>
  <si>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</si>
  <si>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</si>
  <si>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</si>
  <si>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</si>
  <si>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</si>
  <si>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</si>
  <si>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</si>
  <si>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</si>
  <si>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</si>
  <si>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</si>
  <si>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</si>
  <si>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</si>
  <si>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</si>
  <si>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</si>
  <si>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</si>
  <si>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</si>
  <si>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</si>
  <si>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</si>
  <si>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</si>
  <si>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</si>
  <si>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</si>
  <si>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</si>
  <si>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</si>
  <si>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</si>
  <si>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</si>
  <si>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</si>
  <si>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</si>
  <si>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</si>
  <si>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</si>
  <si>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</si>
  <si>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</si>
  <si>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</si>
  <si>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</si>
  <si>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</si>
  <si>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</si>
  <si>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</si>
  <si>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</si>
  <si>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</si>
  <si>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</si>
  <si>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</si>
  <si>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</si>
  <si>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</si>
  <si>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</si>
  <si>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</si>
  <si>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</si>
  <si>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</si>
  <si>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</si>
  <si>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</si>
  <si>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</si>
  <si>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</si>
  <si>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</si>
  <si>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</si>
  <si>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</si>
  <si>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</si>
  <si>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</si>
  <si>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</si>
  <si>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</si>
  <si>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</si>
  <si>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</si>
  <si>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</si>
  <si>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</si>
  <si>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</si>
  <si>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</si>
  <si>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</si>
  <si>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</si>
  <si>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</si>
  <si>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</si>
  <si>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</si>
  <si>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</si>
  <si>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</si>
  <si>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</si>
  <si>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</si>
  <si>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</si>
  <si>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</si>
  <si>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</si>
  <si>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</si>
  <si>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</si>
  <si>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</si>
  <si>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</si>
  <si>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</si>
  <si>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</si>
  <si>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</si>
  <si>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</si>
  <si>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</si>
  <si>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</si>
  <si>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</si>
  <si>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</si>
  <si>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</si>
  <si>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</si>
  <si>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</si>
  <si>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</si>
  <si>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</si>
  <si>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</si>
  <si>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</si>
  <si>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</si>
  <si>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</si>
  <si>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</si>
  <si>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</si>
  <si>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</si>
  <si>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</si>
  <si>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</si>
  <si>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</si>
  <si>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</si>
  <si>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</si>
  <si>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</si>
  <si>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</si>
  <si>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</si>
  <si>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</si>
  <si>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</si>
  <si>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</si>
  <si>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</si>
  <si>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</si>
  <si>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</si>
  <si>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</si>
  <si>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</si>
  <si>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</si>
  <si>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</si>
  <si>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</si>
  <si>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</si>
  <si>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</si>
  <si>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</si>
  <si>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</si>
  <si>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</si>
  <si>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</si>
  <si>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</si>
  <si>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</si>
  <si>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</si>
  <si>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</si>
  <si>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</si>
  <si>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</si>
  <si>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</si>
  <si>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</si>
  <si>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</si>
  <si>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</si>
  <si>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</si>
  <si>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</si>
  <si>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</si>
  <si>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</si>
  <si>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</si>
  <si>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</si>
  <si>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</si>
  <si>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</si>
  <si>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</si>
  <si>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</si>
  <si>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</si>
  <si>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</si>
  <si>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</si>
  <si>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</si>
  <si>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</si>
  <si>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</si>
  <si>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</si>
  <si>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</si>
  <si>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</si>
  <si>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</si>
  <si>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</si>
  <si>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</si>
  <si>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</si>
  <si>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</si>
  <si>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</si>
  <si>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</si>
  <si>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</si>
  <si>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</si>
  <si>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</si>
  <si>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</si>
  <si>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</si>
  <si>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</si>
  <si>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</si>
  <si>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</si>
  <si>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</si>
  <si>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</si>
  <si>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</si>
  <si>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</si>
  <si>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</si>
  <si>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</si>
  <si>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</si>
  <si>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</si>
  <si>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</si>
  <si>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</si>
  <si>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</si>
  <si>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</si>
  <si>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</si>
  <si>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</si>
  <si>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</si>
  <si>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</si>
  <si>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</si>
  <si>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</si>
  <si>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</si>
  <si>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</si>
  <si>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</si>
  <si>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</si>
  <si>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</si>
  <si>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</si>
  <si>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</si>
  <si>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</si>
  <si>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</si>
  <si>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</si>
  <si>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</si>
  <si>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</si>
  <si>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</si>
  <si>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</si>
  <si>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</si>
  <si>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</si>
  <si>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</si>
  <si>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</si>
  <si>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</si>
  <si>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</si>
  <si>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</si>
  <si>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</si>
  <si>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</si>
  <si>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</si>
  <si>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</si>
  <si>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</si>
  <si>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</si>
  <si>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</si>
  <si>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</si>
  <si>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</si>
  <si>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</si>
  <si>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</si>
  <si>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</si>
  <si>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</si>
  <si>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</si>
  <si>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</si>
  <si>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</si>
  <si>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</si>
  <si>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</si>
  <si>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</si>
  <si>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</si>
  <si>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</si>
  <si>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</si>
  <si>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</si>
  <si>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</si>
  <si>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</si>
  <si>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</si>
  <si>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</si>
  <si>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</si>
  <si>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</si>
  <si>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</si>
  <si>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</si>
  <si>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</si>
  <si>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</si>
  <si>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</si>
  <si>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</si>
  <si>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</si>
  <si>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</si>
  <si>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</si>
  <si>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</si>
  <si>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</si>
  <si>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</si>
  <si>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</si>
  <si>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</si>
  <si>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</si>
  <si>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</si>
  <si>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</si>
  <si>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</si>
  <si>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</si>
  <si>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</si>
  <si>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</si>
  <si>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</si>
  <si>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</si>
  <si>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</si>
  <si>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</si>
  <si>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</si>
  <si>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</si>
  <si>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</si>
  <si>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</si>
  <si>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</si>
  <si>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</si>
  <si>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</si>
  <si>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</si>
  <si>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</si>
  <si>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</si>
  <si>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</si>
  <si>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</si>
  <si>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</si>
  <si>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</si>
  <si>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</si>
  <si>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</si>
  <si>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</si>
  <si>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</si>
  <si>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</si>
  <si>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</si>
  <si>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</si>
  <si>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</si>
  <si>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</si>
  <si>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</si>
  <si>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</si>
  <si>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</si>
  <si>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</si>
  <si>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</si>
  <si>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</si>
  <si>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</si>
  <si>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</si>
  <si>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</si>
  <si>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</si>
  <si>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</si>
  <si>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</si>
  <si>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</si>
  <si>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</si>
  <si>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</si>
  <si>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</si>
  <si>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</si>
  <si>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</si>
  <si>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</si>
  <si>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</si>
  <si>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</si>
  <si>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</si>
  <si>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</si>
  <si>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</si>
  <si>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</si>
  <si>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</si>
  <si>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</si>
  <si>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</si>
  <si>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</si>
  <si>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</si>
  <si>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</si>
  <si>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</si>
  <si>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</si>
  <si>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</si>
  <si>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</si>
  <si>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</si>
  <si>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</si>
  <si>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</si>
  <si>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</si>
  <si>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</si>
  <si>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</si>
  <si>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</si>
  <si>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</si>
  <si>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</si>
  <si>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</si>
  <si>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</si>
  <si>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</si>
  <si>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</si>
  <si>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</si>
  <si>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</si>
  <si>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</si>
  <si>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</si>
  <si>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</si>
  <si>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</si>
  <si>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</si>
  <si>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</si>
  <si>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</si>
  <si>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</si>
  <si>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</si>
  <si>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</si>
  <si>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</si>
  <si>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</si>
  <si>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</si>
  <si>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</si>
  <si>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</si>
  <si>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</si>
  <si>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</si>
  <si>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</si>
  <si>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</si>
  <si>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</si>
  <si>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</si>
  <si>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</si>
  <si>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</si>
  <si>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</si>
  <si>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</si>
  <si>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</si>
  <si>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</si>
  <si>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</si>
  <si>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</si>
  <si>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</si>
  <si>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</si>
  <si>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</si>
  <si>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</si>
  <si>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</si>
  <si>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</si>
  <si>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</si>
  <si>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</si>
  <si>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</si>
  <si>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</si>
  <si>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</si>
  <si>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</si>
  <si>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</si>
  <si>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</si>
  <si>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</si>
  <si>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</si>
  <si>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</si>
  <si>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</si>
  <si>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</si>
  <si>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</si>
  <si>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</si>
  <si>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</si>
  <si>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</si>
  <si>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</si>
  <si>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</si>
  <si>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</si>
  <si>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</si>
  <si>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</si>
  <si>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</si>
  <si>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</si>
  <si>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</si>
  <si>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</si>
  <si>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</si>
  <si>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</si>
  <si>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</si>
  <si>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</si>
  <si>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</si>
  <si>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</si>
  <si>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</si>
  <si>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</si>
  <si>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</si>
  <si>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</si>
  <si>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</si>
  <si>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</si>
  <si>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</si>
  <si>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</si>
  <si>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</si>
  <si>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</si>
  <si>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</si>
  <si>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</si>
  <si>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</si>
  <si>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</si>
  <si>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</si>
  <si>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</si>
  <si>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</si>
  <si>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</si>
  <si>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</si>
  <si>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</si>
  <si>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</si>
  <si>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</si>
  <si>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</si>
  <si>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</si>
  <si>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</si>
  <si>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</si>
  <si>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</si>
  <si>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</si>
  <si>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</si>
  <si>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</si>
  <si>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</si>
  <si>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</si>
  <si>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</si>
  <si>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</si>
  <si>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</si>
  <si>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</si>
  <si>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</si>
  <si>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</si>
  <si>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</si>
  <si>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</si>
  <si>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</si>
  <si>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</si>
  <si>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</si>
  <si>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</si>
  <si>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</si>
  <si>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</si>
  <si>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</si>
  <si>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</si>
  <si>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</si>
  <si>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</si>
  <si>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</si>
  <si>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</si>
  <si>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</si>
  <si>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</si>
  <si>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</si>
  <si>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</si>
  <si>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</si>
  <si>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</si>
  <si>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</si>
  <si>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</si>
  <si>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</si>
  <si>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</si>
  <si>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</si>
  <si>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</si>
  <si>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</si>
  <si>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</si>
  <si>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</si>
  <si>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</si>
  <si>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</si>
  <si>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</si>
  <si>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</si>
  <si>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</si>
  <si>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</si>
  <si>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</si>
  <si>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</si>
  <si>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</si>
  <si>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</si>
  <si>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</si>
  <si>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</si>
  <si>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</si>
  <si>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</si>
  <si>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</si>
  <si>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</si>
  <si>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</si>
  <si>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</si>
  <si>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</si>
  <si>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</si>
  <si>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</si>
  <si>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</si>
  <si>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</si>
  <si>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</si>
  <si>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</si>
  <si>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</si>
  <si>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</si>
  <si>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</si>
  <si>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</si>
  <si>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</si>
  <si>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</si>
  <si>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</si>
  <si>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</si>
  <si>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</si>
  <si>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</si>
  <si>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</si>
  <si>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</si>
  <si>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</si>
  <si>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</si>
  <si>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</si>
  <si>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</si>
  <si>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</si>
  <si>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</si>
  <si>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</si>
  <si>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</si>
  <si>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</si>
  <si>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</si>
  <si>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</si>
  <si>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</si>
  <si>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</si>
  <si>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</si>
  <si>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</si>
  <si>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</si>
  <si>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</si>
  <si>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</si>
  <si>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</si>
  <si>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</si>
  <si>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</si>
  <si>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</si>
  <si>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</si>
  <si>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</si>
  <si>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</si>
  <si>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</si>
  <si>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</si>
  <si>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</si>
  <si>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</si>
  <si>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</si>
  <si>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</si>
  <si>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</si>
  <si>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</si>
  <si>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</si>
  <si>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</si>
  <si>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</si>
  <si>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</si>
  <si>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</si>
  <si>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</si>
  <si>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</si>
  <si>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</si>
  <si>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</si>
  <si>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</si>
  <si>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</si>
  <si>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</si>
  <si>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</si>
  <si>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</si>
  <si>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</si>
  <si>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</si>
  <si>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</si>
  <si>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</si>
  <si>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</si>
  <si>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</si>
  <si>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</si>
  <si>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</si>
  <si>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</si>
  <si>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</si>
  <si>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</si>
  <si>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</si>
  <si>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</si>
  <si>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</si>
  <si>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</si>
  <si>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</si>
  <si>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</si>
  <si>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</si>
  <si>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</si>
  <si>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</si>
  <si>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</si>
  <si>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</si>
  <si>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</si>
  <si>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</si>
  <si>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</si>
  <si>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</si>
  <si>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</si>
  <si>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</si>
  <si>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</si>
  <si>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</si>
  <si>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</si>
  <si>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</si>
  <si>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</si>
  <si>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</si>
  <si>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</si>
  <si>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</si>
  <si>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</si>
  <si>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</si>
  <si>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</si>
  <si>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</si>
  <si>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</si>
  <si>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</si>
  <si>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</si>
  <si>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</si>
  <si>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</si>
  <si>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</si>
  <si>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</si>
  <si>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</si>
  <si>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</si>
  <si>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</si>
  <si>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</si>
  <si>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</si>
  <si>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</si>
  <si>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</si>
  <si>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</si>
  <si>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</si>
  <si>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</si>
  <si>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</si>
  <si>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</si>
  <si>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</si>
  <si>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</si>
  <si>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</si>
  <si>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</si>
  <si>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</si>
  <si>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</si>
  <si>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</si>
  <si>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</si>
  <si>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</si>
  <si>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</si>
  <si>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</si>
  <si>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</si>
  <si>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</si>
  <si>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</si>
  <si>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</si>
  <si>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</si>
  <si>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</si>
  <si>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</si>
  <si>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</si>
  <si>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</si>
  <si>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</si>
  <si>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</si>
  <si>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</si>
  <si>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</si>
  <si>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</si>
  <si>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</si>
  <si>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</si>
  <si>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</si>
  <si>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</si>
  <si>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</si>
  <si>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</si>
  <si>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</si>
  <si>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</si>
  <si>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</si>
  <si>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</si>
  <si>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</si>
  <si>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</si>
  <si>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</si>
  <si>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</si>
  <si>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</si>
  <si>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</si>
  <si>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</si>
  <si>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</si>
  <si>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</si>
  <si>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</si>
  <si>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</si>
  <si>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</si>
  <si>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</si>
  <si>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</si>
  <si>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</si>
  <si>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</si>
  <si>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</si>
  <si>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</si>
  <si>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</si>
  <si>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</si>
  <si>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</si>
  <si>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</si>
  <si>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</si>
  <si>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</si>
  <si>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</si>
  <si>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</si>
  <si>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</si>
  <si>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</si>
  <si>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</si>
  <si>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</si>
  <si>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</si>
  <si>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</si>
  <si>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</si>
  <si>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</si>
  <si>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</si>
  <si>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</si>
  <si>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</si>
  <si>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</si>
  <si>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</si>
  <si>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</si>
  <si>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</si>
  <si>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</si>
  <si>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</si>
  <si>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</si>
  <si>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</si>
  <si>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</si>
  <si>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</si>
  <si>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</si>
  <si>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</si>
  <si>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</si>
  <si>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</si>
  <si>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</si>
  <si>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</si>
  <si>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</si>
  <si>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</si>
  <si>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</si>
  <si>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</si>
  <si>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</si>
  <si>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</si>
  <si>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</si>
  <si>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</si>
  <si>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</si>
  <si>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</si>
  <si>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</si>
  <si>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</si>
  <si>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</si>
  <si>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</si>
  <si>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</si>
  <si>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</si>
  <si>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</si>
  <si>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</si>
  <si>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</si>
  <si>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</si>
  <si>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</si>
  <si>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</si>
  <si>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</si>
  <si>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</si>
  <si>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</si>
  <si>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</si>
  <si>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</si>
  <si>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</si>
  <si>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</si>
  <si>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</si>
  <si>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</si>
  <si>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</si>
  <si>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</si>
  <si>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</si>
  <si>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</si>
  <si>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</si>
  <si>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</si>
  <si>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</si>
  <si>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</si>
  <si>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</si>
  <si>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</si>
  <si>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</si>
  <si>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</si>
  <si>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</si>
  <si>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</si>
  <si>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</si>
  <si>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</si>
  <si>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</si>
  <si>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</si>
  <si>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</si>
  <si>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</si>
  <si>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</si>
  <si>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</si>
  <si>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</si>
  <si>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</si>
  <si>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</si>
  <si>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</si>
  <si>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</si>
  <si>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</si>
  <si>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</si>
  <si>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</si>
  <si>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</si>
  <si>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</si>
  <si>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</si>
  <si>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</si>
  <si>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</si>
  <si>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</si>
  <si>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</si>
  <si>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</si>
  <si>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</si>
  <si>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</si>
  <si>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</si>
  <si>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</si>
  <si>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</si>
  <si>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</si>
  <si>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</si>
  <si>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</si>
  <si>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</si>
  <si>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</si>
  <si>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</si>
  <si>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</si>
  <si>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</si>
  <si>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</si>
  <si>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</si>
  <si>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</si>
  <si>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</si>
  <si>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</si>
  <si>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</si>
  <si>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</si>
  <si>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</si>
  <si>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</si>
  <si>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</si>
  <si>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</si>
  <si>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</si>
  <si>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</si>
  <si>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</si>
  <si>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</si>
  <si>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</si>
  <si>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</si>
  <si>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</si>
  <si>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</si>
  <si>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</si>
  <si>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</si>
  <si>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</si>
  <si>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</si>
  <si>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</si>
  <si>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</si>
  <si>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</si>
  <si>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</si>
  <si>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</si>
  <si>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</si>
  <si>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</si>
  <si>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</si>
  <si>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</si>
  <si>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</si>
  <si>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</si>
  <si>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</si>
  <si>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</si>
  <si>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</si>
  <si>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</si>
  <si>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</si>
  <si>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</si>
  <si>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</si>
  <si>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</si>
  <si>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</si>
  <si>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</si>
  <si>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</si>
  <si>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</si>
  <si>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</si>
  <si>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</si>
  <si>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</si>
  <si>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</si>
  <si>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</si>
  <si>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</si>
  <si>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</si>
  <si>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</si>
  <si>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</si>
  <si>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</si>
  <si>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</si>
  <si>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</si>
  <si>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</si>
  <si>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</si>
  <si>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</si>
  <si>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</si>
  <si>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</si>
  <si>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</si>
  <si>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</si>
  <si>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</si>
  <si>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</si>
  <si>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</si>
  <si>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</si>
  <si>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</si>
  <si>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</si>
  <si>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</si>
  <si>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</si>
  <si>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</si>
  <si>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</si>
  <si>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</si>
  <si>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</si>
  <si>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</si>
  <si>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</si>
  <si>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</si>
  <si>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</si>
  <si>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</si>
  <si>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</si>
  <si>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</si>
  <si>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</si>
  <si>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</si>
  <si>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</si>
  <si>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</si>
  <si>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</si>
  <si>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</si>
  <si>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</si>
  <si>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</si>
  <si>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</si>
  <si>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</si>
  <si>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</si>
  <si>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</si>
  <si>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</si>
  <si>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</si>
  <si>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</si>
  <si>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</si>
  <si>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</si>
  <si>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</si>
  <si>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</si>
  <si>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</si>
  <si>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</si>
  <si>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</si>
  <si>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</si>
  <si>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</si>
  <si>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</si>
  <si>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</si>
  <si>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</si>
  <si>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</si>
  <si>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</si>
  <si>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</si>
  <si>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</si>
  <si>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</si>
  <si>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</si>
  <si>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</si>
  <si>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</si>
  <si>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</si>
  <si>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</si>
  <si>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</si>
  <si>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</si>
  <si>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</si>
  <si>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</si>
  <si>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</si>
  <si>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</si>
  <si>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</si>
  <si>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</si>
  <si>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</si>
  <si>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</si>
  <si>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</si>
  <si>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</si>
  <si>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</si>
  <si>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</si>
  <si>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</si>
  <si>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</si>
  <si>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</si>
  <si>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</si>
  <si>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</si>
  <si>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</si>
  <si>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</si>
  <si>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</si>
  <si>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</si>
  <si>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</si>
  <si>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</si>
  <si>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</si>
  <si>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</si>
  <si>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</si>
  <si>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</si>
  <si>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</si>
  <si>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</si>
  <si>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</si>
  <si>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</si>
  <si>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</si>
  <si>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</si>
  <si>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</si>
  <si>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</si>
  <si>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</si>
  <si>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</si>
  <si>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</si>
  <si>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</si>
  <si>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</si>
  <si>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</si>
  <si>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</si>
  <si>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</si>
  <si>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</si>
  <si>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</si>
  <si>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</si>
  <si>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</si>
  <si>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</si>
  <si>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</si>
  <si>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</si>
  <si>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</si>
  <si>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</si>
  <si>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</si>
  <si>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</si>
  <si>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</si>
  <si>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</si>
  <si>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</si>
  <si>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</si>
  <si>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</si>
  <si>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</si>
  <si>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</si>
  <si>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</si>
  <si>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</si>
  <si>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</si>
  <si>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</si>
  <si>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</si>
  <si>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</si>
  <si>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</si>
  <si>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</si>
  <si>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</si>
  <si>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</si>
  <si>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</si>
  <si>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</si>
  <si>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</si>
  <si>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</si>
  <si>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</si>
  <si>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</si>
  <si>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</si>
  <si>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</si>
  <si>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</si>
  <si>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</si>
  <si>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</si>
  <si>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</si>
  <si>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</si>
  <si>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</si>
  <si>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</si>
  <si>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</si>
  <si>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</si>
  <si>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</si>
  <si>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</si>
  <si>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</si>
  <si>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</si>
  <si>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</si>
  <si>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</si>
  <si>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</si>
  <si>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</si>
  <si>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</si>
  <si>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</si>
  <si>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</si>
  <si>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</si>
  <si>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</si>
  <si>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</si>
  <si>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</si>
  <si>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</si>
  <si>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</si>
  <si>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</si>
  <si>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</si>
  <si>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</si>
  <si>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</si>
  <si>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</si>
  <si>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</si>
  <si>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</si>
  <si>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</si>
  <si>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</si>
  <si>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</si>
  <si>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</si>
  <si>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</si>
  <si>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</si>
  <si>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</si>
  <si>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</si>
  <si>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</si>
  <si>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</si>
  <si>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</si>
  <si>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</si>
  <si>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</si>
  <si>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</si>
  <si>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</si>
  <si>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</si>
  <si>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</si>
  <si>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</si>
  <si>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</si>
  <si>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</si>
  <si>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</si>
  <si>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</si>
  <si>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</si>
  <si>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</si>
  <si>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</si>
  <si>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</si>
  <si>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</si>
  <si>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</si>
  <si>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</si>
  <si>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</si>
  <si>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</si>
  <si>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</si>
  <si>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</si>
  <si>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</si>
  <si>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</si>
  <si>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</si>
  <si>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</si>
  <si>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</si>
  <si>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</si>
  <si>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</si>
  <si>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</si>
  <si>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</si>
  <si>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</si>
  <si>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</si>
  <si>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</si>
  <si>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</si>
  <si>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</si>
  <si>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</si>
  <si>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</si>
  <si>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</si>
  <si>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</si>
  <si>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</si>
  <si>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</si>
  <si>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</si>
  <si>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</si>
  <si>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</si>
  <si>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</si>
  <si>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</si>
  <si>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</si>
  <si>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</si>
  <si>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</si>
  <si>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</si>
  <si>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</si>
  <si>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</si>
  <si>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</si>
  <si>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</si>
  <si>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</si>
  <si>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</si>
  <si>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</si>
  <si>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</si>
  <si>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</si>
  <si>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</si>
  <si>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</si>
  <si>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</si>
  <si>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</si>
  <si>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</si>
  <si>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</si>
  <si>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</si>
  <si>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</si>
  <si>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</si>
  <si>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</si>
  <si>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</si>
  <si>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</si>
  <si>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</si>
  <si>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</si>
  <si>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</si>
  <si>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</si>
  <si>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</si>
  <si>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</si>
  <si>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</si>
  <si>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</si>
  <si>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</si>
  <si>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</si>
  <si>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</si>
  <si>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</si>
  <si>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</si>
  <si>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</si>
  <si>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</si>
  <si>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</si>
  <si>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</si>
  <si>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</si>
  <si>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</si>
  <si>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</si>
  <si>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</si>
  <si>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</si>
  <si>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</si>
  <si>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</si>
  <si>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</si>
  <si>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</si>
  <si>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</si>
  <si>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</si>
  <si>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</si>
  <si>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</si>
  <si>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</si>
  <si>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</si>
  <si>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</si>
  <si>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</si>
  <si>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</si>
  <si>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</si>
  <si>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</si>
  <si>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</si>
  <si>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</si>
  <si>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</si>
  <si>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</si>
  <si>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</si>
  <si>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</si>
  <si>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</si>
  <si>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</si>
  <si>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</si>
  <si>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</si>
  <si>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</si>
  <si>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</si>
  <si>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</si>
  <si>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</si>
  <si>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</si>
  <si>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</si>
  <si>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</si>
  <si>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</si>
  <si>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</si>
  <si>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</si>
  <si>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</si>
  <si>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</si>
  <si>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</si>
  <si>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</si>
  <si>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</si>
  <si>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</si>
  <si>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</si>
  <si>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</si>
  <si>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</si>
  <si>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</si>
  <si>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</si>
  <si>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</si>
  <si>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</si>
  <si>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</si>
  <si>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</si>
  <si>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</si>
  <si>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</si>
  <si>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</si>
  <si>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</si>
  <si>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</si>
  <si>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</si>
  <si>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</si>
  <si>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</si>
  <si>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</si>
  <si>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</si>
  <si>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</si>
  <si>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</si>
  <si>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</si>
  <si>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</si>
  <si>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</si>
  <si>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</si>
  <si>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</si>
  <si>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</si>
  <si>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</si>
  <si>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</si>
  <si>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</si>
  <si>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</si>
  <si>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</si>
  <si>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</si>
  <si>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</si>
  <si>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</si>
  <si>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</si>
  <si>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</si>
  <si>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</si>
  <si>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</si>
  <si>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</si>
  <si>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</si>
  <si>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</si>
  <si>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</si>
  <si>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</si>
  <si>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</si>
  <si>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</si>
  <si>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</si>
  <si>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</si>
  <si>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</si>
  <si>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</si>
  <si>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</si>
  <si>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</si>
  <si>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</si>
  <si>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</si>
  <si>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</si>
  <si>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</si>
  <si>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</si>
  <si>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</si>
  <si>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</si>
  <si>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</si>
  <si>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</si>
  <si>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</si>
  <si>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</si>
  <si>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</si>
  <si>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</si>
  <si>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</si>
  <si>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</si>
  <si>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</si>
  <si>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</si>
  <si>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</si>
  <si>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</si>
  <si>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</si>
  <si>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</si>
  <si>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</si>
  <si>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</si>
  <si>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</si>
  <si>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</si>
  <si>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</si>
  <si>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</si>
  <si>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</si>
  <si>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</si>
  <si>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</si>
  <si>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</si>
  <si>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</si>
  <si>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</si>
  <si>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</si>
  <si>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</si>
  <si>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</si>
  <si>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</si>
  <si>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</si>
  <si>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</si>
  <si>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</si>
  <si>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</si>
  <si>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</si>
  <si>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</si>
  <si>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</si>
  <si>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</si>
  <si>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</si>
  <si>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</si>
  <si>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</si>
  <si>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</si>
  <si>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</si>
  <si>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</si>
  <si>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</si>
  <si>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</si>
  <si>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</si>
  <si>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</si>
  <si>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</si>
  <si>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</si>
  <si>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</si>
  <si>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</si>
  <si>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</si>
  <si>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</si>
  <si>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</si>
  <si>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</si>
  <si>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</si>
  <si>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</si>
  <si>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</si>
  <si>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</si>
  <si>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</si>
  <si>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</si>
  <si>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</si>
  <si>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</si>
  <si>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</si>
  <si>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</si>
  <si>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</si>
  <si>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</si>
  <si>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</si>
  <si>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</si>
  <si>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</si>
  <si>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</si>
  <si>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</si>
  <si>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</si>
  <si>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</si>
  <si>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</si>
  <si>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</si>
  <si>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</si>
  <si>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</si>
  <si>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</si>
  <si>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</si>
  <si>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</si>
  <si>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</si>
  <si>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</si>
  <si>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</si>
  <si>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</si>
  <si>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</si>
  <si>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</si>
  <si>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</si>
  <si>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</si>
  <si>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</si>
  <si>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</si>
  <si>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</si>
  <si>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</si>
  <si>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</si>
  <si>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</si>
  <si>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</si>
  <si>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</si>
  <si>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</si>
  <si>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</si>
  <si>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</si>
  <si>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</si>
  <si>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</si>
  <si>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</si>
  <si>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</si>
  <si>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</si>
  <si>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</si>
  <si>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</si>
  <si>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</si>
  <si>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</si>
  <si>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</si>
  <si>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</si>
  <si>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</si>
  <si>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</si>
  <si>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</si>
  <si>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</si>
  <si>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</si>
  <si>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</si>
  <si>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</si>
  <si>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</si>
  <si>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</si>
  <si>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</si>
  <si>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</si>
  <si>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</si>
  <si>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</si>
  <si>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</si>
  <si>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</si>
  <si>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</si>
  <si>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</si>
  <si>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</si>
  <si>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</si>
  <si>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</si>
  <si>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</si>
  <si>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</si>
  <si>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</si>
  <si>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</si>
  <si>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</si>
  <si>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</si>
  <si>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</si>
  <si>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</si>
  <si>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</si>
  <si>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</si>
  <si>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</si>
  <si>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</si>
  <si>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</si>
  <si>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</si>
  <si>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</si>
  <si>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</si>
  <si>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</si>
  <si>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</si>
  <si>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</si>
  <si>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</si>
  <si>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</si>
  <si>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</si>
  <si>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</si>
  <si>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</si>
  <si>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</si>
  <si>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</si>
  <si>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</si>
  <si>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</si>
  <si>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</si>
  <si>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</si>
  <si>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</si>
  <si>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</si>
  <si>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</si>
  <si>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</si>
  <si>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</si>
  <si>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</si>
  <si>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</si>
  <si>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</si>
  <si>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</si>
  <si>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</si>
  <si>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</si>
  <si>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</si>
  <si>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</si>
  <si>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</si>
  <si>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</si>
  <si>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</si>
  <si>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</si>
  <si>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</si>
  <si>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</si>
  <si>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</si>
  <si>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</si>
  <si>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</si>
  <si>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</si>
  <si>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</si>
  <si>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</si>
  <si>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</si>
  <si>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</si>
  <si>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</si>
  <si>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</si>
  <si>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</si>
  <si>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</si>
  <si>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</si>
  <si>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</si>
  <si>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</si>
  <si>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</si>
  <si>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</si>
  <si>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</si>
  <si>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</si>
  <si>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</si>
  <si>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</si>
  <si>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</si>
  <si>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</si>
  <si>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</si>
  <si>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</si>
  <si>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</si>
  <si>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</si>
  <si>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</si>
  <si>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</si>
  <si>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</si>
  <si>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</si>
  <si>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</si>
  <si>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</si>
  <si>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</si>
  <si>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</si>
  <si>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</si>
  <si>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</si>
  <si>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</si>
  <si>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</si>
  <si>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</si>
  <si>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</si>
  <si>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</si>
  <si>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</si>
  <si>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</si>
  <si>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</si>
  <si>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</si>
  <si>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</si>
  <si>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</si>
  <si>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</si>
  <si>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</si>
  <si>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</si>
  <si>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</si>
  <si>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</si>
  <si>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</si>
  <si>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</si>
  <si>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</si>
  <si>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</si>
  <si>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</si>
  <si>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</si>
  <si>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</si>
  <si>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</si>
  <si>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</si>
  <si>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</si>
  <si>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</si>
  <si>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</si>
  <si>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</si>
  <si>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</si>
  <si>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</si>
  <si>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</si>
  <si>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</si>
  <si>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</si>
  <si>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</si>
  <si>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</si>
  <si>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</si>
  <si>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</si>
  <si>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</si>
  <si>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</si>
  <si>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</si>
  <si>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</si>
  <si>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</si>
  <si>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</si>
  <si>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</si>
  <si>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</si>
  <si>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</si>
  <si>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</si>
  <si>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</si>
  <si>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</si>
  <si>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</si>
  <si>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</si>
  <si>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</si>
  <si>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</si>
  <si>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</si>
  <si>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</si>
  <si>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</si>
  <si>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</si>
  <si>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</si>
  <si>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</si>
  <si>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</si>
  <si>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</si>
  <si>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</si>
  <si>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</si>
  <si>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</si>
  <si>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</si>
  <si>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</si>
  <si>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</si>
  <si>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</si>
  <si>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</si>
  <si>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</si>
  <si>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</si>
  <si>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</si>
  <si>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</si>
  <si>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</si>
  <si>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</si>
  <si>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</si>
  <si>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</si>
  <si>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</si>
  <si>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</si>
  <si>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</si>
  <si>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</si>
  <si>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</si>
  <si>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</si>
  <si>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</si>
  <si>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</si>
  <si>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</si>
  <si>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</si>
  <si>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</si>
  <si>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</si>
  <si>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</si>
  <si>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</si>
  <si>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</si>
  <si>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</si>
  <si>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</si>
  <si>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</si>
  <si>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</si>
  <si>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</si>
  <si>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</si>
  <si>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</si>
  <si>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</si>
  <si>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</si>
  <si>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</si>
  <si>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</si>
  <si>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</si>
  <si>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</si>
  <si>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</si>
  <si>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</si>
  <si>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</si>
  <si>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</si>
  <si>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</si>
  <si>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</si>
  <si>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</si>
  <si>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</si>
  <si>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</si>
  <si>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</si>
  <si>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</si>
  <si>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</si>
  <si>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</si>
  <si>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</si>
  <si>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</si>
  <si>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</si>
  <si>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</si>
  <si>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</si>
  <si>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</si>
  <si>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</si>
  <si>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</si>
  <si>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</si>
  <si>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</si>
  <si>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</si>
  <si>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</si>
  <si>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</si>
  <si>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</si>
  <si>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</si>
  <si>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</si>
  <si>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</si>
  <si>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</si>
  <si>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</si>
  <si>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</si>
  <si>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</si>
  <si>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</si>
  <si>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</si>
  <si>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</si>
  <si>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</si>
  <si>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</si>
  <si>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</si>
  <si>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</si>
  <si>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</si>
  <si>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</si>
  <si>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</si>
  <si>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</si>
  <si>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</si>
  <si>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</si>
  <si>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</si>
  <si>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</si>
  <si>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</si>
  <si>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</si>
  <si>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</si>
  <si>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</si>
  <si>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</si>
  <si>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</si>
  <si>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</si>
  <si>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</si>
  <si>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</si>
  <si>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</si>
  <si>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</si>
  <si>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</si>
  <si>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</si>
  <si>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</si>
  <si>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</si>
  <si>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</si>
  <si>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</si>
  <si>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</si>
  <si>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</si>
  <si>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</si>
  <si>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</si>
  <si>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</si>
  <si>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</si>
  <si>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</si>
  <si>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</si>
  <si>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</si>
  <si>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</si>
  <si>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</si>
  <si>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</si>
  <si>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</si>
  <si>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</si>
  <si>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</si>
  <si>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</si>
  <si>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</si>
  <si>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</si>
  <si>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</si>
  <si>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</si>
  <si>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</si>
  <si>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</si>
  <si>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</si>
  <si>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</si>
  <si>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</si>
  <si>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</si>
  <si>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</si>
  <si>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</si>
  <si>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</si>
  <si>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</si>
  <si>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</si>
  <si>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</si>
  <si>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</si>
  <si>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</si>
  <si>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</si>
  <si>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</si>
  <si>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</si>
  <si>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</si>
  <si>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</si>
  <si>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</si>
  <si>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</si>
  <si>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</si>
  <si>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</si>
  <si>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</si>
  <si>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</si>
  <si>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</si>
  <si>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</si>
  <si>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</si>
  <si>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</si>
  <si>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</si>
  <si>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</si>
  <si>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</si>
  <si>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</si>
  <si>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</si>
  <si>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</si>
  <si>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</si>
  <si>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</si>
  <si>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</si>
  <si>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</si>
  <si>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</si>
  <si>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</si>
  <si>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</si>
  <si>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</si>
  <si>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</si>
  <si>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</si>
  <si>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</si>
  <si>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</si>
  <si>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</si>
  <si>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</si>
  <si>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</si>
  <si>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</si>
  <si>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</si>
  <si>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</si>
  <si>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</si>
  <si>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</si>
  <si>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</si>
  <si>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</si>
  <si>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</si>
  <si>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</si>
  <si>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</si>
  <si>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</si>
  <si>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</si>
  <si>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</si>
  <si>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</si>
  <si>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</si>
  <si>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</si>
  <si>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</si>
  <si>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</si>
  <si>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</si>
  <si>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</si>
  <si>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</si>
  <si>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</si>
  <si>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</si>
  <si>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</si>
  <si>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</si>
  <si>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</si>
  <si>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</si>
  <si>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</si>
  <si>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</si>
  <si>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</si>
  <si>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</si>
  <si>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</si>
  <si>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</si>
  <si>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</si>
  <si>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</si>
  <si>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</si>
  <si>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</si>
  <si>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</si>
  <si>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</si>
  <si>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</si>
  <si>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</si>
  <si>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</si>
  <si>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</si>
  <si>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</si>
  <si>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</si>
  <si>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</si>
  <si>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</si>
  <si>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</si>
  <si>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</si>
  <si>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</si>
  <si>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</si>
  <si>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</si>
  <si>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</si>
  <si>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</si>
  <si>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</si>
  <si>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</si>
  <si>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</si>
  <si>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</si>
  <si>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</si>
  <si>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</si>
  <si>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</si>
  <si>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</si>
  <si>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</si>
  <si>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</si>
  <si>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</si>
  <si>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</si>
  <si>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</si>
  <si>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</si>
  <si>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</si>
  <si>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</si>
  <si>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</si>
  <si>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</si>
  <si>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</si>
  <si>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</si>
  <si>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</si>
  <si>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</si>
  <si>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</si>
  <si>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</si>
  <si>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</si>
  <si>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</si>
  <si>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</si>
  <si>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</si>
  <si>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</si>
  <si>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</si>
  <si>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</si>
  <si>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</si>
  <si>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</si>
  <si>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</si>
  <si>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</si>
  <si>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</si>
  <si>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</si>
  <si>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</si>
  <si>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</si>
  <si>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</si>
  <si>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</si>
  <si>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</si>
  <si>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</si>
  <si>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</si>
  <si>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</si>
  <si>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</si>
  <si>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</si>
  <si>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</si>
  <si>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</si>
  <si>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</si>
  <si>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</si>
  <si>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</si>
  <si>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</si>
  <si>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</si>
  <si>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</si>
  <si>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</si>
  <si>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</si>
  <si>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</si>
  <si>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</si>
  <si>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</si>
  <si>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</si>
  <si>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</si>
  <si>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</si>
  <si>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</si>
  <si>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</si>
  <si>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</si>
  <si>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</si>
  <si>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</si>
  <si>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</si>
  <si>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</si>
  <si>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</si>
  <si>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</si>
  <si>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</si>
  <si>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</si>
  <si>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</si>
  <si>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</si>
  <si>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</si>
  <si>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</si>
  <si>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</si>
  <si>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</si>
  <si>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</si>
  <si>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</si>
  <si>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</si>
  <si>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</si>
  <si>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</si>
  <si>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</si>
  <si>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</si>
  <si>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</si>
  <si>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</si>
  <si>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</si>
  <si>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</si>
  <si>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</si>
  <si>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</si>
  <si>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</si>
  <si>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</si>
  <si>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</si>
  <si>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</si>
  <si>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</si>
  <si>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</si>
  <si>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</si>
  <si>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</si>
  <si>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</si>
  <si>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</si>
  <si>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</si>
  <si>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</si>
  <si>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</si>
  <si>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</si>
  <si>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</si>
  <si>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</si>
  <si>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</si>
  <si>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</si>
  <si>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</si>
  <si>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</si>
  <si>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</si>
  <si>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</si>
  <si>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</si>
  <si>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</si>
  <si>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</si>
  <si>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</si>
  <si>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</si>
  <si>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</si>
  <si>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</si>
  <si>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</si>
  <si>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</si>
  <si>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</si>
  <si>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</si>
  <si>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</si>
  <si>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</si>
  <si>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</si>
  <si>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</si>
  <si>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</si>
  <si>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</si>
  <si>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</si>
  <si>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</si>
  <si>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</si>
  <si>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</si>
  <si>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</si>
  <si>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</si>
  <si>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</si>
  <si>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</si>
  <si>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</si>
  <si>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</si>
  <si>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</si>
  <si>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</si>
  <si>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</si>
  <si>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</si>
  <si>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</si>
  <si>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</si>
  <si>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</si>
  <si>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</si>
  <si>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</si>
  <si>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</si>
  <si>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</si>
  <si>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</si>
  <si>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</si>
  <si>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</si>
  <si>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</si>
  <si>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</si>
  <si>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</si>
  <si>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</si>
  <si>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</si>
  <si>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</si>
  <si>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</si>
  <si>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</si>
  <si>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</si>
  <si>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</si>
  <si>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</si>
  <si>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</si>
  <si>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</si>
  <si>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</si>
  <si>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</si>
  <si>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</si>
  <si>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</si>
  <si>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</si>
  <si>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</si>
  <si>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</si>
  <si>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</si>
  <si>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</si>
  <si>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</si>
  <si>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</si>
  <si>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</si>
  <si>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</si>
  <si>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</si>
  <si>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</si>
  <si>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</si>
  <si>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</si>
  <si>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</si>
  <si>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</si>
  <si>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</si>
  <si>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</si>
  <si>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</si>
  <si>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</si>
  <si>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</si>
  <si>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</si>
  <si>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</si>
  <si>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</si>
  <si>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</si>
  <si>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</si>
  <si>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</si>
  <si>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</si>
  <si>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</si>
  <si>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</si>
  <si>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</si>
  <si>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</si>
  <si>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</si>
  <si>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</si>
  <si>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</si>
  <si>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</si>
  <si>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</si>
  <si>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</si>
  <si>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</si>
  <si>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</si>
  <si>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</si>
  <si>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</si>
  <si>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</si>
  <si>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</si>
  <si>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</si>
  <si>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</si>
  <si>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</si>
  <si>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</si>
  <si>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</si>
  <si>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</si>
  <si>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</si>
  <si>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</si>
  <si>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</si>
  <si>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</si>
  <si>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</si>
  <si>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</si>
  <si>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</si>
  <si>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</si>
  <si>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</si>
  <si>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</si>
  <si>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</si>
  <si>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</si>
  <si>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</si>
  <si>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</si>
  <si>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</si>
  <si>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</si>
  <si>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</si>
  <si>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</si>
  <si>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</si>
  <si>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</si>
  <si>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</si>
  <si>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</si>
  <si>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</si>
  <si>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</si>
  <si>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</si>
  <si>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</si>
  <si>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</si>
  <si>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</si>
  <si>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</si>
  <si>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</si>
  <si>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</si>
  <si>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</si>
  <si>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</si>
  <si>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</si>
  <si>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</si>
  <si>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</si>
  <si>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</si>
  <si>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</si>
  <si>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</si>
  <si>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</si>
  <si>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</si>
  <si>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</si>
  <si>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</si>
  <si>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</si>
  <si>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</si>
  <si>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</si>
  <si>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</si>
  <si>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</si>
  <si>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</si>
  <si>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</si>
  <si>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</si>
  <si>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</si>
  <si>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</si>
  <si>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</si>
  <si>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</si>
  <si>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</si>
  <si>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</si>
  <si>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</si>
  <si>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</si>
  <si>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</si>
  <si>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</si>
  <si>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</si>
  <si>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</si>
  <si>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</si>
  <si>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</si>
  <si>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</si>
  <si>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</si>
  <si>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</si>
  <si>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</si>
  <si>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</si>
  <si>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</si>
  <si>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</si>
  <si>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</si>
  <si>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</si>
  <si>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</si>
  <si>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</si>
  <si>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</si>
  <si>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</si>
  <si>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</si>
  <si>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</si>
  <si>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</si>
  <si>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</si>
  <si>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</si>
  <si>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</si>
  <si>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</si>
  <si>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</si>
  <si>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</si>
  <si>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</si>
  <si>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</si>
  <si>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</si>
  <si>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</si>
  <si>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</si>
  <si>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</si>
  <si>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</si>
  <si>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</si>
  <si>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</si>
  <si>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</si>
  <si>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</si>
  <si>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</si>
  <si>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</si>
  <si>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</si>
  <si>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</si>
  <si>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</si>
  <si>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</si>
  <si>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</si>
  <si>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</si>
  <si>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</si>
  <si>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</si>
  <si>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</si>
  <si>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</si>
  <si>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</si>
  <si>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</si>
  <si>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</si>
  <si>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</si>
  <si>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</si>
  <si>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</si>
  <si>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</si>
  <si>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</si>
  <si>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</si>
  <si>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</si>
  <si>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</si>
  <si>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</si>
  <si>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</si>
  <si>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</si>
  <si>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</si>
  <si>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</si>
  <si>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</si>
  <si>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</si>
  <si>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</si>
  <si>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</si>
  <si>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</si>
  <si>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</si>
  <si>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</si>
  <si>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</si>
  <si>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</si>
  <si>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</si>
  <si>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</si>
  <si>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</si>
  <si>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</si>
  <si>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</si>
  <si>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</si>
  <si>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</si>
  <si>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</si>
  <si>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</si>
  <si>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</si>
  <si>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</si>
  <si>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</si>
  <si>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</si>
  <si>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</si>
  <si>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</si>
  <si>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</si>
  <si>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</si>
  <si>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</si>
  <si>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</si>
  <si>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</si>
  <si>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</si>
  <si>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</si>
  <si>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</si>
  <si>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</si>
  <si>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</si>
  <si>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</si>
  <si>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</si>
  <si>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</si>
  <si>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</si>
  <si>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</si>
  <si>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</si>
  <si>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</si>
  <si>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</si>
  <si>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</si>
  <si>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</si>
  <si>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</si>
  <si>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</si>
  <si>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</si>
  <si>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</si>
  <si>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</si>
  <si>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</si>
  <si>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</si>
  <si>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</si>
  <si>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</si>
  <si>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</si>
  <si>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</si>
  <si>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</si>
  <si>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</si>
  <si>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</si>
  <si>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</si>
  <si>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</si>
  <si>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</si>
  <si>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</si>
  <si>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</si>
  <si>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</si>
  <si>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</si>
  <si>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</si>
  <si>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</si>
  <si>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</si>
  <si>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</si>
  <si>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</si>
  <si>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</si>
  <si>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</si>
  <si>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</si>
  <si>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</si>
  <si>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</si>
  <si>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</si>
  <si>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</si>
  <si>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</si>
  <si>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</si>
  <si>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</si>
  <si>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</si>
  <si>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</si>
  <si>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</si>
  <si>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</si>
  <si>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</si>
  <si>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</si>
  <si>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</si>
  <si>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</si>
  <si>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</si>
  <si>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</si>
  <si>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</si>
  <si>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</si>
  <si>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</si>
  <si>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</si>
  <si>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</si>
  <si>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</si>
  <si>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</si>
  <si>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</si>
  <si>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</si>
  <si>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</si>
  <si>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</si>
  <si>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</si>
  <si>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</si>
  <si>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</si>
  <si>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</si>
  <si>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</si>
  <si>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</si>
  <si>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</si>
  <si>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</si>
  <si>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</si>
  <si>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</si>
  <si>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</si>
  <si>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</si>
  <si>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</si>
  <si>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</si>
  <si>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</si>
  <si>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</si>
  <si>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</si>
  <si>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</si>
  <si>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</si>
  <si>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</si>
  <si>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</si>
  <si>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</si>
  <si>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</si>
  <si>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</si>
  <si>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</si>
  <si>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</si>
  <si>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</si>
  <si>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</si>
  <si>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</si>
  <si>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</si>
  <si>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</si>
  <si>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</si>
  <si>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</si>
  <si>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</si>
  <si>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</si>
  <si>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</si>
  <si>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</si>
  <si>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</si>
  <si>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</si>
  <si>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</si>
  <si>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</si>
  <si>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</si>
  <si>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</si>
  <si>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</si>
  <si>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</si>
  <si>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</si>
  <si>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</si>
  <si>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</si>
  <si>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</si>
  <si>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</si>
  <si>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</si>
  <si>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</si>
  <si>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</si>
  <si>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</si>
  <si>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</si>
  <si>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</si>
  <si>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</si>
  <si>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</si>
  <si>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</si>
  <si>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</si>
  <si>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</si>
  <si>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</si>
  <si>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</si>
  <si>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</si>
  <si>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</si>
  <si>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</si>
  <si>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</si>
  <si>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</si>
  <si>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</si>
  <si>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</si>
  <si>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</si>
  <si>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</si>
  <si>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</si>
  <si>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</si>
  <si>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</si>
  <si>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</si>
  <si>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</si>
  <si>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</si>
  <si>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</si>
  <si>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</si>
  <si>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</si>
  <si>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</si>
  <si>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</si>
  <si>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</si>
  <si>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</si>
  <si>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</si>
  <si>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</si>
  <si>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</si>
  <si>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</si>
  <si>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</si>
  <si>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</si>
  <si>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</si>
  <si>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</si>
  <si>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</si>
  <si>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</si>
  <si>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</si>
  <si>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</si>
  <si>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</si>
  <si>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</si>
  <si>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</si>
  <si>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</si>
  <si>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</si>
  <si>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</si>
  <si>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</si>
  <si>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</si>
  <si>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</si>
  <si>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</si>
  <si>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</si>
  <si>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</si>
  <si>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</si>
  <si>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</si>
  <si>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</si>
  <si>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</si>
  <si>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</si>
  <si>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</si>
  <si>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</si>
  <si>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</si>
  <si>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</si>
  <si>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</si>
  <si>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</si>
  <si>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</si>
  <si>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</si>
  <si>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</si>
  <si>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</si>
  <si>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</si>
  <si>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</si>
  <si>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</si>
  <si>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</si>
  <si>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</si>
  <si>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</si>
  <si>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</si>
  <si>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</si>
  <si>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</si>
  <si>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</si>
  <si>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</si>
  <si>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</si>
  <si>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</si>
  <si>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</si>
  <si>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</si>
  <si>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</si>
  <si>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</si>
  <si>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</si>
  <si>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</si>
  <si>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</si>
  <si>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</si>
  <si>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</si>
  <si>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</si>
  <si>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</si>
  <si>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</si>
  <si>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</si>
  <si>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</si>
  <si>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</si>
  <si>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</si>
  <si>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</si>
  <si>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</si>
  <si>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</si>
  <si>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</si>
  <si>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</si>
  <si>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</si>
  <si>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</si>
  <si>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</si>
  <si>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</si>
  <si>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</si>
  <si>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</si>
  <si>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</si>
  <si>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</si>
  <si>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</si>
  <si>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</si>
  <si>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</si>
  <si>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</si>
  <si>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</si>
  <si>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</si>
  <si>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</si>
  <si>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</si>
  <si>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</si>
  <si>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</si>
  <si>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</si>
  <si>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</si>
  <si>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</si>
  <si>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</si>
  <si>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</si>
  <si>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</si>
  <si>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</si>
  <si>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</si>
  <si>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</si>
  <si>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</si>
  <si>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</si>
  <si>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</si>
  <si>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</si>
  <si>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</si>
  <si>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</si>
  <si>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</si>
  <si>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</si>
  <si>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</si>
  <si>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</si>
  <si>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</si>
  <si>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</si>
  <si>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</si>
  <si>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</si>
  <si>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</si>
  <si>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</si>
  <si>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</si>
  <si>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</si>
  <si>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</si>
  <si>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</si>
  <si>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</si>
  <si>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</si>
  <si>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</si>
  <si>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</si>
  <si>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</si>
  <si>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</si>
  <si>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</si>
  <si>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</si>
  <si>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</si>
  <si>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</si>
  <si>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</si>
  <si>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</si>
  <si>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</si>
  <si>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</si>
  <si>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</si>
  <si>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</si>
  <si>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</si>
  <si>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</si>
  <si>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</si>
  <si>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</si>
  <si>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</si>
  <si>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</si>
  <si>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</si>
  <si>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</si>
  <si>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</si>
  <si>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</si>
  <si>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</si>
  <si>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</si>
  <si>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</si>
  <si>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</si>
  <si>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</si>
  <si>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</si>
  <si>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</si>
  <si>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</si>
  <si>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</si>
  <si>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</si>
  <si>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</si>
  <si>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</si>
  <si>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</si>
  <si>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</si>
  <si>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</si>
  <si>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</si>
  <si>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</si>
  <si>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</si>
  <si>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</si>
  <si>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</si>
  <si>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</si>
  <si>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</si>
  <si>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</si>
  <si>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</si>
  <si>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</si>
  <si>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</si>
  <si>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</si>
  <si>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</si>
  <si>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</si>
  <si>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</si>
  <si>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</si>
  <si>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</si>
  <si>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</si>
  <si>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</si>
  <si>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</si>
  <si>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</si>
  <si>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</si>
  <si>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</si>
  <si>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</si>
  <si>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</si>
  <si>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</si>
  <si>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</si>
  <si>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</si>
  <si>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</si>
  <si>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</si>
  <si>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</si>
  <si>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</si>
  <si>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</si>
  <si>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</si>
  <si>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</si>
  <si>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</si>
  <si>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</si>
  <si>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</si>
  <si>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</si>
  <si>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</si>
  <si>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</si>
  <si>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</si>
  <si>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</si>
  <si>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</si>
  <si>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</si>
  <si>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</si>
  <si>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</si>
  <si>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</si>
  <si>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</si>
  <si>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</si>
  <si>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</si>
  <si>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</si>
  <si>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</si>
  <si>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</si>
  <si>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</si>
  <si>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</si>
  <si>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</si>
  <si>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</si>
  <si>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</si>
  <si>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</si>
  <si>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</si>
  <si>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</si>
  <si>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</si>
  <si>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</si>
  <si>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</si>
  <si>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</si>
  <si>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</si>
  <si>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</si>
  <si>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</si>
  <si>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</si>
  <si>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</si>
  <si>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</si>
  <si>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</si>
  <si>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</si>
  <si>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</si>
  <si>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</si>
  <si>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</si>
  <si>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</si>
  <si>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</si>
  <si>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</si>
  <si>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</si>
  <si>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</si>
  <si>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</si>
  <si>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</si>
  <si>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</si>
  <si>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</si>
  <si>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</si>
  <si>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</si>
  <si>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</si>
  <si>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</si>
  <si>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</si>
  <si>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</si>
  <si>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</si>
  <si>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</si>
  <si>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</si>
  <si>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</si>
  <si>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</si>
  <si>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</si>
  <si>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</si>
  <si>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</si>
  <si>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</si>
  <si>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</si>
  <si>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</si>
  <si>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</si>
  <si>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</si>
  <si>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</si>
  <si>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</si>
  <si>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</si>
  <si>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</si>
  <si>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</si>
  <si>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</si>
  <si>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</si>
  <si>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</si>
  <si>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</si>
  <si>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</si>
  <si>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</si>
  <si>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</si>
  <si>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</si>
  <si>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</si>
  <si>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</si>
  <si>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</si>
  <si>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</si>
  <si>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</si>
  <si>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</si>
  <si>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</si>
  <si>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</si>
  <si>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</si>
  <si>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</si>
  <si>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</si>
  <si>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</si>
  <si>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</si>
  <si>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</si>
  <si>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</si>
  <si>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</si>
  <si>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</si>
  <si>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</si>
  <si>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</si>
  <si>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</si>
  <si>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</si>
  <si>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</si>
  <si>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</si>
  <si>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</si>
  <si>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</si>
  <si>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</si>
  <si>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</si>
  <si>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</si>
  <si>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</si>
  <si>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</si>
  <si>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</si>
  <si>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</si>
  <si>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</si>
  <si>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</si>
  <si>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</si>
  <si>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</si>
  <si>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</si>
  <si>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</si>
  <si>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</si>
  <si>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</si>
  <si>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</si>
  <si>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</si>
  <si>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</si>
  <si>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</si>
  <si>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</si>
  <si>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</si>
  <si>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</si>
  <si>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</si>
  <si>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</si>
  <si>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</si>
  <si>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</si>
  <si>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</si>
  <si>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</si>
  <si>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</si>
  <si>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</si>
  <si>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</si>
  <si>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</si>
  <si>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</si>
  <si>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</si>
  <si>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</si>
  <si>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</si>
  <si>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</si>
  <si>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</si>
  <si>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</si>
  <si>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</si>
  <si>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</si>
  <si>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</si>
  <si>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</si>
  <si>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</si>
  <si>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</si>
  <si>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</si>
  <si>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</si>
  <si>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</si>
  <si>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</si>
  <si>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</si>
  <si>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</si>
  <si>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</si>
  <si>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</si>
  <si>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</si>
  <si>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</si>
  <si>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</si>
  <si>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</si>
  <si>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</si>
  <si>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</si>
  <si>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</si>
  <si>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</si>
  <si>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</si>
  <si>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</si>
  <si>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</si>
  <si>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</si>
  <si>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</si>
  <si>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</si>
  <si>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</si>
  <si>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</si>
  <si>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</si>
  <si>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</si>
  <si>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</si>
  <si>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</si>
  <si>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</si>
  <si>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</si>
  <si>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</si>
  <si>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</si>
  <si>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</si>
  <si>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</si>
  <si>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</si>
  <si>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</si>
  <si>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</si>
  <si>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</si>
  <si>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</si>
  <si>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</si>
  <si>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</si>
  <si>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</si>
  <si>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</si>
  <si>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</si>
  <si>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</si>
  <si>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</si>
  <si>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</si>
  <si>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</si>
  <si>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</si>
  <si>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</si>
  <si>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</si>
  <si>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</si>
  <si>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</si>
  <si>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</si>
  <si>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</si>
  <si>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</si>
  <si>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</si>
  <si>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</si>
  <si>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</si>
  <si>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</si>
  <si>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</si>
  <si>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</si>
  <si>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</si>
  <si>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</si>
  <si>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</si>
  <si>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</si>
  <si>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</si>
  <si>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</si>
  <si>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</si>
  <si>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</si>
  <si>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</si>
  <si>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</si>
  <si>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</si>
  <si>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</si>
  <si>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</si>
  <si>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</si>
  <si>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</si>
  <si>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</si>
  <si>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</si>
  <si>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</si>
  <si>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</si>
  <si>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</si>
  <si>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</si>
  <si>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</si>
  <si>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</si>
  <si>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</si>
  <si>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</si>
  <si>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</si>
  <si>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</si>
  <si>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</si>
  <si>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</si>
  <si>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</si>
  <si>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</si>
  <si>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</si>
  <si>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</si>
  <si>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</si>
  <si>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</si>
  <si>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</si>
  <si>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</si>
  <si>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</si>
  <si>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</si>
  <si>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</si>
  <si>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</si>
  <si>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</si>
  <si>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</si>
  <si>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</si>
  <si>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</si>
  <si>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</si>
  <si>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</si>
  <si>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</si>
  <si>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</si>
  <si>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</si>
  <si>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</si>
  <si>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</si>
  <si>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</si>
  <si>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</si>
  <si>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</si>
  <si>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</si>
  <si>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</si>
  <si>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</si>
  <si>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</si>
  <si>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</si>
  <si>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</si>
  <si>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</si>
  <si>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</si>
  <si>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</si>
  <si>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</si>
  <si>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</si>
  <si>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</si>
  <si>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</si>
  <si>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</si>
  <si>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</si>
  <si>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</si>
  <si>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</si>
  <si>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</si>
  <si>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</si>
  <si>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</si>
  <si>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</si>
  <si>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</si>
  <si>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</si>
  <si>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</si>
  <si>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</si>
  <si>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</si>
  <si>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</si>
  <si>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</si>
  <si>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</si>
  <si>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</si>
  <si>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</si>
  <si>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</si>
  <si>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</si>
  <si>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</si>
  <si>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</si>
  <si>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</si>
  <si>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</si>
  <si>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</si>
  <si>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</si>
  <si>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</si>
  <si>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</si>
  <si>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</si>
  <si>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</si>
  <si>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</si>
  <si>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</si>
  <si>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</si>
  <si>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</si>
  <si>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</si>
  <si>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</si>
  <si>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</si>
  <si>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</si>
  <si>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</si>
  <si>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</si>
  <si>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</si>
  <si>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</si>
  <si>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</si>
  <si>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</si>
  <si>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</si>
  <si>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</si>
  <si>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</si>
  <si>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</si>
  <si>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</si>
  <si>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</si>
  <si>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</si>
  <si>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</si>
  <si>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</si>
  <si>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</si>
  <si>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</si>
  <si>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</si>
  <si>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</si>
  <si>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</si>
  <si>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</si>
  <si>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</si>
  <si>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</si>
  <si>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</si>
  <si>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</si>
  <si>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</si>
  <si>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</si>
  <si>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</si>
  <si>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</si>
  <si>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</si>
  <si>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</si>
  <si>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</si>
  <si>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</si>
  <si>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</si>
  <si>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</si>
  <si>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</si>
  <si>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</si>
  <si>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</si>
  <si>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</si>
  <si>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</si>
  <si>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</si>
  <si>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</si>
  <si>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</si>
  <si>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</si>
  <si>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</si>
  <si>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</si>
  <si>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</si>
  <si>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</si>
  <si>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</si>
  <si>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</si>
  <si>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</si>
  <si>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</si>
  <si>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</si>
  <si>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</si>
  <si>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</si>
  <si>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</si>
  <si>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</si>
  <si>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</si>
  <si>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</si>
  <si>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</si>
  <si>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</si>
  <si>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</si>
  <si>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</si>
  <si>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</si>
  <si>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</si>
  <si>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</si>
  <si>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</si>
  <si>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</si>
  <si>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</si>
  <si>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</si>
  <si>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</si>
  <si>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</si>
  <si>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</si>
  <si>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</si>
  <si>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</si>
  <si>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</si>
  <si>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</si>
  <si>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</si>
  <si>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</si>
  <si>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</si>
  <si>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</si>
  <si>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</si>
  <si>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</si>
  <si>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</si>
  <si>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</si>
  <si>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</si>
  <si>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</si>
  <si>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</si>
  <si>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</si>
  <si>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</si>
  <si>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</si>
  <si>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</si>
  <si>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</si>
  <si>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</si>
  <si>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</si>
  <si>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</si>
  <si>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</si>
  <si>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</si>
  <si>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</si>
  <si>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</si>
  <si>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</si>
  <si>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</si>
  <si>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</si>
  <si>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</si>
  <si>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</si>
  <si>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</si>
  <si>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</si>
  <si>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</si>
  <si>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</si>
  <si>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</si>
  <si>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</si>
  <si>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</si>
  <si>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</si>
  <si>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</si>
  <si>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</si>
  <si>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</si>
  <si>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</si>
  <si>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</si>
  <si>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</si>
  <si>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</si>
  <si>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</si>
  <si>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</si>
  <si>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</si>
  <si>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</si>
  <si>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</si>
  <si>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</si>
  <si>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</si>
  <si>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</si>
  <si>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</si>
  <si>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</si>
  <si>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</si>
  <si>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</si>
  <si>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</si>
  <si>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</si>
  <si>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</si>
  <si>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</si>
  <si>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</si>
  <si>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</si>
  <si>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</si>
  <si>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</si>
  <si>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</si>
  <si>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</si>
  <si>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</si>
  <si>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</si>
  <si>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</si>
  <si>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</si>
  <si>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</si>
  <si>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</si>
  <si>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</si>
  <si>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</si>
  <si>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</si>
  <si>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</si>
  <si>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</si>
  <si>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</si>
  <si>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</si>
  <si>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</si>
  <si>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</si>
  <si>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</si>
  <si>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</si>
  <si>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</si>
  <si>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</si>
  <si>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</si>
  <si>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</si>
  <si>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</si>
  <si>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</si>
  <si>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</si>
  <si>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</si>
  <si>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</si>
  <si>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</si>
  <si>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</si>
  <si>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</si>
  <si>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</si>
  <si>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</si>
  <si>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</si>
  <si>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</si>
  <si>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</si>
  <si>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</si>
  <si>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</si>
  <si>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</si>
  <si>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</si>
  <si>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</si>
  <si>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</si>
  <si>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</si>
  <si>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</si>
  <si>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</si>
  <si>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</si>
  <si>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</si>
  <si>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</si>
  <si>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</si>
  <si>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</si>
  <si>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</si>
  <si>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</si>
  <si>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</si>
  <si>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</si>
  <si>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</si>
  <si>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</si>
  <si>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</si>
  <si>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</si>
  <si>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</si>
  <si>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</si>
  <si>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</si>
  <si>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</si>
  <si>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</si>
  <si>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</si>
  <si>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</si>
  <si>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</si>
  <si>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</si>
  <si>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</si>
  <si>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</si>
  <si>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</si>
  <si>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</si>
  <si>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</si>
  <si>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</si>
  <si>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</si>
  <si>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</si>
  <si>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</si>
  <si>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</si>
  <si>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</si>
  <si>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</si>
  <si>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</si>
  <si>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</si>
  <si>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</si>
  <si>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</si>
  <si>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</si>
  <si>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</si>
  <si>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</si>
  <si>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</si>
  <si>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</si>
  <si>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</si>
  <si>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</si>
  <si>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</si>
  <si>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</si>
  <si>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</si>
  <si>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</si>
  <si>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</si>
  <si>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</si>
  <si>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</si>
  <si>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</si>
  <si>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</si>
  <si>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</si>
  <si>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</si>
  <si>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</si>
  <si>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</si>
  <si>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</si>
  <si>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</si>
  <si>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</si>
  <si>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</si>
  <si>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</si>
  <si>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</si>
  <si>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</si>
  <si>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</si>
  <si>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</si>
  <si>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</si>
  <si>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</si>
  <si>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</si>
  <si>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</si>
  <si>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</si>
  <si>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</si>
  <si>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</si>
  <si>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</si>
  <si>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</si>
  <si>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</si>
  <si>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</si>
  <si>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</si>
  <si>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</si>
  <si>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</si>
  <si>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</si>
  <si>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</si>
  <si>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</si>
  <si>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</si>
  <si>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</si>
  <si>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</si>
  <si>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</si>
  <si>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</si>
  <si>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</si>
  <si>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</si>
  <si>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</si>
  <si>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</si>
  <si>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</si>
  <si>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</si>
  <si>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</si>
  <si>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</si>
  <si>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</si>
  <si>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</si>
  <si>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</si>
  <si>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</si>
  <si>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</si>
  <si>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</si>
  <si>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</si>
  <si>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</si>
  <si>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</si>
  <si>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</si>
  <si>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</si>
  <si>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</si>
  <si>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</si>
  <si>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</si>
  <si>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</si>
  <si>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</si>
  <si>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</si>
  <si>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</si>
  <si>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</si>
  <si>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</si>
  <si>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</si>
  <si>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</si>
  <si>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</si>
  <si>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</si>
  <si>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</si>
  <si>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</si>
  <si>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</si>
  <si>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</si>
  <si>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</si>
  <si>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</si>
  <si>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</si>
  <si>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</si>
  <si>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</si>
  <si>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</si>
  <si>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</si>
  <si>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</si>
  <si>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</si>
  <si>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</si>
  <si>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</si>
  <si>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</si>
  <si>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</si>
  <si>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</si>
  <si>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</si>
  <si>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</si>
  <si>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</si>
  <si>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</si>
  <si>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</si>
  <si>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</si>
  <si>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</si>
  <si>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</si>
  <si>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</si>
  <si>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</si>
  <si>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</si>
  <si>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</si>
  <si>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</si>
  <si>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</si>
  <si>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</si>
  <si>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</si>
  <si>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</si>
  <si>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</si>
  <si>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</si>
  <si>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</si>
  <si>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</si>
  <si>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</si>
  <si>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</si>
  <si>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</si>
  <si>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</si>
  <si>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</si>
  <si>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</si>
  <si>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</si>
  <si>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</si>
  <si>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</si>
  <si>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</si>
  <si>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</si>
  <si>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</si>
  <si>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</si>
  <si>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</si>
  <si>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</si>
  <si>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</si>
  <si>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</si>
  <si>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</si>
  <si>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</si>
  <si>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</si>
  <si>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</si>
  <si>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</si>
  <si>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</si>
  <si>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</si>
  <si>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</si>
  <si>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</si>
  <si>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</si>
  <si>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</si>
  <si>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</si>
  <si>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</si>
  <si>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</si>
  <si>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</si>
  <si>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</si>
  <si>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</si>
  <si>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</si>
  <si>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</si>
  <si>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</si>
  <si>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</si>
  <si>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</si>
  <si>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</si>
  <si>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</si>
  <si>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</si>
  <si>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</si>
  <si>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</si>
  <si>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</si>
  <si>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</si>
  <si>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</si>
  <si>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</si>
  <si>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</si>
  <si>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</si>
  <si>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</si>
  <si>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</si>
  <si>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</si>
  <si>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</si>
  <si>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</si>
  <si>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</si>
  <si>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</si>
  <si>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</si>
  <si>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</si>
  <si>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</si>
  <si>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</si>
  <si>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</si>
  <si>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</si>
  <si>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</si>
  <si>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</si>
  <si>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</si>
  <si>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</si>
  <si>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</si>
  <si>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</si>
  <si>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</si>
  <si>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</si>
  <si>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</si>
  <si>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</si>
  <si>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</si>
  <si>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</si>
  <si>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</si>
  <si>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</si>
  <si>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</si>
  <si>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</si>
  <si>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</si>
  <si>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</si>
  <si>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</si>
  <si>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</si>
  <si>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</si>
  <si>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</si>
  <si>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</si>
  <si>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</si>
  <si>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</si>
  <si>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</si>
  <si>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</si>
  <si>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</si>
  <si>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</si>
  <si>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</si>
  <si>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</si>
  <si>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</si>
  <si>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</si>
  <si>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</si>
  <si>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</si>
  <si>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</si>
  <si>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</si>
  <si>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</si>
  <si>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</si>
  <si>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</si>
  <si>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</si>
  <si>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</si>
  <si>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</si>
  <si>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</si>
  <si>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</si>
  <si>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</si>
  <si>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</si>
  <si>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</si>
  <si>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</si>
  <si>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</si>
  <si>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</si>
  <si>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</si>
  <si>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</si>
  <si>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</si>
  <si>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</si>
  <si>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</si>
  <si>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</si>
  <si>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</si>
  <si>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</si>
  <si>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</si>
  <si>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</si>
  <si>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</si>
  <si>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</si>
  <si>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</si>
  <si>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</si>
  <si>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</si>
  <si>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</si>
  <si>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</si>
  <si>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</si>
  <si>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</si>
  <si>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</si>
  <si>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</si>
  <si>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</si>
  <si>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</si>
  <si>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</si>
  <si>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</si>
  <si>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</si>
  <si>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</si>
  <si>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</si>
  <si>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</si>
  <si>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</si>
  <si>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</si>
  <si>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</si>
  <si>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</si>
  <si>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</si>
  <si>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</si>
  <si>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</si>
  <si>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</si>
  <si>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</si>
  <si>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</si>
  <si>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</si>
  <si>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</si>
  <si>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</si>
  <si>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</si>
  <si>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</si>
  <si>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</si>
  <si>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</si>
  <si>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</si>
  <si>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</si>
  <si>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</si>
  <si>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</si>
  <si>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</si>
  <si>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</si>
  <si>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</si>
  <si>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</si>
  <si>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</si>
  <si>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</si>
  <si>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</si>
  <si>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</si>
  <si>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</si>
  <si>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</si>
  <si>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</si>
  <si>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</si>
  <si>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</si>
  <si>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</si>
  <si>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</si>
  <si>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</si>
  <si>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</si>
  <si>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</si>
  <si>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</si>
  <si>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</si>
  <si>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</si>
  <si>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</si>
  <si>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</si>
  <si>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</si>
  <si>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</si>
  <si>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</si>
  <si>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</si>
  <si>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</si>
  <si>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</si>
  <si>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</si>
  <si>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</si>
  <si>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</si>
  <si>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</si>
  <si>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</si>
  <si>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</si>
  <si>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</si>
  <si>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</si>
  <si>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</si>
  <si>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</si>
  <si>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</si>
  <si>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</si>
  <si>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</si>
  <si>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</si>
  <si>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</si>
  <si>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</si>
  <si>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</si>
  <si>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</si>
  <si>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</si>
  <si>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</si>
  <si>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</si>
  <si>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</si>
  <si>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</si>
  <si>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</si>
  <si>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</si>
  <si>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</si>
  <si>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</si>
  <si>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</si>
  <si>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</si>
  <si>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</si>
  <si>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</si>
  <si>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</si>
  <si>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</si>
  <si>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</si>
  <si>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</si>
  <si>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</si>
  <si>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</si>
  <si>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</si>
  <si>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</si>
  <si>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</si>
  <si>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</si>
  <si>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</si>
  <si>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</si>
  <si>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</si>
  <si>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</si>
  <si>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</si>
  <si>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</si>
  <si>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</si>
  <si>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</si>
  <si>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</si>
  <si>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</si>
  <si>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</si>
  <si>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</si>
  <si>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</si>
  <si>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</si>
  <si>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</si>
  <si>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</si>
  <si>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</si>
  <si>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</si>
  <si>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</si>
  <si>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</si>
  <si>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</si>
  <si>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</si>
  <si>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</si>
  <si>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</si>
  <si>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</si>
  <si>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</si>
  <si>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</si>
  <si>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</si>
  <si>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</si>
  <si>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</si>
  <si>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</si>
  <si>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</si>
  <si>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</si>
  <si>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</si>
  <si>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</si>
  <si>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</si>
  <si>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</si>
  <si>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</si>
  <si>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</si>
  <si>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</si>
  <si>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</si>
  <si>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</si>
  <si>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</si>
  <si>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</si>
  <si>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</si>
  <si>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</si>
  <si>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</si>
  <si>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</si>
  <si>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</si>
  <si>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</si>
  <si>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</si>
  <si>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</si>
  <si>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</si>
  <si>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</si>
  <si>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</si>
  <si>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</si>
  <si>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</si>
  <si>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</si>
  <si>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</si>
  <si>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</si>
  <si>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</si>
  <si>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</si>
  <si>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</si>
  <si>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</si>
  <si>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</si>
  <si>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</si>
  <si>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</si>
  <si>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</si>
  <si>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</si>
  <si>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</si>
  <si>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</si>
  <si>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</si>
  <si>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</si>
  <si>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</si>
  <si>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</si>
  <si>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</si>
  <si>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</si>
  <si>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</si>
  <si>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</si>
  <si>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</si>
  <si>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</si>
  <si>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</si>
  <si>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</si>
  <si>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</si>
  <si>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</si>
  <si>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</si>
  <si>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</si>
  <si>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</si>
  <si>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</si>
  <si>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</si>
  <si>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</si>
  <si>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</si>
  <si>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</si>
  <si>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</si>
  <si>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</si>
  <si>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</si>
  <si>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</si>
  <si>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</si>
  <si>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</si>
  <si>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</si>
  <si>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</si>
  <si>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</si>
  <si>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</si>
  <si>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</si>
  <si>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</si>
  <si>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</si>
  <si>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</si>
  <si>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</si>
  <si>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</si>
  <si>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</si>
  <si>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</si>
  <si>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</si>
  <si>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</si>
  <si>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</si>
  <si>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</si>
  <si>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</si>
  <si>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</si>
  <si>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</si>
  <si>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</si>
  <si>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</si>
  <si>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</si>
  <si>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</si>
  <si>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</si>
  <si>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</si>
  <si>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</si>
  <si>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</si>
  <si>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</si>
  <si>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</si>
  <si>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</si>
  <si>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</si>
  <si>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</si>
  <si>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</si>
  <si>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</si>
  <si>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</si>
  <si>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</si>
  <si>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</si>
  <si>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</si>
  <si>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</si>
  <si>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</si>
  <si>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</si>
  <si>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</si>
  <si>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</si>
  <si>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</si>
  <si>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</si>
  <si>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</si>
  <si>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</si>
  <si>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</si>
  <si>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</si>
  <si>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</si>
  <si>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</si>
  <si>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</si>
  <si>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</si>
  <si>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</si>
  <si>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</si>
  <si>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</si>
  <si>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</si>
  <si>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</si>
  <si>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</si>
  <si>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</si>
  <si>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</si>
  <si>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</si>
  <si>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</si>
  <si>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</si>
  <si>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</si>
  <si>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</si>
  <si>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</si>
  <si>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</si>
  <si>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</si>
  <si>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</si>
  <si>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</si>
  <si>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</si>
  <si>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</si>
  <si>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</si>
  <si>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</si>
  <si>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</si>
  <si>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</si>
  <si>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</si>
  <si>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</si>
  <si>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</si>
  <si>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</si>
  <si>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</si>
  <si>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</si>
  <si>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</si>
  <si>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</si>
  <si>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</si>
  <si>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</si>
  <si>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</si>
  <si>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</si>
  <si>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</si>
  <si>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</si>
  <si>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</si>
  <si>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</si>
  <si>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</si>
  <si>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</si>
  <si>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</si>
  <si>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</si>
  <si>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</si>
  <si>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</si>
  <si>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</si>
  <si>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</si>
  <si>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</si>
  <si>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</si>
  <si>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</si>
  <si>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</si>
  <si>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</si>
  <si>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</si>
  <si>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</si>
  <si>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</si>
  <si>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</si>
  <si>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</si>
  <si>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</si>
  <si>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</si>
  <si>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</si>
  <si>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</si>
  <si>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</si>
  <si>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</si>
  <si>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</si>
  <si>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</si>
  <si>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</si>
  <si>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</si>
  <si>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</si>
  <si>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</si>
  <si>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</si>
  <si>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</si>
  <si>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</si>
  <si>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</si>
  <si>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</si>
  <si>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</si>
  <si>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</si>
  <si>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</si>
  <si>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</si>
  <si>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</si>
  <si>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</si>
  <si>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</si>
  <si>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</si>
  <si>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</si>
  <si>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</si>
  <si>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</si>
  <si>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</si>
  <si>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</si>
  <si>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</si>
  <si>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</si>
  <si>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</si>
  <si>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</si>
  <si>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</si>
  <si>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</si>
  <si>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</si>
  <si>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</si>
  <si>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</si>
  <si>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</si>
  <si>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</si>
  <si>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</si>
  <si>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</si>
  <si>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</si>
  <si>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</si>
  <si>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</si>
  <si>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</si>
  <si>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</si>
  <si>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</si>
  <si>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</si>
  <si>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</si>
  <si>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</si>
  <si>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</si>
  <si>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</si>
  <si>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</si>
  <si>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</si>
  <si>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</si>
  <si>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</si>
  <si>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</si>
  <si>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</si>
  <si>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</si>
  <si>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</si>
  <si>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</si>
  <si>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</si>
  <si>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</si>
  <si>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</si>
  <si>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</si>
  <si>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</si>
  <si>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</si>
  <si>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</si>
  <si>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</si>
  <si>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</si>
  <si>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</si>
  <si>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</si>
  <si>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</si>
  <si>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</si>
  <si>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</si>
  <si>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</si>
  <si>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</si>
  <si>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</si>
  <si>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</si>
  <si>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</si>
  <si>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</si>
  <si>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</si>
  <si>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</si>
  <si>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</si>
  <si>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</si>
  <si>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</si>
  <si>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</si>
  <si>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</si>
  <si>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</si>
  <si>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</si>
  <si>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</si>
  <si>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</si>
  <si>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</si>
  <si>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</si>
  <si>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</si>
  <si>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</si>
  <si>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</si>
  <si>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</si>
  <si>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</si>
  <si>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</si>
  <si>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</si>
  <si>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</si>
  <si>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</si>
  <si>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</si>
  <si>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</si>
  <si>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</si>
  <si>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</si>
  <si>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</si>
  <si>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</si>
  <si>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</si>
  <si>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</si>
  <si>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</si>
  <si>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</si>
  <si>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</si>
  <si>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</si>
  <si>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</si>
  <si>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</si>
  <si>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</si>
  <si>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</si>
  <si>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</si>
  <si>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</si>
  <si>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</si>
  <si>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</si>
  <si>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</si>
  <si>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</si>
  <si>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</si>
  <si>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</si>
  <si>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</si>
  <si>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</si>
  <si>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</si>
  <si>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</si>
  <si>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</si>
  <si>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</si>
  <si>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</si>
  <si>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</si>
  <si>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</si>
  <si>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</si>
  <si>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</si>
  <si>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</si>
  <si>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</si>
  <si>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</si>
  <si>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</si>
  <si>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</si>
  <si>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</si>
  <si>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</si>
  <si>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</si>
  <si>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</si>
  <si>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</si>
  <si>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</si>
  <si>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</si>
  <si>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</si>
  <si>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</si>
  <si>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</si>
  <si>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</si>
  <si>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</si>
  <si>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</si>
  <si>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</si>
  <si>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</si>
  <si>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</si>
  <si>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</si>
  <si>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</si>
  <si>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</si>
  <si>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</si>
  <si>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</si>
  <si>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</si>
  <si>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</si>
  <si>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</si>
  <si>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</si>
  <si>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</si>
  <si>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</si>
  <si>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</si>
  <si>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</si>
  <si>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</si>
  <si>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</si>
  <si>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</si>
  <si>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</si>
  <si>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</si>
  <si>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</si>
  <si>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</si>
  <si>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</si>
  <si>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</si>
  <si>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</si>
  <si>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</si>
  <si>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</si>
  <si>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</si>
  <si>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</si>
  <si>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</si>
  <si>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</si>
  <si>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</si>
  <si>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</si>
  <si>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</si>
  <si>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</si>
  <si>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</si>
  <si>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</si>
  <si>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</si>
  <si>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</si>
  <si>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</si>
  <si>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</si>
  <si>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</si>
  <si>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</si>
  <si>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</si>
  <si>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</si>
  <si>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</si>
  <si>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</si>
  <si>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</si>
  <si>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</si>
  <si>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</si>
  <si>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</si>
  <si>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</si>
  <si>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</si>
  <si>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</si>
  <si>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</si>
  <si>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</si>
  <si>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</si>
  <si>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</si>
  <si>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</si>
  <si>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</si>
  <si>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</si>
  <si>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</si>
  <si>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</si>
  <si>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</si>
  <si>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</si>
  <si>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</si>
  <si>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</si>
  <si>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</si>
  <si>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</si>
  <si>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</si>
  <si>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</si>
  <si>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</si>
  <si>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</si>
  <si>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</si>
  <si>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</si>
  <si>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</si>
  <si>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</si>
  <si>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</si>
  <si>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</si>
  <si>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</si>
  <si>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</si>
  <si>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</si>
  <si>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</si>
  <si>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</si>
  <si>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</si>
  <si>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</si>
  <si>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</si>
  <si>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</si>
  <si>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</si>
  <si>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</si>
  <si>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</si>
  <si>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</si>
  <si>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</si>
  <si>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</si>
  <si>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</si>
  <si>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</si>
  <si>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</si>
  <si>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</si>
  <si>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</si>
  <si>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</si>
  <si>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</si>
  <si>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</si>
  <si>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</si>
  <si>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</si>
  <si>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</si>
  <si>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</si>
  <si>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</si>
  <si>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</si>
  <si>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</si>
  <si>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</si>
  <si>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</si>
  <si>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</si>
  <si>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</si>
  <si>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</si>
  <si>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</si>
  <si>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</si>
  <si>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</si>
  <si>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</si>
  <si>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</si>
  <si>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</si>
  <si>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</si>
  <si>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</si>
  <si>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</si>
  <si>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</si>
  <si>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</si>
  <si>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</si>
  <si>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</si>
  <si>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</si>
  <si>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</si>
  <si>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</si>
  <si>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</si>
  <si>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</si>
  <si>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</si>
  <si>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</si>
  <si>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</si>
  <si>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</si>
  <si>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</si>
  <si>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</si>
  <si>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</si>
  <si>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</si>
  <si>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</si>
  <si>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</si>
  <si>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</si>
  <si>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</si>
  <si>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</si>
  <si>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</si>
  <si>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</si>
  <si>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</si>
  <si>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</si>
  <si>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</si>
  <si>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</si>
  <si>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</si>
  <si>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</si>
  <si>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</si>
  <si>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</si>
  <si>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</si>
  <si>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</si>
  <si>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</si>
  <si>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</si>
  <si>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</si>
  <si>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</si>
  <si>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</si>
  <si>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</si>
  <si>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</si>
  <si>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</si>
  <si>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</si>
  <si>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</si>
  <si>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</si>
  <si>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</si>
  <si>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</si>
  <si>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</si>
  <si>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</si>
  <si>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</si>
  <si>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</si>
  <si>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</si>
  <si>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</si>
  <si>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</si>
  <si>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</si>
  <si>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</si>
  <si>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</si>
  <si>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</si>
  <si>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</si>
  <si>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</si>
  <si>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</si>
  <si>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</si>
  <si>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</si>
  <si>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</si>
  <si>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</si>
  <si>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</si>
  <si>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</si>
  <si>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</si>
  <si>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</si>
  <si>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</si>
  <si>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</si>
  <si>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</si>
  <si>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</si>
  <si>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</si>
  <si>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</si>
  <si>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</si>
  <si>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</si>
  <si>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</si>
  <si>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</si>
  <si>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</si>
  <si>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</si>
  <si>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</si>
  <si>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</si>
  <si>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</si>
  <si>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</si>
  <si>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</si>
  <si>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</si>
  <si>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</si>
  <si>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</si>
  <si>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</si>
  <si>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</si>
  <si>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</si>
  <si>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</si>
  <si>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</si>
  <si>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</si>
  <si>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</si>
  <si>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</si>
  <si>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</si>
  <si>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</si>
  <si>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</si>
  <si>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</si>
  <si>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</si>
  <si>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</si>
  <si>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</si>
  <si>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</si>
  <si>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</si>
  <si>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</si>
  <si>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</si>
  <si>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</si>
  <si>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</si>
  <si>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</si>
  <si>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</si>
  <si>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</si>
  <si>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</si>
  <si>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</si>
  <si>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</si>
  <si>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</si>
  <si>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</si>
  <si>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</si>
  <si>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</si>
  <si>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</si>
  <si>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</si>
  <si>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</si>
  <si>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</si>
  <si>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</si>
  <si>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</si>
  <si>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</si>
  <si>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</si>
  <si>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</si>
  <si>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</si>
  <si>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</si>
  <si>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</si>
  <si>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</si>
  <si>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</si>
  <si>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</si>
  <si>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</si>
  <si>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</si>
  <si>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</si>
  <si>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</si>
  <si>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</si>
  <si>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</si>
  <si>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</si>
  <si>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</si>
  <si>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</si>
  <si>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</si>
  <si>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</si>
  <si>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</si>
  <si>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</si>
  <si>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</si>
  <si>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</si>
  <si>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</si>
  <si>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</si>
  <si>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</si>
  <si>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</si>
  <si>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</si>
  <si>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</si>
  <si>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</si>
  <si>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</si>
  <si>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</si>
  <si>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</si>
  <si>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</si>
  <si>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</si>
  <si>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</si>
  <si>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</si>
  <si>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</si>
  <si>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</si>
  <si>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</si>
  <si>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</si>
  <si>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</si>
  <si>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</si>
  <si>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</si>
  <si>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</si>
  <si>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</si>
  <si>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</si>
  <si>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</si>
  <si>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</si>
  <si>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</si>
  <si>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</si>
  <si>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</si>
  <si>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</si>
  <si>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</si>
  <si>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</si>
  <si>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</si>
  <si>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</si>
  <si>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</si>
  <si>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</si>
  <si>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</si>
  <si>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</si>
  <si>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</si>
  <si>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</si>
  <si>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</si>
  <si>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</si>
  <si>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</si>
  <si>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</si>
  <si>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</si>
  <si>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</si>
  <si>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</si>
  <si>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</si>
  <si>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</si>
  <si>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</si>
  <si>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</si>
  <si>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</si>
  <si>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</si>
  <si>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</si>
  <si>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</si>
  <si>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</si>
  <si>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</si>
  <si>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</si>
  <si>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</si>
  <si>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</si>
  <si>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</si>
  <si>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</si>
  <si>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</si>
  <si>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</si>
  <si>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</si>
  <si>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</si>
  <si>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</si>
  <si>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</si>
  <si>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</si>
  <si>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</si>
  <si>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</si>
  <si>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</si>
  <si>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</si>
  <si>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</si>
  <si>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</si>
  <si>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</si>
  <si>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</si>
  <si>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</si>
  <si>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</si>
  <si>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</si>
  <si>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</si>
  <si>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</si>
  <si>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</si>
  <si>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</si>
  <si>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</si>
  <si>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</si>
  <si>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</si>
  <si>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</si>
  <si>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</si>
  <si>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</si>
  <si>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</si>
  <si>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</si>
  <si>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</si>
  <si>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</si>
  <si>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</si>
  <si>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</si>
  <si>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</si>
  <si>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</si>
  <si>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</si>
  <si>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</si>
  <si>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</si>
  <si>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</si>
  <si>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</si>
  <si>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</si>
  <si>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</si>
  <si>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</si>
  <si>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</si>
  <si>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</si>
  <si>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</si>
  <si>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</si>
  <si>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</si>
  <si>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</si>
  <si>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</si>
  <si>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</si>
  <si>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</si>
  <si>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</si>
  <si>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</si>
  <si>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</si>
  <si>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</si>
  <si>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</si>
  <si>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</si>
  <si>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</si>
  <si>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</si>
  <si>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</si>
  <si>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</si>
  <si>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</si>
  <si>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</si>
  <si>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</si>
  <si>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</si>
  <si>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</si>
  <si>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</si>
  <si>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</si>
  <si>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</si>
  <si>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</si>
  <si>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</si>
  <si>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</si>
  <si>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</si>
  <si>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</si>
  <si>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</si>
  <si>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</si>
  <si>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</si>
  <si>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</si>
  <si>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</si>
  <si>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</si>
  <si>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</si>
  <si>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</si>
  <si>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</si>
  <si>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</si>
  <si>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</si>
  <si>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</si>
  <si>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</si>
  <si>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</si>
  <si>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</si>
  <si>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</si>
  <si>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</si>
  <si>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</si>
  <si>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</si>
  <si>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</si>
  <si>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</si>
  <si>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</si>
  <si>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</si>
  <si>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</si>
  <si>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</si>
  <si>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</si>
  <si>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</si>
  <si>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</si>
  <si>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</si>
  <si>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</si>
  <si>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</si>
  <si>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</si>
  <si>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</si>
  <si>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</si>
  <si>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</si>
  <si>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</si>
  <si>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</si>
  <si>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</si>
  <si>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</si>
  <si>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</si>
  <si>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</si>
  <si>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</si>
  <si>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</si>
  <si>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</si>
  <si>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</si>
  <si>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</si>
  <si>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</si>
  <si>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</si>
  <si>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</si>
  <si>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</si>
  <si>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</si>
  <si>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</si>
  <si>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</si>
  <si>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</si>
  <si>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</si>
  <si>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</si>
  <si>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</si>
  <si>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</si>
  <si>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</si>
  <si>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</si>
  <si>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</si>
  <si>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</si>
  <si>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</si>
  <si>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</si>
  <si>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</si>
  <si>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</si>
  <si>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</si>
  <si>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</si>
  <si>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</si>
  <si>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</si>
  <si>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</si>
  <si>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</si>
  <si>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</si>
  <si>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</si>
  <si>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</si>
  <si>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</si>
  <si>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</si>
  <si>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</si>
  <si>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</si>
  <si>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</si>
  <si>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</si>
  <si>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</si>
  <si>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</si>
  <si>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</si>
  <si>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</si>
  <si>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</si>
  <si>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</si>
  <si>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</si>
  <si>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</si>
  <si>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</si>
  <si>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</si>
  <si>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</si>
  <si>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</si>
  <si>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</si>
  <si>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</si>
  <si>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</si>
  <si>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</si>
  <si>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</si>
  <si>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</si>
  <si>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</si>
  <si>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</si>
  <si>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</si>
  <si>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</si>
  <si>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</si>
  <si>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</si>
  <si>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</si>
  <si>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</si>
  <si>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</si>
  <si>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</si>
  <si>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</si>
  <si>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</si>
  <si>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</si>
  <si>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</si>
  <si>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</si>
  <si>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</si>
  <si>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</si>
  <si>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</si>
  <si>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</si>
  <si>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</si>
  <si>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</si>
  <si>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</si>
  <si>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</si>
  <si>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</si>
  <si>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</si>
  <si>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</si>
  <si>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</si>
  <si>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</si>
  <si>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</si>
  <si>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</si>
  <si>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</si>
  <si>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</si>
  <si>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</si>
  <si>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</si>
  <si>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</si>
  <si>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</si>
  <si>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</si>
  <si>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</si>
  <si>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</si>
  <si>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</si>
  <si>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</si>
  <si>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</si>
  <si>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</si>
  <si>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</si>
  <si>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</si>
  <si>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</si>
  <si>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</si>
  <si>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</si>
  <si>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</si>
  <si>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</si>
  <si>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</si>
  <si>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</si>
  <si>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</si>
  <si>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</si>
  <si>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</si>
  <si>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</si>
  <si>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</si>
  <si>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</si>
  <si>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</si>
  <si>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</si>
  <si>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</si>
  <si>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</si>
  <si>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</si>
  <si>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</si>
  <si>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</si>
  <si>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</si>
  <si>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</si>
  <si>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</si>
  <si>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</si>
  <si>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</si>
  <si>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</si>
  <si>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</si>
  <si>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</si>
  <si>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</si>
  <si>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</si>
  <si>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</si>
  <si>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</si>
  <si>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</si>
  <si>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</si>
  <si>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</si>
  <si>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</si>
  <si>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</si>
  <si>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</si>
  <si>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</si>
  <si>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</si>
  <si>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</si>
  <si>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</si>
  <si>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</si>
  <si>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</si>
  <si>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</si>
  <si>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</si>
  <si>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</si>
  <si>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</si>
  <si>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</si>
  <si>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</si>
  <si>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</si>
  <si>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</si>
  <si>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</si>
  <si>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</si>
  <si>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</si>
  <si>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</si>
  <si>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</si>
  <si>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</si>
  <si>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</si>
  <si>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</si>
  <si>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</si>
  <si>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</si>
  <si>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</si>
  <si>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</si>
  <si>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</si>
  <si>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</si>
  <si>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</si>
  <si>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</si>
  <si>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</si>
  <si>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</si>
  <si>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</si>
  <si>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</si>
  <si>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</si>
  <si>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</si>
  <si>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</si>
  <si>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</si>
  <si>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</si>
  <si>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</si>
  <si>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</si>
  <si>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</si>
  <si>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</si>
  <si>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</si>
  <si>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</si>
  <si>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</si>
  <si>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</si>
  <si>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</si>
  <si>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</si>
  <si>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</si>
  <si>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</si>
  <si>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</si>
  <si>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</si>
  <si>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</si>
  <si>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</si>
  <si>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</si>
  <si>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</si>
  <si>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</si>
  <si>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</si>
  <si>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</si>
  <si>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</si>
  <si>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</si>
  <si>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</si>
  <si>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</si>
  <si>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</si>
  <si>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</si>
  <si>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</si>
  <si>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</si>
  <si>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</si>
  <si>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</si>
  <si>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</si>
  <si>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</si>
  <si>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</si>
  <si>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</si>
  <si>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</si>
  <si>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</si>
  <si>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</si>
  <si>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</si>
  <si>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</si>
  <si>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</si>
  <si>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</si>
  <si>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</si>
  <si>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</si>
  <si>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</si>
  <si>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</si>
  <si>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</si>
  <si>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</si>
  <si>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</si>
  <si>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</si>
  <si>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</si>
  <si>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</si>
  <si>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</si>
  <si>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</si>
  <si>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</si>
  <si>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</si>
  <si>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</si>
  <si>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</si>
  <si>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</si>
  <si>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</si>
  <si>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</si>
  <si>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</si>
  <si>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</si>
  <si>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</si>
  <si>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</si>
  <si>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</si>
  <si>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</si>
  <si>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</si>
  <si>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</si>
  <si>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</si>
  <si>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</si>
  <si>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</si>
  <si>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</si>
  <si>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</si>
  <si>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</si>
  <si>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</si>
  <si>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</si>
  <si>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</si>
  <si>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</si>
  <si>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</si>
  <si>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</si>
  <si>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</si>
  <si>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</si>
  <si>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</si>
  <si>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</si>
  <si>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</si>
  <si>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</si>
  <si>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</si>
  <si>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</si>
  <si>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</si>
  <si>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</si>
  <si>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</si>
  <si>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</si>
  <si>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</si>
  <si>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</si>
  <si>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</si>
  <si>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</si>
  <si>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</si>
  <si>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</si>
  <si>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</si>
  <si>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</si>
  <si>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</si>
  <si>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</si>
  <si>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</si>
  <si>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</si>
  <si>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</si>
  <si>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</si>
  <si>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</si>
  <si>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</si>
  <si>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</si>
  <si>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</si>
  <si>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</si>
  <si>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</si>
  <si>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</si>
  <si>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</si>
  <si>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</si>
  <si>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</si>
  <si>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</si>
  <si>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</si>
  <si>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</si>
  <si>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</si>
  <si>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</si>
  <si>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</si>
  <si>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</si>
  <si>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</si>
  <si>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</si>
  <si>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</si>
  <si>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</si>
  <si>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</si>
  <si>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</si>
  <si>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</si>
  <si>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</si>
  <si>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</si>
  <si>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</si>
  <si>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</si>
  <si>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</si>
  <si>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</si>
  <si>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</si>
  <si>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</si>
  <si>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</si>
  <si>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</si>
  <si>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</si>
  <si>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</si>
  <si>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</si>
  <si>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</si>
  <si>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</si>
  <si>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</si>
  <si>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</si>
  <si>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</si>
  <si>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</si>
  <si>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</si>
  <si>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</si>
  <si>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</si>
  <si>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</si>
  <si>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</si>
  <si>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</si>
  <si>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</si>
  <si>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</si>
  <si>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</si>
  <si>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</si>
  <si>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</si>
  <si>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</si>
  <si>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</si>
  <si>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</si>
  <si>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</si>
  <si>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</si>
  <si>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</si>
  <si>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</si>
  <si>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</si>
  <si>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</si>
  <si>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</si>
  <si>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</si>
  <si>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</si>
  <si>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</si>
  <si>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</si>
  <si>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</si>
  <si>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</si>
  <si>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</si>
  <si>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</si>
  <si>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</si>
  <si>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</si>
  <si>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</si>
  <si>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</si>
  <si>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</si>
  <si>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</si>
  <si>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</si>
  <si>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</si>
  <si>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</si>
  <si>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</si>
  <si>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</si>
  <si>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</si>
  <si>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</si>
  <si>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</si>
  <si>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</si>
  <si>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</si>
  <si>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</si>
  <si>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</si>
  <si>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</si>
  <si>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</si>
  <si>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</si>
  <si>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</si>
  <si>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</si>
  <si>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</si>
  <si>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</si>
  <si>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</si>
  <si>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</si>
  <si>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</si>
  <si>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</si>
  <si>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</si>
  <si>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</si>
  <si>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</si>
  <si>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</si>
  <si>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</si>
  <si>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</si>
  <si>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</si>
  <si>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</si>
  <si>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</si>
  <si>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</si>
  <si>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</si>
  <si>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</si>
  <si>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</si>
  <si>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</si>
  <si>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</si>
  <si>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</si>
  <si>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</si>
  <si>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</si>
  <si>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</si>
  <si>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</si>
  <si>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</si>
  <si>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</si>
  <si>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</si>
  <si>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</si>
  <si>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</si>
  <si>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</si>
  <si>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</si>
  <si>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</si>
  <si>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</si>
  <si>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</si>
  <si>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</si>
  <si>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</si>
  <si>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</si>
  <si>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</si>
  <si>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</si>
  <si>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</si>
  <si>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</si>
  <si>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</si>
  <si>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</si>
  <si>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</si>
  <si>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</si>
  <si>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</si>
  <si>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</si>
  <si>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</si>
  <si>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</si>
  <si>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</si>
  <si>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</si>
  <si>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</si>
  <si>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</si>
  <si>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</si>
  <si>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</si>
  <si>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</si>
  <si>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</si>
  <si>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</si>
  <si>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</si>
  <si>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</si>
  <si>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</si>
  <si>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</si>
  <si>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</si>
  <si>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</si>
  <si>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</si>
  <si>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</si>
  <si>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</si>
  <si>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</si>
  <si>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</si>
  <si>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</si>
  <si>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</si>
  <si>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</si>
  <si>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</si>
  <si>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</si>
  <si>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</si>
  <si>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</si>
  <si>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</si>
  <si>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</si>
  <si>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</si>
  <si>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</si>
  <si>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</si>
  <si>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</si>
  <si>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</si>
  <si>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</si>
  <si>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</si>
  <si>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</si>
  <si>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</si>
  <si>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</si>
  <si>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</si>
  <si>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</si>
  <si>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</si>
  <si>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</si>
  <si>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</si>
  <si>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</si>
  <si>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</si>
  <si>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</si>
  <si>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</si>
  <si>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</si>
  <si>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</si>
  <si>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</si>
  <si>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</si>
  <si>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</si>
  <si>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</si>
  <si>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</si>
  <si>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</si>
  <si>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</si>
  <si>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</si>
  <si>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</si>
  <si>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</si>
  <si>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</si>
  <si>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</si>
  <si>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</si>
  <si>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</si>
  <si>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</si>
  <si>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</si>
  <si>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</si>
  <si>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</si>
  <si>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</si>
  <si>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</si>
  <si>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</si>
  <si>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</si>
  <si>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</si>
  <si>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</si>
  <si>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</si>
  <si>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</si>
  <si>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</si>
  <si>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</si>
  <si>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</si>
  <si>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</si>
  <si>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</si>
  <si>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</si>
  <si>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</si>
  <si>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</si>
  <si>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</si>
  <si>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</si>
  <si>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</si>
  <si>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</si>
  <si>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</si>
  <si>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</si>
  <si>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</si>
  <si>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</si>
  <si>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</si>
  <si>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</si>
  <si>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</si>
  <si>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</si>
  <si>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</si>
  <si>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</si>
  <si>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</si>
  <si>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</si>
  <si>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</si>
  <si>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</si>
  <si>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</si>
  <si>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</si>
  <si>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</si>
  <si>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</si>
  <si>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</si>
  <si>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</si>
  <si>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</si>
  <si>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</si>
  <si>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</si>
  <si>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</si>
  <si>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</si>
  <si>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</si>
  <si>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</si>
  <si>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</si>
  <si>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</si>
  <si>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</si>
  <si>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</si>
  <si>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</si>
  <si>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</si>
  <si>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</si>
  <si>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</si>
  <si>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</si>
  <si>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</si>
  <si>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</si>
  <si>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</si>
  <si>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</si>
  <si>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</si>
  <si>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</si>
  <si>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</si>
  <si>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</si>
  <si>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</si>
  <si>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</si>
  <si>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</si>
  <si>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</si>
  <si>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</si>
  <si>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</si>
  <si>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</si>
  <si>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</si>
  <si>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</si>
  <si>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</si>
  <si>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</si>
  <si>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</si>
  <si>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</si>
  <si>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</si>
  <si>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</si>
  <si>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</si>
  <si>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</si>
  <si>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</si>
  <si>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</si>
  <si>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</si>
  <si>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</si>
  <si>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</si>
  <si>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</si>
  <si>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</si>
  <si>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</si>
  <si>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</si>
  <si>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</si>
  <si>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</si>
  <si>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</si>
  <si>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</si>
  <si>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</si>
  <si>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</si>
  <si>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</si>
  <si>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</si>
  <si>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</si>
  <si>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</si>
  <si>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</si>
  <si>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</si>
  <si>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</si>
  <si>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</si>
  <si>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</si>
  <si>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</si>
  <si>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</si>
  <si>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</si>
  <si>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</si>
  <si>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</si>
  <si>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</si>
  <si>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</si>
  <si>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</si>
  <si>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</si>
  <si>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</si>
  <si>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</si>
  <si>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</si>
  <si>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</si>
  <si>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</si>
  <si>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</si>
  <si>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</si>
  <si>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</si>
  <si>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</si>
  <si>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</si>
  <si>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</si>
  <si>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</si>
  <si>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</si>
  <si>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</si>
  <si>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</si>
  <si>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</si>
  <si>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</si>
  <si>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</si>
  <si>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</si>
  <si>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</si>
  <si>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</si>
  <si>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</si>
  <si>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</si>
  <si>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</si>
  <si>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</si>
  <si>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</si>
  <si>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</si>
  <si>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</si>
  <si>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</si>
  <si>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</si>
  <si>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</si>
  <si>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</si>
  <si>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</si>
  <si>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</si>
  <si>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</si>
  <si>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</si>
  <si>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</si>
  <si>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</si>
  <si>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</si>
  <si>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</si>
  <si>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</si>
  <si>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</si>
  <si>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</si>
  <si>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</si>
  <si>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</si>
  <si>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</si>
  <si>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</si>
  <si>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</si>
  <si>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</si>
  <si>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</si>
  <si>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</si>
  <si>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</si>
  <si>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</si>
  <si>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</si>
  <si>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</si>
  <si>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</si>
  <si>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</si>
  <si>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</si>
  <si>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</si>
  <si>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</si>
  <si>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</si>
  <si>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</si>
  <si>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</si>
  <si>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</si>
  <si>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</si>
  <si>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</si>
  <si>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</si>
  <si>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</si>
  <si>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</si>
  <si>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</si>
  <si>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</si>
  <si>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</si>
  <si>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</si>
  <si>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</si>
  <si>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</si>
  <si>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</si>
  <si>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</si>
  <si>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</si>
  <si>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</si>
  <si>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</si>
  <si>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</si>
  <si>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</si>
  <si>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</si>
  <si>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</si>
  <si>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</si>
  <si>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</si>
  <si>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</si>
  <si>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</si>
  <si>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</si>
  <si>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</si>
  <si>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</si>
  <si>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</si>
  <si>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</si>
  <si>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</si>
  <si>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</si>
  <si>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</si>
  <si>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</si>
  <si>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</si>
  <si>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</si>
  <si>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</si>
  <si>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</si>
  <si>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</si>
  <si>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</si>
  <si>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</si>
  <si>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</si>
  <si>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</si>
  <si>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</si>
  <si>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</si>
  <si>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</si>
  <si>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</si>
  <si>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</si>
  <si>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</si>
  <si>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</si>
  <si>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</si>
  <si>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</si>
  <si>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</si>
  <si>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</si>
  <si>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</si>
  <si>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</si>
  <si>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</si>
  <si>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</si>
  <si>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</si>
  <si>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</si>
  <si>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</si>
  <si>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</si>
  <si>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</si>
  <si>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</si>
  <si>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</si>
  <si>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</si>
  <si>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</si>
  <si>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</si>
  <si>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</si>
  <si>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</si>
  <si>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</si>
  <si>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</si>
  <si>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</si>
  <si>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</si>
  <si>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</si>
  <si>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</si>
  <si>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</si>
  <si>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</si>
  <si>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</si>
  <si>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</si>
  <si>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</si>
  <si>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</si>
  <si>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</si>
  <si>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</si>
  <si>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</si>
  <si>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</si>
  <si>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</si>
  <si>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</si>
  <si>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</si>
  <si>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</si>
  <si>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</si>
  <si>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</si>
  <si>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</si>
  <si>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</si>
  <si>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</si>
  <si>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</si>
  <si>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</si>
  <si>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</si>
  <si>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</si>
  <si>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</si>
  <si>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</si>
  <si>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</si>
  <si>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</si>
  <si>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</si>
  <si>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</si>
  <si>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</si>
  <si>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</si>
  <si>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</si>
  <si>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</si>
  <si>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</si>
  <si>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</si>
  <si>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</si>
  <si>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</si>
  <si>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</si>
  <si>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</si>
  <si>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</si>
  <si>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</si>
  <si>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</si>
  <si>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</si>
  <si>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</si>
  <si>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</si>
  <si>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</si>
  <si>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</si>
  <si>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</si>
  <si>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</si>
  <si>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</si>
  <si>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</si>
  <si>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</si>
  <si>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</si>
  <si>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</si>
  <si>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</si>
  <si>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</si>
  <si>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</si>
  <si>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</si>
  <si>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</si>
  <si>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</si>
  <si>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</si>
  <si>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</si>
  <si>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</si>
  <si>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10 2025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</si>
  <si>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</si>
  <si>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</si>
  <si>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</si>
  <si>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</si>
  <si>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</si>
  <si>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</si>
  <si>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</si>
  <si>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</si>
  <si>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</si>
  <si>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</si>
  <si>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</si>
  <si>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</si>
  <si>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</si>
  <si>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</si>
  <si>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</si>
  <si>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</si>
  <si>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</si>
  <si>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</si>
  <si>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</si>
  <si>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</si>
  <si>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</si>
  <si>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</si>
  <si>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</si>
  <si>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</si>
  <si>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</si>
  <si>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</si>
  <si>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</si>
  <si>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</si>
  <si>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</si>
  <si>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</si>
  <si>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</si>
  <si>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</si>
  <si>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</si>
  <si>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</si>
  <si>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</si>
  <si>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</si>
  <si>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</si>
  <si>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</si>
  <si>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</si>
  <si>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</si>
  <si>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</si>
  <si>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</si>
  <si>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</si>
  <si>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</si>
  <si>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</si>
  <si>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</si>
  <si>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</si>
  <si>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</si>
  <si>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</si>
  <si>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</si>
  <si>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</si>
  <si>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</si>
  <si>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</si>
  <si>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</si>
  <si>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</si>
  <si>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</si>
  <si>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</si>
  <si>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</si>
  <si>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</si>
  <si>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</si>
  <si>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</si>
  <si>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</si>
  <si>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</si>
  <si>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</si>
  <si>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</si>
  <si>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</si>
  <si>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</si>
  <si>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</si>
  <si>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</si>
  <si>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</si>
  <si>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</si>
  <si>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</si>
  <si>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</si>
  <si>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</si>
  <si>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</si>
  <si>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11 2025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</si>
  <si>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</si>
  <si>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</si>
  <si>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</si>
  <si>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</si>
  <si>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</si>
  <si>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</si>
  <si>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</si>
  <si>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</si>
  <si>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</si>
  <si>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</si>
  <si>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</si>
  <si>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</si>
  <si>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</si>
  <si>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</si>
  <si>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</si>
  <si>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</si>
  <si>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</si>
  <si>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</si>
  <si>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</si>
  <si>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</si>
  <si>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</si>
  <si>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</si>
  <si>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</si>
  <si>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</si>
  <si>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</si>
  <si>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</si>
  <si>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</si>
  <si>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</si>
  <si>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</si>
  <si>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</si>
  <si>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</si>
  <si>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</si>
  <si>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</si>
  <si>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</si>
  <si>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</si>
  <si>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</si>
  <si>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</si>
  <si>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</si>
  <si>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</si>
  <si>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</si>
  <si>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</si>
  <si>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</si>
  <si>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</si>
  <si>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</si>
  <si>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</si>
  <si>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</si>
  <si>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</si>
  <si>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</si>
  <si>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</si>
  <si>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</si>
  <si>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</si>
  <si>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</si>
  <si>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</si>
  <si>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</si>
  <si>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</si>
  <si>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</si>
  <si>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</si>
  <si>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</si>
  <si>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</si>
  <si>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</si>
  <si>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</si>
  <si>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</si>
  <si>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</si>
  <si>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</si>
  <si>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</si>
  <si>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</si>
  <si>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</si>
  <si>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</si>
  <si>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</si>
  <si>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</si>
  <si>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</si>
  <si>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</si>
  <si>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</si>
  <si>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</si>
  <si>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</si>
  <si>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</si>
  <si>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</si>
  <si>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</si>
  <si>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</si>
  <si>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</si>
  <si>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</si>
  <si>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</si>
  <si>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</si>
  <si>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</si>
  <si>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</si>
  <si>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</si>
  <si>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</si>
  <si>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</si>
  <si>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</si>
  <si>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</si>
  <si>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</si>
  <si>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</si>
  <si>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</si>
  <si>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</si>
  <si>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</si>
  <si>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</si>
  <si>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</si>
  <si>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</si>
  <si>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</si>
  <si>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</si>
  <si>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</si>
  <si>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</si>
  <si>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</si>
  <si>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</si>
  <si>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</si>
  <si>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</si>
  <si>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</si>
  <si>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</si>
  <si>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</si>
  <si>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</si>
  <si>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</si>
  <si>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</si>
  <si>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</si>
  <si>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</si>
  <si>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</si>
  <si>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</si>
  <si>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</si>
  <si>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</si>
  <si>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</si>
  <si>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</si>
  <si>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</si>
  <si>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</si>
  <si>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</si>
  <si>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</si>
  <si>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</si>
  <si>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</si>
  <si>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</si>
  <si>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</si>
  <si>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</si>
  <si>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</si>
  <si>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</si>
  <si>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</si>
  <si>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</si>
  <si>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</si>
  <si>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</si>
  <si>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</si>
  <si>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</si>
  <si>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</si>
  <si>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</si>
  <si>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</si>
  <si>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</si>
  <si>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</si>
  <si>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</si>
  <si>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</si>
  <si>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</si>
  <si>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</si>
  <si>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</si>
  <si>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</si>
  <si>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</si>
  <si>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</si>
  <si>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</si>
  <si>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</si>
  <si>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</si>
  <si>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</si>
  <si>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</si>
  <si>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</si>
  <si>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</si>
  <si>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</si>
  <si>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</si>
  <si>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</si>
  <si>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</si>
  <si>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</si>
  <si>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</si>
  <si>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</si>
  <si>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</si>
  <si>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</si>
  <si>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</si>
  <si>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</si>
  <si>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</si>
  <si>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</si>
  <si>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</si>
  <si>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</si>
  <si>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</si>
  <si>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</si>
  <si>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</si>
  <si>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</si>
  <si>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</si>
  <si>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</si>
  <si>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</si>
  <si>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</si>
  <si>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</si>
  <si>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</si>
  <si>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</si>
  <si>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</si>
  <si>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</si>
  <si>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</si>
  <si>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</si>
  <si>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</si>
  <si>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</si>
  <si>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</si>
  <si>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</si>
  <si>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</si>
  <si>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</si>
  <si>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</si>
  <si>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</si>
  <si>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</si>
  <si>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</si>
  <si>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</si>
  <si>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</si>
  <si>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</si>
  <si>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</si>
  <si>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</si>
  <si>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12 2025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</si>
  <si>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</si>
  <si>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</si>
  <si>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</si>
  <si>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</si>
  <si>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</si>
  <si>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</si>
  <si>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</si>
  <si>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</si>
  <si>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</si>
  <si>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</si>
  <si>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</si>
  <si>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</si>
  <si>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</si>
  <si>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</si>
  <si>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</si>
  <si>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</si>
  <si>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</si>
  <si>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</si>
  <si>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</si>
  <si>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</si>
  <si>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</si>
  <si>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Костанай Мариуполь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</si>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</sst>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09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СводнаяДоходы!$D$11:$D$52</c:f>
              <c:numCache>
                <c:formatCode>#,##0.00</c:formatCode>
                <c:ptCount val="42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100686.91118407114</c:v>
                </c:pt>
                <c:pt idx="40">
                  <c:v>111995.53871735012</c:v>
                </c:pt>
                <c:pt idx="41">
                  <c:v>112187.1761298302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СводнаяДоходы!$E$11:$E$52</c:f>
              <c:numCache>
                <c:formatCode>#,##0.00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8392.8106499429887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СводнаяДоходы!$F$11:$F$52</c:f>
              <c:numCache>
                <c:formatCode>#,##0.00</c:formatCode>
                <c:ptCount val="42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СводнаяДоходы!$G$11:$G$52</c:f>
              <c:numCache>
                <c:formatCode>#,##0.00</c:formatCode>
                <c:ptCount val="4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51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07.740766550924" createdVersion="7" refreshedVersion="7" minRefreshableVersion="3" recordCount="5654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12-10T00:00:00"/>
    </cacheField>
    <cacheField name="МесяцЗ" numFmtId="14">
      <sharedItems containsBlank="1" count="44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10 2025"/>
        <s v="11 2025"/>
        <s v="12 2025"/>
        <s v="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41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</sharedItems>
    </cacheField>
    <cacheField name="Наименование" numFmtId="0">
      <sharedItems containsBlank="1" count="1847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2132.58601555227" maxValue="0"/>
    </cacheField>
    <cacheField name="Вознаграждение" numFmtId="2">
      <sharedItems containsSemiMixedTypes="0" containsString="0" containsNumber="1" minValue="-38507.817000000126" maxValue="68.129085747973932"/>
    </cacheField>
    <cacheField name="Разница в оплате" numFmtId="2">
      <sharedItems containsSemiMixedTypes="0" containsString="0" containsNumber="1" minValue="-1012.3829844478844" maxValue="775.33828550049111"/>
    </cacheField>
    <cacheField name="Логистика" numFmtId="2">
      <sharedItems containsSemiMixedTypes="0" containsString="0" containsNumber="1" minValue="-0.30779461859674778" maxValue="138216.37803763023"/>
    </cacheField>
    <cacheField name="Итоговая цена RUB" numFmtId="2">
      <sharedItems containsSemiMixedTypes="0" containsString="0" containsNumber="1" minValue="-256.48729465768776" maxValue="7157952.754009922"/>
    </cacheField>
    <cacheField name="Продажа RUB" numFmtId="2">
      <sharedItems containsString="0" containsBlank="1" containsNumber="1" minValue="53.045054192970021" maxValue="10261177.627234209"/>
    </cacheField>
    <cacheField name="ДатаП" numFmtId="0">
      <sharedItems containsDate="1" containsString="0" containsBlank="1" containsMixedTypes="1" minDate="1900-01-01T05:59:04" maxDate="2025-12-17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382.0065817802988" maxValue="3103224.8732242757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5387"/>
    <n v="-102132.58601555227"/>
    <n v="-38507.817000000126"/>
    <n v="-1012.3829844478844"/>
    <n v="138216.37803763023"/>
    <n v="7157952.754009922"/>
    <n v="10261177.627234209"/>
    <n v="4635"/>
    <m/>
    <n v="0"/>
    <n v="3103224.8732242757"/>
    <n v="0.8209927813807591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7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n v="1600"/>
    <d v="2025-11-15T00:00:00"/>
    <m/>
    <s v="11 2025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d v="2025-12-12T00:00:00"/>
    <m/>
    <s v="12 2025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d v="2025-09-26T00:00:00"/>
    <m/>
    <s v="9 2025"/>
    <n v="1907.4994308943089"/>
    <n v="1.1978014123822345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m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d v="2024-07-09T00:00:00"/>
    <s v="&lt;Клиент не выбран&gt;"/>
    <s v="7 2024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d v="2024-08-14T00:00:00"/>
    <s v="&lt;Клиент не выбран&gt;"/>
    <s v="8 2024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7"/>
    <n v="1990.9361736334408"/>
    <n v="2900"/>
    <d v="2024-08-14T00:00:00"/>
    <s v="&lt;Клиент не выбран&gt;"/>
    <s v="8 2024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41"/>
    <n v="1500"/>
    <d v="2024-08-14T00:00:00"/>
    <s v="&lt;Клиент не выбран&gt;"/>
    <s v="8 2024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d v="2024-08-14T00:00:00"/>
    <s v="&lt;Клиент не выбран&gt;"/>
    <s v="8 2024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2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49"/>
    <n v="2853.36935483871"/>
    <n v="4200"/>
    <d v="2024-08-28T00:00:00"/>
    <s v="&lt;Клиент не выбран&gt;"/>
    <s v="8 2024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"/>
    <n v="391.76485997303183"/>
    <n v="800"/>
    <d v="2024-08-31T00:00:00"/>
    <s v="&lt;Клиент не выбран&gt;"/>
    <s v="8 2024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56"/>
    <n v="750.50036407011726"/>
    <n v="1700"/>
    <d v="2025-11-29T00:00:00"/>
    <m/>
    <s v="11 2025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16"/>
    <n v="933.07930349548815"/>
    <n v="1600"/>
    <d v="2024-08-14T00:00:00"/>
    <s v="&lt;Клиент не выбран&gt;"/>
    <s v="8 2024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d v="2025-05-03T00:00:00"/>
    <s v="&lt;Клиент не выбран&gt;"/>
    <s v="5 202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"/>
    <n v="3121.2741302769427"/>
    <n v="3121.27"/>
    <d v="2024-07-09T00:00:00"/>
    <s v="&lt;Клиент не выбран&gt;"/>
    <s v="7 2024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d v="2025-10-25T00:00:00"/>
    <s v="Елена пер. Фруктовый"/>
    <s v="10 2025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d v="2025-11-24T00:00:00"/>
    <m/>
    <s v="11 2025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d v="2025-12-12T00:00:00"/>
    <s v="Даша Калифорния"/>
    <s v="12 2025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4000"/>
    <d v="2025-11-24T00:00:00"/>
    <m/>
    <s v="11 2025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650"/>
    <d v="2025-11-01T00:00:00"/>
    <s v="Оксана молокозавод"/>
    <s v="11 2025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n v="1800"/>
    <d v="2025-10-29T00:00:00"/>
    <m/>
    <s v="10 2025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n v="2150"/>
    <d v="2025-11-01T00:00:00"/>
    <s v="Валентина Кострова"/>
    <s v="11 2025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n v="2000"/>
    <d v="2025-11-24T00:00:00"/>
    <m/>
    <s v="11 2025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2300"/>
    <d v="2025-06-25T00:00:00"/>
    <s v="Татьяна Бригантина"/>
    <s v="6 2025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d v="2025-12-01T00:00:00"/>
    <s v="Михаил Икра Кофе"/>
    <s v="12 2025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000"/>
    <d v="2025-11-27T00:00:00"/>
    <m/>
    <s v="11 2025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n v="2700"/>
    <d v="2025-11-28T00:00:00"/>
    <s v="Татьяна Бригантина"/>
    <s v="11 2025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n v="2800"/>
    <d v="2025-12-04T00:00:00"/>
    <s v="Юлия АТБ кольцо"/>
    <s v="12 2025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n v="2200"/>
    <d v="2025-12-02T00:00:00"/>
    <s v="Валентина Сычева"/>
    <s v="12 2025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s v="Татьяна Виноград"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n v="3500"/>
    <d v="2025-11-01T00:00:00"/>
    <s v="Валентина Сычева"/>
    <s v="11 2025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1-10T00:00:00"/>
    <s v="Лариса Западный"/>
    <s v="11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2-16T00:00:00"/>
    <s v="Полина Цветы"/>
    <s v="12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n v="1900"/>
    <d v="2025-11-01T00:00:00"/>
    <s v="Елена пер. Фруктовый"/>
    <s v="11 2025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d v="2025-11-06T00:00:00"/>
    <s v="Валентина Сычева"/>
    <s v="11 2025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s v="Олег Алешин"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s v="Олег Алешин"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n v="1600"/>
    <d v="2025-11-03T00:00:00"/>
    <s v="Светлана Федоровна"/>
    <s v="11 2025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n v="2000"/>
    <d v="2025-11-03T00:00:00"/>
    <s v="Любовь Виталий"/>
    <s v="11 2025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12-11T00:00:00"/>
    <s v="Александр Космос"/>
    <s v="12 2025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n v="3100"/>
    <d v="2025-11-10T00:00:00"/>
    <s v="Лариса Западный"/>
    <s v="11 2025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n v="2500"/>
    <d v="2025-11-14T00:00:00"/>
    <m/>
    <s v="11 2025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01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8T00:00:00"/>
    <m/>
    <s v="11 2025"/>
    <n v="963.02450000000022"/>
    <n v="0.670174613276287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9T00:00:00"/>
    <s v="Лида корма"/>
    <s v="11 2025"/>
    <n v="963.02450000000022"/>
    <n v="0.670174613276287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2-11T00:00:00"/>
    <s v="Татьяна Индол"/>
    <s v="12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m/>
    <m/>
    <m/>
    <s v=""/>
    <n v="-3386.8319614111965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m/>
    <m/>
    <m/>
    <s v=""/>
    <n v="-350.18034532341727"/>
    <s v="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d v="2025-11-24T00:00:00"/>
    <s v="Светлана Звенигородская"/>
    <s v="11 2025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n v="1000"/>
    <d v="2025-11-06T00:00:00"/>
    <s v="Валентина Сычева"/>
    <s v="11 2025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n v="1350"/>
    <d v="2025-11-01T00:00:00"/>
    <s v="Оксана молокозавод"/>
    <s v="11 2025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n v="1000"/>
    <d v="2025-11-15T00:00:00"/>
    <s v="Аня Мирный"/>
    <s v="11 2025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d v="2025-11-27T00:00:00"/>
    <m/>
    <s v="11 2025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0-25T00:00:00"/>
    <m/>
    <s v="10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1-10T00:00:00"/>
    <s v="Лариса Западный"/>
    <s v="11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n v="1700"/>
    <d v="2025-11-28T00:00:00"/>
    <m/>
    <s v="11 2025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d v="2025-11-03T00:00:00"/>
    <s v="Любовь Виталий"/>
    <s v="11 2025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m/>
    <m/>
    <m/>
    <s v=""/>
    <n v="-862.03454915648615"/>
    <s v="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n v="1700"/>
    <d v="2025-11-19T00:00:00"/>
    <s v="Татьяна Бригантина"/>
    <s v="11 2025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n v="3700"/>
    <d v="2025-11-29T00:00:00"/>
    <s v="Антонина Космос"/>
    <s v="11 2025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300"/>
    <d v="2025-11-09T00:00:00"/>
    <s v="Юлия АТБ кольцо"/>
    <s v="11 2025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11-20T00:00:00"/>
    <s v="Валентина Сычева"/>
    <s v="11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n v="2700"/>
    <d v="2025-11-28T00:00:00"/>
    <m/>
    <s v="11 2025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d v="2025-10-29T00:00:00"/>
    <m/>
    <s v="10 2025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n v="1100"/>
    <d v="2025-11-01T00:00:00"/>
    <s v="Елена пер. Фруктовый"/>
    <s v="11 2025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0-25T00:00:00"/>
    <m/>
    <s v="10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1-10T00:00:00"/>
    <s v="Лариса Западный"/>
    <s v="11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n v="4400"/>
    <d v="2025-11-29T00:00:00"/>
    <s v="Антонина Космос"/>
    <s v="11 2025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n v="2300"/>
    <d v="2025-12-12T00:00:00"/>
    <s v="Лида корма"/>
    <s v="12 2025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n v="2300"/>
    <d v="2025-12-16T00:00:00"/>
    <s v="Полина Цветы"/>
    <s v="12 2025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n v="2300"/>
    <d v="2025-11-10T00:00:00"/>
    <s v="Даша Калифорния"/>
    <s v="11 2025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n v="2400"/>
    <d v="2025-12-11T00:00:00"/>
    <s v="Александр Космос"/>
    <s v="12 2025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n v="4400"/>
    <d v="2025-12-02T00:00:00"/>
    <s v="Михаил Икра Кофе"/>
    <s v="12 2025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n v="3200"/>
    <d v="2025-11-13T00:00:00"/>
    <m/>
    <s v="11 2025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n v="1800"/>
    <d v="2025-11-28T00:00:00"/>
    <s v="Юлия рынок на Нептуне"/>
    <s v="11 2025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n v="2300"/>
    <d v="2025-11-01T00:00:00"/>
    <s v="Валентина Сычева"/>
    <s v="11 2025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n v="1700"/>
    <d v="2025-11-29T00:00:00"/>
    <m/>
    <s v="11 2025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0-29T00:00:00"/>
    <m/>
    <s v="10 2025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1-03T00:00:00"/>
    <s v="Светлана Федоровна"/>
    <s v="11 2025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800"/>
    <d v="2025-12-11T00:00:00"/>
    <s v="Татьяна Индол"/>
    <s v="12 2025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n v="2600"/>
    <d v="2025-11-01T00:00:00"/>
    <s v="Полина Цветы"/>
    <s v="11 2025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n v="1300"/>
    <d v="2025-12-02T00:00:00"/>
    <s v="Валентина Сычева"/>
    <s v="12 2025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d v="2025-12-08T00:00:00"/>
    <m/>
    <s v="12 2025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n v="2300"/>
    <d v="2025-11-28T00:00:00"/>
    <s v="Лида корма"/>
    <s v="11 2025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n v="3400"/>
    <d v="2025-11-24T00:00:00"/>
    <s v="Надежда Sumbucol"/>
    <s v="11 2025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380"/>
    <d v="2025-11-01T00:00:00"/>
    <s v="Оксана молокозавод"/>
    <s v="11 2025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600"/>
    <d v="2025-11-29T00:00:00"/>
    <s v="Антонина Космос"/>
    <s v="11 2025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d v="2025-10-31T00:00:00"/>
    <s v="Елена Шевченко 217"/>
    <s v="10 2025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n v="3400"/>
    <d v="2025-12-12T00:00:00"/>
    <m/>
    <s v="12 2025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24"/>
    <n v="12627.54"/>
    <n v="-3661.99"/>
    <n v="-1090.2897649472122"/>
    <n v="0"/>
    <n v="324.0659676241475"/>
    <n v="1402.5907066061984"/>
    <n v="2800"/>
    <d v="2025-11-01T00:00:00"/>
    <s v="Аня Мирный"/>
    <s v="11 2025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7"/>
    <n v="5801.11"/>
    <n v="-1682.32"/>
    <n v="-500.8811038884316"/>
    <n v="0"/>
    <n v="148.87649578560851"/>
    <n v="644.35272531663361"/>
    <n v="1700"/>
    <d v="2025-12-16T00:00:00"/>
    <s v="Оксана 17 Цветы"/>
    <s v="12 2025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9"/>
    <n v="5105.97"/>
    <n v="-1480.73"/>
    <n v="-440.86108130312493"/>
    <n v="0"/>
    <n v="131.03679177181147"/>
    <n v="567.14065876795678"/>
    <n v="1270"/>
    <d v="2025-11-01T00:00:00"/>
    <s v="Оксана молокозавод"/>
    <s v="11 2025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25"/>
    <n v="7422.57"/>
    <n v="-2152.5500000000002"/>
    <n v="-640.88080118532673"/>
    <n v="0"/>
    <n v="190.48849548534213"/>
    <n v="824.45372293153207"/>
    <m/>
    <m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26"/>
    <n v="5573.17"/>
    <n v="-1616.22"/>
    <n v="-481.19993591111211"/>
    <n v="0"/>
    <n v="143.02667773760339"/>
    <n v="619.03411352403316"/>
    <n v="1500"/>
    <d v="2025-11-10T00:00:00"/>
    <s v="Лариса Западный"/>
    <s v="11 2025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27"/>
    <n v="18475.57"/>
    <n v="-5357.92"/>
    <n v="-1595.221657919458"/>
    <n v="0"/>
    <n v="474.14647625688298"/>
    <n v="2052.1545228695172"/>
    <m/>
    <m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28"/>
    <n v="21315.599999999999"/>
    <n v="-6181.52"/>
    <n v="-1840.4372878286667"/>
    <n v="0"/>
    <n v="547.03172469076151"/>
    <n v="2367.6093447735757"/>
    <n v="4200"/>
    <d v="2025-11-09T00:00:00"/>
    <s v="Юлия рынок на Нептуне"/>
    <s v="11 2025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5"/>
    <n v="13.22"/>
    <n v="-2.64"/>
    <n v="-0.49771951857666141"/>
    <n v="1.5735305378004939E-15"/>
    <n v="0.23934028226113685"/>
    <n v="964.58042700157"/>
    <n v="2000"/>
    <d v="2025-11-18T00:00:00"/>
    <m/>
    <s v="11 2025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29"/>
    <n v="17.07"/>
    <n v="-3.41"/>
    <n v="-0.64261329147043444"/>
    <n v="2.0316093711110349E-15"/>
    <n v="0.30901590318403876"/>
    <n v="1245.3845588697018"/>
    <n v="2100"/>
    <d v="2025-11-06T00:00:00"/>
    <s v="Татьяна Виноград"/>
    <s v="11 2025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d v="2025-11-06T00:00:00"/>
    <s v="Татьяна Виноград"/>
    <s v="11 2025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70"/>
    <n v="21.76"/>
    <n v="-4.3499999999999996"/>
    <n v="-0.8190261643118788"/>
    <n v="2.589335223356012E-15"/>
    <n v="0.39384823385315632"/>
    <n v="1587.272706436421"/>
    <n v="2900"/>
    <d v="2025-11-01T00:00:00"/>
    <s v="Татьяна Бригантина"/>
    <s v="11 2025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30"/>
    <n v="31.89"/>
    <n v="-6.38"/>
    <n v="-1.2000779696493984"/>
    <n v="3.7940230642051614E-15"/>
    <n v="0.57708606809845009"/>
    <n v="2325.7511051805336"/>
    <n v="3500"/>
    <d v="2025-11-01T00:00:00"/>
    <s v="Наталья Школа 53"/>
    <s v="11 2025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31"/>
    <n v="29.03"/>
    <n v="-5.81"/>
    <n v="-1.0923485086342231"/>
    <n v="3.4534384771008954E-15"/>
    <n v="0.52528179150317567"/>
    <n v="2116.9714097331243"/>
    <n v="3700"/>
    <d v="2025-11-01T00:00:00"/>
    <s v="Наталья Школа 53"/>
    <s v="11 2025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18"/>
    <n v="4.8899999999999997"/>
    <n v="-2.89"/>
    <n v="-9.4086865515436935E-2"/>
    <n v="2.9745378786398746E-16"/>
    <n v="4.5243909690195996E-2"/>
    <n v="182.34034536891673"/>
    <m/>
    <m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5"/>
    <n v="24.74"/>
    <n v="-4.95"/>
    <n v="-0.93098953427524866"/>
    <n v="2.9433052309141566E-15"/>
    <n v="0.44768848638448955"/>
    <n v="1804.2577174254318"/>
    <m/>
    <m/>
    <m/>
    <s v=""/>
    <n v="-1804.2577174254318"/>
    <s v=""/>
  </r>
  <r>
    <s v="540989429"/>
    <s v="722500547711"/>
    <s v="iHerb_VP DFD1605"/>
    <s v="Доставлен"/>
    <d v="2025-10-04T00:00:00"/>
    <x v="40"/>
    <s v="Витамины"/>
    <s v="NOW-02313"/>
    <x v="3"/>
    <x v="88"/>
    <n v="23.95"/>
    <n v="-4.79"/>
    <n v="-0.90135217163788595"/>
    <n v="2.8496072877370005E-15"/>
    <n v="0.43343665483207777"/>
    <n v="1746.8205086342232"/>
    <n v="2900"/>
    <d v="2025-12-02T00:00:00"/>
    <s v="Валентина Сычева"/>
    <s v="12 2025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89"/>
    <n v="31.79"/>
    <n v="-6.36"/>
    <n v="-1.1963144950287807"/>
    <n v="3.7821249126906017E-15"/>
    <n v="0.57527631171084226"/>
    <n v="2318.4574913657771"/>
    <m/>
    <m/>
    <m/>
    <s v=""/>
    <n v="-2318.4574913657771"/>
    <s v=""/>
  </r>
  <r>
    <s v="540926049"/>
    <s v="720000841107"/>
    <s v="iHerb_OA CZN6870"/>
    <s v="Доставлен"/>
    <d v="2025-10-02T00:00:00"/>
    <x v="40"/>
    <s v="Витамины"/>
    <s v="NOW-03304"/>
    <x v="3"/>
    <x v="1730"/>
    <n v="31.89"/>
    <n v="-6.38"/>
    <n v="-1.1740872304936065"/>
    <n v="4.4791363907432295E-15"/>
    <n v="0.68134093134694851"/>
    <n v="2337.7636955581643"/>
    <n v="3500"/>
    <d v="2025-11-01T00:00:00"/>
    <s v="Наталья Школа 53"/>
    <s v="11 2025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32"/>
    <n v="59.3"/>
    <n v="-11.86"/>
    <n v="-2.1834064372644724"/>
    <n v="8.3296836682422091E-15"/>
    <n v="1.2670644368129844"/>
    <n v="4347.4523605362338"/>
    <n v="6300"/>
    <d v="2025-11-01T00:00:00"/>
    <s v="Наталья Школа 53"/>
    <s v="11 2025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2"/>
    <n v="28.99"/>
    <n v="-5.8"/>
    <n v="-1.0673101871872492"/>
    <n v="4.0717825519927664E-15"/>
    <n v="0.61937656597160851"/>
    <n v="2125.1564131710634"/>
    <n v="3200"/>
    <d v="2025-11-01T00:00:00"/>
    <s v="Наталья Школа 53"/>
    <s v="11 2025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711"/>
    <n v="32.43"/>
    <n v="-6.49"/>
    <n v="-1.1938778031753881"/>
    <n v="4.5546373177530124E-15"/>
    <n v="0.69282570596392945"/>
    <n v="2377.1693556557734"/>
    <n v="3700"/>
    <d v="2025-11-19T00:00:00"/>
    <s v="Лида корма"/>
    <s v="11 2025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33"/>
    <n v="26.11"/>
    <n v="-5.22"/>
    <n v="-0.96145363563353348"/>
    <n v="3.6679403842660155E-15"/>
    <n v="0.55794637615984921"/>
    <n v="1914.3819521838518"/>
    <m/>
    <m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34"/>
    <n v="19.13"/>
    <n v="-10.59"/>
    <n v="-0.39304997837771061"/>
    <n v="1.499483527124546E-15"/>
    <n v="0.22809296564888043"/>
    <n v="782.6147377525175"/>
    <m/>
    <m/>
    <m/>
    <s v=""/>
    <n v="-782.6147377525175"/>
    <s v=""/>
  </r>
  <r>
    <s v="540926049"/>
    <s v="720000841107"/>
    <s v="iHerb_OA CZN6870"/>
    <s v="Доставлен"/>
    <d v="2025-10-02T00:00:00"/>
    <x v="40"/>
    <s v="Косметика"/>
    <s v="ADC-00960"/>
    <x v="145"/>
    <x v="1735"/>
    <n v="12.95"/>
    <n v="-2.59"/>
    <n v="-0.47681472786804241"/>
    <n v="1.8190455902822361E-15"/>
    <n v="0.2767029419347074"/>
    <n v="949.40148514239843"/>
    <n v="1800"/>
    <d v="2025-11-01T00:00:00"/>
    <s v="Татьяна Бригантина"/>
    <s v="11 2025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n v="2300"/>
    <d v="2025-10-27T00:00:00"/>
    <s v="Алена Грация"/>
    <s v="10 2025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m/>
    <m/>
    <m/>
    <s v=""/>
    <n v="-3245.8242595296024"/>
    <s v="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44"/>
    <n v="7.74"/>
    <n v="-1.55"/>
    <n v="-0.32284282928942815"/>
    <n v="0"/>
    <n v="0.1448455927858083"/>
    <n v="562.16021772097065"/>
    <n v="1200"/>
    <d v="2025-11-01T00:00:00"/>
    <s v="Валентина Кострова"/>
    <s v="11 2025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45"/>
    <n v="33.75"/>
    <n v="-6.75"/>
    <n v="-1.4081997400346624"/>
    <n v="0"/>
    <n v="0.63179822378300865"/>
    <n v="2452.0720320623918"/>
    <n v="3650"/>
    <d v="2025-11-01T00:00:00"/>
    <s v="Валентина Кострова"/>
    <s v="11 2025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1"/>
    <n v="12.6"/>
    <n v="-2.52"/>
    <n v="-0.52572790294627392"/>
    <n v="0"/>
    <n v="0.2358713368789899"/>
    <n v="915.440225303293"/>
    <n v="1700"/>
    <d v="2025-11-06T00:00:00"/>
    <s v="Олег Алешин"/>
    <s v="11 2025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50"/>
    <n v="20.48"/>
    <n v="-4.0999999999999996"/>
    <n v="-0.8543078422876953"/>
    <n v="0"/>
    <n v="0.38329092242835866"/>
    <n v="1487.5903661178513"/>
    <n v="2300"/>
    <d v="2025-11-06T00:00:00"/>
    <s v="Олег Алешин"/>
    <s v="11 2025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0-22T00:00:00"/>
    <s v="Полина Цветы"/>
    <s v="10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1-01T00:00:00"/>
    <s v="Антонина Космос"/>
    <s v="11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3"/>
    <n v="29.57"/>
    <n v="-5.91"/>
    <n v="-1.2340002166377819"/>
    <n v="0"/>
    <n v="0.55364244350762903"/>
    <n v="2148.7416399480076"/>
    <n v="3100"/>
    <d v="2025-11-01T00:00:00"/>
    <s v="Оксана молокозавод"/>
    <s v="11 2025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9"/>
    <n v="10.36"/>
    <n v="-2.0699999999999998"/>
    <n v="-0.43236947573656853"/>
    <n v="0"/>
    <n v="0.19398545463559783"/>
    <n v="752.87693132582319"/>
    <n v="1350"/>
    <d v="2025-11-01T00:00:00"/>
    <s v="Оксана молокозавод"/>
    <s v="11 2025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3"/>
    <n v="6.29"/>
    <n v="-1.26"/>
    <n v="-0.26234239601386483"/>
    <n v="0"/>
    <n v="0.11770166909735311"/>
    <n v="456.81193782495677"/>
    <n v="1100"/>
    <d v="2025-10-31T00:00:00"/>
    <s v="Римма Омск"/>
    <s v="10 2025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46"/>
    <n v="14.11"/>
    <n v="-2.82"/>
    <n v="-0.58883611351819765"/>
    <n v="0"/>
    <n v="0.26418525727815434"/>
    <n v="1025.3293793327555"/>
    <n v="1900"/>
    <d v="2025-11-01T00:00:00"/>
    <m/>
    <s v="11 2025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3"/>
    <n v="21.74"/>
    <n v="-4.3499999999999996"/>
    <n v="-0.90698494367417704"/>
    <n v="0"/>
    <n v="0.40692485598468597"/>
    <n v="1579.3160236135184"/>
    <n v="2400"/>
    <d v="2025-11-06T00:00:00"/>
    <s v="Алена Грация"/>
    <s v="11 2025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47"/>
    <n v="20.8"/>
    <n v="-4.16"/>
    <n v="-0.86786828422876972"/>
    <n v="0"/>
    <n v="0.38937490532404684"/>
    <n v="1511.2029116117853"/>
    <n v="2600"/>
    <d v="2025-11-13T00:00:00"/>
    <s v="Оксана Черноморская"/>
    <s v="11 2025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5"/>
    <n v="13.22"/>
    <n v="-2.64"/>
    <n v="-0.55180567590987872"/>
    <n v="0"/>
    <n v="0.24757130398608265"/>
    <n v="960.84896663778181"/>
    <n v="2000"/>
    <d v="2025-12-09T00:00:00"/>
    <s v="Алена Грация"/>
    <s v="12 2025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1-01T00:00:00"/>
    <m/>
    <s v="11 2025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n v="2199.3200000000002"/>
    <m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648.62"/>
    <m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87"/>
    <n v="24.16"/>
    <n v="-4.83"/>
    <n v="-0.87854539807433474"/>
    <n v="2.8439364493721374E-15"/>
    <n v="0.56971726628464825"/>
    <n v="1770.6121901853196"/>
    <n v="2900"/>
    <d v="2025-11-19T00:00:00"/>
    <s v="Надежда Витамины"/>
    <s v="11 2025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d v="2025-11-19T00:00:00"/>
    <s v="Любовь Виталий"/>
    <s v="11 2025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m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48"/>
    <n v="61.76"/>
    <n v="-12.35"/>
    <n v="-2.2456765710736102"/>
    <n v="7.2694723209248469E-15"/>
    <n v="1.4562716051280118"/>
    <n v="4525.9155880525932"/>
    <n v="6230"/>
    <d v="2025-11-20T00:00:00"/>
    <s v="Оксана Черноморская"/>
    <s v="11 2025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49"/>
    <n v="35.18"/>
    <n v="-7.04"/>
    <n v="-1.2789584843151467"/>
    <n v="4.1401123479219839E-15"/>
    <n v="0.82937629970253501"/>
    <n v="2577.6009845739727"/>
    <n v="3770"/>
    <d v="2025-11-20T00:00:00"/>
    <s v="Оксана Черноморская"/>
    <s v="11 2025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50"/>
    <n v="18.13"/>
    <n v="-3.63"/>
    <n v="-0.65902267315457086"/>
    <n v="2.1333201508482149E-15"/>
    <n v="0.42736163275361611"/>
    <n v="1328.1881405942647"/>
    <m/>
    <m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30"/>
    <n v="31.89"/>
    <n v="-6.38"/>
    <n v="-0.82015771913861113"/>
    <n v="7.3302781070630511E-15"/>
    <n v="0.55825607700351509"/>
    <n v="2356.2254372662023"/>
    <n v="3500"/>
    <d v="2025-11-01T00:00:00"/>
    <s v="Наталья Школа 53"/>
    <s v="11 2025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7"/>
    <n v="15.02"/>
    <n v="-3"/>
    <n v="-0.38644828632089784"/>
    <n v="3.4539373910975252E-15"/>
    <n v="0.2630434357343101"/>
    <n v="1110.224608229704"/>
    <m/>
    <m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n v="1700"/>
    <d v="2025-12-11T00:00:00"/>
    <s v="Татьяна Индол"/>
    <s v="12 2025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m/>
    <m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51"/>
    <n v="12.04"/>
    <n v="-2.41"/>
    <n v="-0.30960873521383075"/>
    <n v="2.7671728016862867E-15"/>
    <n v="0.21074112197349465"/>
    <n v="889.47279344858975"/>
    <n v="1700"/>
    <d v="2025-11-01T00:00:00"/>
    <s v="Валентина Сычева"/>
    <s v="11 2025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01T00:00:00"/>
    <s v="Антонина Космос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28T00:00:00"/>
    <s v="Оксана 17 Цветы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52"/>
    <n v="19.64"/>
    <n v="-3.93"/>
    <n v="-0.5050834091598424"/>
    <n v="4.5142559412763833E-15"/>
    <n v="0.34379470677088281"/>
    <n v="1451.0506318875748"/>
    <n v="2500"/>
    <d v="2025-11-11T00:00:00"/>
    <s v="Виктория БСМП"/>
    <s v="11 2025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54"/>
    <n v="8.9499999999999993"/>
    <n v="-1.79"/>
    <n v="-0.33391046415819831"/>
    <n v="1.1178216947085563E-15"/>
    <n v="0.223945444213455"/>
    <n v="656.21665476517433"/>
    <m/>
    <m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56"/>
    <n v="11.21"/>
    <n v="-2.2400000000000002"/>
    <n v="-0.41832079099148595"/>
    <n v="1.4003995253541555E-15"/>
    <n v="0.28055735120037595"/>
    <n v="822.10382587201343"/>
    <n v="1600"/>
    <d v="2025-11-24T00:00:00"/>
    <s v="Светлана Звенигородская"/>
    <s v="11 2025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m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57"/>
    <n v="17.84"/>
    <n v="-3.57"/>
    <n v="-0.66548915133205166"/>
    <n v="2.2278373719959636E-15"/>
    <n v="0.44632702359301718"/>
    <n v="1307.8507909914858"/>
    <m/>
    <m/>
    <m/>
    <s v=""/>
    <n v="-1307.8507909914858"/>
    <s v="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m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58"/>
    <n v="7.52"/>
    <n v="-1.5"/>
    <n v="-0.28074594891513321"/>
    <n v="9.3984449750635613E-16"/>
    <n v="0.18828932600069823"/>
    <n v="551.73523207909921"/>
    <m/>
    <m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5"/>
    <n v="9.41"/>
    <n v="-1.88"/>
    <n v="-0.35116561384235107"/>
    <n v="1.1755862236250601E-15"/>
    <n v="0.23551804398426207"/>
    <n v="690.12729195276029"/>
    <n v="1500"/>
    <d v="2025-11-20T00:00:00"/>
    <s v="Валентина Сычева"/>
    <s v="11 2025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6"/>
    <n v="5.57"/>
    <n v="-1.1100000000000001"/>
    <n v="-0.20799450700357047"/>
    <n v="6.9629675396650306E-16"/>
    <n v="0.13949674318324154"/>
    <n v="408.76065366657519"/>
    <m/>
    <m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2"/>
    <n v="22.47"/>
    <n v="-4.49"/>
    <n v="-0.83850700357044772"/>
    <n v="2.8070438646452296E-15"/>
    <n v="0.56236579426786604"/>
    <n v="1647.8736665751167"/>
    <n v="2900"/>
    <d v="2025-12-02T00:00:00"/>
    <s v="Валентина Сычева"/>
    <s v="12 2025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d v="2025-11-24T00:00:00"/>
    <m/>
    <s v="11 2025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m/>
    <m/>
    <m/>
    <s v=""/>
    <n v="-1487.0272658610274"/>
    <s v="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d v="2025-11-28T00:00:00"/>
    <s v="Татьяна Бригантина"/>
    <s v="11 2025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2"/>
    <n v="19.87"/>
    <n v="-3.97"/>
    <n v="-0.74150508102169743"/>
    <n v="2.4823135399254259E-15"/>
    <n v="0.49730901717792386"/>
    <n v="1457.2408953584181"/>
    <m/>
    <m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59"/>
    <n v="18.829999999999998"/>
    <n v="-3.77"/>
    <n v="-0.7530760682897264"/>
    <n v="4.3239816549336744E-15"/>
    <n v="0.44621341639748008"/>
    <n v="1332.9727861400143"/>
    <n v="2200"/>
    <d v="2025-11-19T00:00:00"/>
    <s v="Юлиана Афонина"/>
    <s v="11 2025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m/>
    <m/>
    <m/>
    <s v=""/>
    <n v="-1695.8671037478537"/>
    <s v="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m/>
    <m/>
    <m/>
    <s v=""/>
    <n v="-1695.8671037478537"/>
    <s v=""/>
  </r>
  <r>
    <s v="541605054"/>
    <n v="0"/>
    <s v="iHerb_OA CZN6870"/>
    <s v="Доставлен"/>
    <d v="2025-10-21T00:00:00"/>
    <x v="40"/>
    <s v="Витамины"/>
    <s v="BLB-00665"/>
    <x v="186"/>
    <x v="1760"/>
    <n v="13.22"/>
    <n v="-2.64"/>
    <n v="-0.52905343974138819"/>
    <n v="3.0376976035324222E-15"/>
    <n v="0.31347529518494949"/>
    <n v="936.44436104657052"/>
    <n v="1900"/>
    <d v="2025-11-19T00:00:00"/>
    <s v="Надежда Витамины"/>
    <s v="11 2025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30"/>
    <n v="12.06"/>
    <n v="-2.41"/>
    <n v="-0.4825487422972019"/>
    <n v="2.7706788160763586E-15"/>
    <n v="0.28592028341538406"/>
    <n v="854.12930851601197"/>
    <n v="1800"/>
    <d v="2025-11-19T00:00:00"/>
    <s v="Надежда Витамины"/>
    <s v="11 2025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67"/>
    <n v="31.95"/>
    <n v="-6.39"/>
    <n v="-1.2781291039498941"/>
    <n v="7.3387099004053598E-15"/>
    <n v="0.75731838798934881"/>
    <n v="2262.336282452773"/>
    <n v="3400"/>
    <d v="2025-11-19T00:00:00"/>
    <s v="Надежда Витамины"/>
    <s v="11 2025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d v="2025-11-24T00:00:00"/>
    <s v="Татьяна от Елены б-р Шевченко"/>
    <s v="11 2025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18"/>
    <n v="4.8899999999999997"/>
    <n v="-2.89"/>
    <n v="-0.10001010203050814"/>
    <n v="5.7423395151841618E-16"/>
    <n v="5.9258089827022582E-2"/>
    <n v="177.02161834528738"/>
    <m/>
    <m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61"/>
    <n v="7999"/>
    <m/>
    <n v="0"/>
    <n v="0"/>
    <n v="0"/>
    <n v="7999"/>
    <n v="9500"/>
    <d v="2025-11-06T00:00:00"/>
    <s v="Оксана 17 Цветы"/>
    <s v="11 2025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64"/>
    <n v="2304"/>
    <n v="0"/>
    <n v="0"/>
    <n v="0"/>
    <n v="0"/>
    <n v="2304"/>
    <n v="3000"/>
    <d v="2025-10-27T00:00:00"/>
    <s v="Оксана 17 Цветы"/>
    <s v="10 2025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n v="4900"/>
    <d v="2025-11-28T00:00:00"/>
    <s v="Аня Мирный"/>
    <s v="11 2025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m/>
    <m/>
    <m/>
    <s v=""/>
    <n v="-2472.454125604766"/>
    <s v=""/>
  </r>
  <r>
    <s v="541724208"/>
    <n v="0"/>
    <s v="iHerb_MH DLE7202"/>
    <s v="Доставлен"/>
    <d v="2025-10-24T00:00:00"/>
    <x v="40"/>
    <s v="Витамины"/>
    <s v="NOW-03056"/>
    <x v="3"/>
    <x v="93"/>
    <n v="21.74"/>
    <n v="-4.82"/>
    <n v="-2.7491774275546517"/>
    <n v="2.444816083184727E-15"/>
    <n v="0.67366149714032708"/>
    <n v="1345.7913400428706"/>
    <n v="2400"/>
    <d v="2025-12-09T00:00:00"/>
    <s v="Алена Грация"/>
    <s v="12 2025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5"/>
    <n v="24.74"/>
    <n v="-5.48"/>
    <n v="-3.1293828164717845"/>
    <n v="2.7829289457528275E-15"/>
    <n v="0.76682744887249987"/>
    <n v="1531.9114189849699"/>
    <m/>
    <m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n v="3000"/>
    <d v="2025-12-08T00:00:00"/>
    <s v="Елена сахарный диабет"/>
    <s v="12 2025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m/>
    <m/>
    <m/>
    <s v=""/>
    <n v="-1806.4196583792707"/>
    <s v="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m/>
    <m/>
    <m/>
    <s v=""/>
    <n v="-1806.4196583792707"/>
    <s v="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m/>
    <m/>
    <m/>
    <s v=""/>
    <n v="-3280.3491727707778"/>
    <s v=""/>
  </r>
  <r>
    <s v="541886904"/>
    <n v="0"/>
    <s v="iHerb_MH DLE7202"/>
    <s v="Доставлен"/>
    <d v="2025-10-29T00:00:00"/>
    <x v="40"/>
    <s v="Витамины"/>
    <s v="NFS-02684"/>
    <x v="23"/>
    <x v="1711"/>
    <n v="32.43"/>
    <n v="-6.49"/>
    <n v="-2.34597519288993"/>
    <n v="-7.2004994884723096E-15"/>
    <n v="0.99106757916456989"/>
    <n v="2231.0502763941786"/>
    <n v="3800"/>
    <d v="2025-11-24T00:00:00"/>
    <s v="Александр Космос"/>
    <s v="11 2025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m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n v="1800"/>
    <d v="2025-11-28T00:00:00"/>
    <s v="Татьяна Бригантина"/>
    <s v="11 2025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m/>
    <m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Любовь Виталий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3"/>
    <n v="21.74"/>
    <n v="-4.3499999999999996"/>
    <n v="-1.06782727031333"/>
    <n v="0"/>
    <n v="0.45302573645495819"/>
    <n v="1517.512999203399"/>
    <m/>
    <m/>
    <m/>
    <s v=""/>
    <n v="-1517.512999203399"/>
    <s v=""/>
  </r>
  <r>
    <s v="541856656"/>
    <n v="0"/>
    <s v="iHerb_VP DFD1605"/>
    <s v="Доставлен"/>
    <d v="2025-10-28T00:00:00"/>
    <x v="40"/>
    <s v="Витамины"/>
    <s v="FOA-66103"/>
    <x v="171"/>
    <x v="1765"/>
    <n v="14.01"/>
    <n v="-2.8"/>
    <n v="-0.68834638874137033"/>
    <n v="0"/>
    <n v="0.29203096639793452"/>
    <n v="978.22430828465224"/>
    <m/>
    <m/>
    <m/>
    <s v=""/>
    <n v="-978.22430828465224"/>
    <s v=""/>
  </r>
  <r>
    <s v="541856656"/>
    <n v="0"/>
    <s v="iHerb_VP DFD1605"/>
    <s v="Доставлен"/>
    <d v="2025-10-28T00:00:00"/>
    <x v="40"/>
    <s v="Витамины"/>
    <s v="NOW-01480"/>
    <x v="3"/>
    <x v="166"/>
    <n v="5.78"/>
    <n v="-1.1599999999999999"/>
    <n v="-0.28368959107806696"/>
    <n v="0"/>
    <n v="0.12035531353777498"/>
    <n v="403.15756505576212"/>
    <n v="1100"/>
    <d v="2025-11-24T00:00:00"/>
    <s v="Любовь Виталий"/>
    <s v="11 2025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66"/>
    <n v="24.7"/>
    <n v="-4.9400000000000004"/>
    <n v="-1.2133563462559744"/>
    <n v="0"/>
    <n v="0.51476644924381676"/>
    <n v="1724.3275942644714"/>
    <m/>
    <m/>
    <m/>
    <s v=""/>
    <n v="-1724.3275942644714"/>
    <s v=""/>
  </r>
  <r>
    <s v="541856656"/>
    <n v="0"/>
    <s v="iHerb_VP DFD1605"/>
    <s v="Доставлен"/>
    <d v="2025-10-28T00:00:00"/>
    <x v="40"/>
    <s v="Витамины"/>
    <s v="SOR-08364"/>
    <x v="10"/>
    <x v="1586"/>
    <n v="13.05"/>
    <n v="-2.61"/>
    <n v="-0.64106479022835916"/>
    <n v="0"/>
    <n v="0.27197174747497205"/>
    <n v="911.03138077535857"/>
    <n v="2000"/>
    <d v="2025-11-24T00:00:00"/>
    <s v="Любовь Виталий"/>
    <s v="11 2025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67"/>
    <n v="16.02"/>
    <n v="-6.41"/>
    <n v="-0.66659435822687141"/>
    <n v="3.5128092380971781E-15"/>
    <n v="0.34949719339618662"/>
    <n v="841.30223012946954"/>
    <m/>
    <m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68"/>
    <n v="21.76"/>
    <n v="-4.3499999999999996"/>
    <n v="-1.2076386864443116"/>
    <n v="6.3639967570522255E-15"/>
    <n v="0.63316817242743084"/>
    <n v="1524.148993397926"/>
    <n v="2500"/>
    <d v="2025-12-06T00:00:00"/>
    <s v="Надежда Витамины"/>
    <s v="12 2025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5"/>
    <n v="9.41"/>
    <n v="-0.94"/>
    <n v="-0.58751864871816872"/>
    <n v="3.0960972160960564E-15"/>
    <n v="0.30803758876854331"/>
    <n v="741.50154934407976"/>
    <n v="1500"/>
    <d v="2025-12-06T00:00:00"/>
    <s v="Надежда Витамины"/>
    <s v="12 2025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m/>
    <m/>
    <m/>
    <s v=""/>
    <n v="-836.92500728800508"/>
    <s v=""/>
  </r>
  <r>
    <s v="542267551"/>
    <n v="0"/>
    <s v="iHerb_MH DLE7202"/>
    <s v="Доставлен"/>
    <d v="2025-11-08T00:00:00"/>
    <x v="41"/>
    <s v="Витамины"/>
    <s v="NOW-01480"/>
    <x v="3"/>
    <x v="166"/>
    <n v="5.78"/>
    <n v="-0.57999999999999996"/>
    <n v="-0.36069621881162661"/>
    <n v="1.900791679303364E-15"/>
    <n v="0.18911398602082941"/>
    <n v="455.23117551230399"/>
    <m/>
    <m/>
    <m/>
    <s v=""/>
    <n v="-455.23117551230399"/>
    <s v=""/>
  </r>
  <r>
    <s v="542267551"/>
    <n v="0"/>
    <s v="iHerb_MH DLE7202"/>
    <s v="Доставлен"/>
    <d v="2025-11-08T00:00:00"/>
    <x v="41"/>
    <s v="Витамины"/>
    <s v="NCS-67396"/>
    <x v="217"/>
    <x v="1769"/>
    <n v="23.79"/>
    <n v="-4.76"/>
    <n v="-1.3200094315356259"/>
    <n v="6.9561664725275027E-15"/>
    <n v="0.69208445268776608"/>
    <n v="1665.971013461374"/>
    <m/>
    <m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70"/>
    <n v="15.5"/>
    <n v="-3.1"/>
    <n v="-0.86012175255080192"/>
    <n v="4.5326570814157138E-15"/>
    <n v="0.45096412051120854"/>
    <n v="1085.5512646831867"/>
    <m/>
    <m/>
    <m/>
    <s v=""/>
    <n v="-1085.5512646831867"/>
    <s v=""/>
  </r>
  <r>
    <s v="542267551"/>
    <n v="0"/>
    <s v="iHerb_MH DLE7202"/>
    <s v="Доставлен"/>
    <d v="2025-11-08T00:00:00"/>
    <x v="41"/>
    <s v="Витамины"/>
    <s v="SBL-00121"/>
    <x v="12"/>
    <x v="1771"/>
    <n v="29.35"/>
    <n v="-2.94"/>
    <n v="-1.8319206036182807"/>
    <n v="9.6538285096926618E-15"/>
    <n v="0.96048084054040472"/>
    <n v="2312.049104861529"/>
    <n v="3100"/>
    <d v="2025-12-06T00:00:00"/>
    <m/>
    <s v="12 2025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72"/>
    <n v="19.13"/>
    <n v="-10.59"/>
    <n v="-0.59237417474063281"/>
    <n v="3.1216847963943702E-15"/>
    <n v="0.31058335396497749"/>
    <n v="747.62966132212989"/>
    <m/>
    <m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73"/>
    <n v="33.67"/>
    <n v="-6.73"/>
    <n v="-2.6940000000000008"/>
    <n v="2.6940000000000026"/>
    <n v="1.2841229408562549"/>
    <n v="2537.6671428571431"/>
    <m/>
    <m/>
    <m/>
    <s v=""/>
    <n v="-2537.6671428571431"/>
    <s v=""/>
  </r>
  <r>
    <s v="541936729"/>
    <n v="0"/>
    <s v="iHerb_OA CZN6870"/>
    <s v="Доставлен"/>
    <d v="2025-10-30T00:00:00"/>
    <x v="40"/>
    <s v="Витамины"/>
    <s v="GLH-03271"/>
    <x v="339"/>
    <x v="1774"/>
    <n v="78.319999999999993"/>
    <n v="-15.66"/>
    <n v="-6.2660000000000009"/>
    <n v="6.2660000000000062"/>
    <n v="2.9867536553100567"/>
    <n v="5902.3839336090787"/>
    <n v="7550"/>
    <d v="2025-12-06T00:00:00"/>
    <s v="Оксана Черноморская"/>
    <s v="12 2025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75"/>
    <n v="29.61"/>
    <n v="-2.96"/>
    <n v="-1.2769986466843766"/>
    <n v="-3.7964941923726462E-15"/>
    <n v="0.56783046033051432"/>
    <n v="2343.3058743922611"/>
    <m/>
    <m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m/>
    <m/>
    <m/>
    <s v=""/>
    <n v="-1672.4081700165402"/>
    <s v="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d v="2025-12-08T00:00:00"/>
    <s v="Любовь Виталий"/>
    <s v="12 2025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609"/>
    <n v="15.08"/>
    <n v="-1.51"/>
    <n v="-0.65023908576011236"/>
    <n v="-1.9331492003938767E-15"/>
    <n v="0.28913543514765783"/>
    <n v="1193.195524033883"/>
    <n v="1900"/>
    <d v="2025-12-08T00:00:00"/>
    <s v="Любовь Виталий"/>
    <s v="12 2025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76"/>
    <n v="15.93"/>
    <n v="-1.59"/>
    <n v="-0.68713548193073026"/>
    <n v="-2.0428415279033304E-15"/>
    <n v="0.30554179366377393"/>
    <n v="1260.9007969525339"/>
    <m/>
    <m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8"/>
    <n v="30.08"/>
    <n v="-9.02"/>
    <n v="-1.0091403939652146"/>
    <n v="-3.0001563861676523E-15"/>
    <n v="0.4487245588953333"/>
    <n v="1851.7831787880305"/>
    <m/>
    <m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77"/>
    <n v="14.48"/>
    <n v="-1.45"/>
    <n v="-0.62436369104305545"/>
    <n v="-1.8562221135690651E-15"/>
    <n v="0.27762967722726467"/>
    <n v="1145.7139040649595"/>
    <m/>
    <m/>
    <m/>
    <s v=""/>
    <n v="-1145.7139040649595"/>
    <s v="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6"/>
    <n v="5.78"/>
    <n v="-0.57999999999999996"/>
    <n v="-0.24917046764573203"/>
    <n v="-7.4077935460929691E-16"/>
    <n v="0.11079618738156378"/>
    <n v="457.23041451556315"/>
    <m/>
    <m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79"/>
    <n v="25.99"/>
    <n v="-2.6"/>
    <n v="-1.1207879304295523"/>
    <n v="-3.3320825200598945E-15"/>
    <n v="0.49836977362591856"/>
    <n v="2056.6575760613496"/>
    <m/>
    <m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d v="2025-12-02T00:00:00"/>
    <s v="Валентина Сычева"/>
    <s v="12 2025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m/>
    <m/>
    <m/>
    <s v=""/>
    <n v="-1261.071769997232"/>
    <s v="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n v="2500"/>
    <d v="2025-12-09T00:00:00"/>
    <s v="Валентина Сычева"/>
    <s v="12 2025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m/>
    <m/>
    <m/>
    <s v=""/>
    <n v="-1260.139713995756"/>
    <s v="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m/>
    <m/>
    <m/>
    <s v=""/>
    <n v="-1625.971694575145"/>
    <s v="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m/>
    <m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19"/>
    <x v="1714"/>
    <n v="7.73"/>
    <n v="-1.93"/>
    <n v="0"/>
    <n v="-7.6042953545688368E-16"/>
    <n v="0.21123245778043831"/>
    <n v="540.59248085616753"/>
    <m/>
    <m/>
    <m/>
    <s v=""/>
    <n v="-540.59248085616753"/>
    <s v=""/>
  </r>
  <r>
    <s v="541966264"/>
    <n v="0"/>
    <s v="iHerb_VP DFD1605"/>
    <s v="Доставлен"/>
    <d v="2025-10-31T00:00:00"/>
    <x v="40"/>
    <s v="Витамины"/>
    <s v="SOL-59205"/>
    <x v="19"/>
    <x v="1780"/>
    <n v="18.13"/>
    <n v="-4.53"/>
    <n v="0"/>
    <n v="-1.7830761521057956E-15"/>
    <n v="0.49530369410585512"/>
    <n v="1267.5961620075648"/>
    <n v="2400"/>
    <d v="2025-11-28T00:00:00"/>
    <s v="Оксана 17 Цветы"/>
    <s v="11 2025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60"/>
    <n v="13.22"/>
    <n v="-2.64"/>
    <n v="0"/>
    <n v="0"/>
    <n v="0.2616395102244794"/>
    <n v="974.91440467917539"/>
    <n v="1900"/>
    <d v="2025-12-08T00:00:00"/>
    <s v="Любовь Виталий"/>
    <s v="12 2025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30"/>
    <n v="12.06"/>
    <n v="-2.41"/>
    <n v="0"/>
    <n v="0"/>
    <n v="0.23864095214236541"/>
    <n v="889.217769863331"/>
    <n v="1600"/>
    <d v="2025-12-08T00:00:00"/>
    <s v="Любовь Виталий"/>
    <s v="12 2025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99"/>
    <n v="31.6"/>
    <n v="0"/>
    <n v="0"/>
    <n v="0"/>
    <n v="0.78145638214494784"/>
    <n v="2911.8426453555708"/>
    <n v="3600"/>
    <d v="2025-12-08T00:00:00"/>
    <s v="Любовь Виталий"/>
    <s v="12 2025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67"/>
    <n v="31.95"/>
    <n v="-6.39"/>
    <n v="0"/>
    <n v="0"/>
    <n v="0.63208940277293879"/>
    <n v="2355.2752536483667"/>
    <n v="3600"/>
    <d v="2025-12-08T00:00:00"/>
    <s v="Любовь Виталий"/>
    <s v="12 2025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81"/>
    <n v="23.89"/>
    <n v="-4.78"/>
    <n v="0"/>
    <n v="0"/>
    <n v="0.47258327413892259"/>
    <n v="1760.9276250868659"/>
    <n v="2900"/>
    <d v="2025-12-06T00:00:00"/>
    <s v="Оксана Черноморская"/>
    <s v="12 2025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47"/>
    <n v="20.8"/>
    <n v="-4.16"/>
    <n v="0"/>
    <n v="0"/>
    <n v="0.41150108224341558"/>
    <n v="1533.3247347695158"/>
    <m/>
    <m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82"/>
    <n v="32.43"/>
    <n v="-6.49"/>
    <n v="-1.5672710611521781"/>
    <n v="0"/>
    <n v="0.67268990436401976"/>
    <n v="2265.6479968232634"/>
    <m/>
    <m/>
    <m/>
    <s v=""/>
    <n v="-2265.6479968232634"/>
    <s v=""/>
  </r>
  <r>
    <s v="542485232"/>
    <n v="0"/>
    <s v="iHerb_VP DFD1605"/>
    <s v="Доставлен"/>
    <d v="2025-11-12T00:00:00"/>
    <x v="41"/>
    <s v="Витамины"/>
    <s v="DRB-00125"/>
    <x v="6"/>
    <x v="1783"/>
    <n v="17.38"/>
    <n v="-3.48"/>
    <n v="-0.83982527949172214"/>
    <n v="0"/>
    <n v="0.36046220781263971"/>
    <n v="1214.0519335328975"/>
    <m/>
    <m/>
    <m/>
    <s v=""/>
    <n v="-1214.0519335328975"/>
    <s v=""/>
  </r>
  <r>
    <s v="542485232"/>
    <n v="0"/>
    <s v="iHerb_VP DFD1605"/>
    <s v="Доставлен"/>
    <d v="2025-11-12T00:00:00"/>
    <x v="41"/>
    <s v="Витамины"/>
    <s v="NOW-01480"/>
    <x v="3"/>
    <x v="166"/>
    <n v="5.78"/>
    <n v="-1.1599999999999999"/>
    <n v="-0.27913617203250046"/>
    <n v="0"/>
    <n v="0.11980830216506443"/>
    <n v="403.51941963467527"/>
    <m/>
    <m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84"/>
    <n v="27.31"/>
    <n v="-5.46"/>
    <n v="-1.3201570040931028"/>
    <n v="0"/>
    <n v="0.56662584465512078"/>
    <n v="1908.4197660211373"/>
    <n v="3100"/>
    <d v="2025-12-09T00:00:00"/>
    <s v="Валентина Сычева"/>
    <s v="12 2025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81"/>
    <n v="23.89"/>
    <n v="-4.78"/>
    <n v="-1.1546087115889794"/>
    <n v="0"/>
    <n v="0.49557070441003925"/>
    <n v="1669.1030539434296"/>
    <n v="3000"/>
    <d v="2025-12-08T00:00:00"/>
    <s v="Любовь Виталий"/>
    <s v="12 2025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85"/>
    <n v="31.55"/>
    <n v="-6.31"/>
    <n v="-1.5249777017533144"/>
    <n v="0"/>
    <n v="0.65453713130870705"/>
    <n v="2204.5086908180097"/>
    <m/>
    <m/>
    <m/>
    <s v=""/>
    <n v="-2204.5086908180097"/>
    <s v=""/>
  </r>
  <r>
    <s v="542485232"/>
    <n v="0"/>
    <s v="iHerb_VP DFD1605"/>
    <s v="Доставлен"/>
    <d v="2025-11-12T00:00:00"/>
    <x v="41"/>
    <s v="Витамины"/>
    <s v="TEO-00757"/>
    <x v="181"/>
    <x v="1728"/>
    <n v="38.75"/>
    <n v="-7.75"/>
    <n v="-1.8729916305211072"/>
    <n v="0"/>
    <n v="0.80390852102099519"/>
    <n v="2707.597837375527"/>
    <m/>
    <m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86"/>
    <n v="27.54"/>
    <n v="-5.51"/>
    <n v="-1.3310324393670965"/>
    <n v="0"/>
    <n v="0.57129370058362983"/>
    <n v="1924.14130185106"/>
    <m/>
    <m/>
    <m/>
    <s v=""/>
    <n v="-1924.14130185106"/>
    <s v=""/>
  </r>
  <r>
    <s v="542709008"/>
    <n v="0"/>
    <s v="iHerb_VP DFD1605"/>
    <s v="Казахстан - Мариуполь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Казахстан - Мариуполь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Казахстан - Мариуполь"/>
    <d v="2025-11-18T00:00:00"/>
    <x v="41"/>
    <s v="Витамины"/>
    <s v="CGN-02335"/>
    <x v="1"/>
    <x v="1634"/>
    <n v="44.62"/>
    <n v="-13.39"/>
    <n v="-1.5987376788553254"/>
    <n v="-9.4076310070113074E-15"/>
    <n v="0.70324059709168329"/>
    <n v="2741.3485468998397"/>
    <m/>
    <m/>
    <m/>
    <s v=""/>
    <n v="-2741.3485468998397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932401"/>
    <n v="0"/>
    <s v="iHerb_VP DFD1605"/>
    <s v="Казахстан - Мариуполь"/>
    <d v="2025-11-24T00:00:00"/>
    <x v="41"/>
    <s v="Витамины"/>
    <s v="MCL-03069"/>
    <x v="286"/>
    <x v="1787"/>
    <n v="118.33"/>
    <n v="-23.67"/>
    <n v="-4.1747262414631328"/>
    <n v="0"/>
    <n v="2.3295586127161121"/>
    <n v="8382.0065817802988"/>
    <m/>
    <m/>
    <m/>
    <s v=""/>
    <n v="-8382.0065817802988"/>
    <s v=""/>
  </r>
  <r>
    <s v="542932401"/>
    <n v="0"/>
    <s v="iHerb_VP DFD1605"/>
    <s v="Казахстан - Мариуполь"/>
    <d v="2025-11-24T00:00:00"/>
    <x v="41"/>
    <s v="Витамины"/>
    <s v="FPI-03163"/>
    <x v="297"/>
    <x v="1788"/>
    <n v="65.23"/>
    <n v="-13.05"/>
    <n v="-2.3012594050237301"/>
    <n v="0"/>
    <n v="1.2841365773455182"/>
    <n v="4620.4638013659005"/>
    <m/>
    <m/>
    <m/>
    <s v=""/>
    <n v="-4620.4638013659005"/>
    <s v=""/>
  </r>
  <r>
    <s v="542932401"/>
    <n v="0"/>
    <s v="iHerb_VP DFD1605"/>
    <s v="Казахстан - Мариуполь"/>
    <d v="2025-11-24T00:00:00"/>
    <x v="41"/>
    <s v="Витамины"/>
    <s v="NFS-02684"/>
    <x v="23"/>
    <x v="1782"/>
    <n v="32.43"/>
    <n v="-6.49"/>
    <n v="-1.144014353513138"/>
    <n v="0"/>
    <n v="0.63837682668345608"/>
    <n v="2296.9496168538021"/>
    <m/>
    <m/>
    <m/>
    <s v=""/>
    <n v="-2296.9496168538021"/>
    <s v=""/>
  </r>
  <r>
    <s v="542921986"/>
    <n v="0"/>
    <s v="iHerb_MH DLE7202"/>
    <s v="Казахстан - Мариуполь"/>
    <d v="2025-11-24T00:00:00"/>
    <x v="41"/>
    <s v="Витамины"/>
    <s v="FBS-00016"/>
    <x v="20"/>
    <x v="1637"/>
    <n v="11.42"/>
    <n v="-2.2799999999999998"/>
    <n v="-0.88819558101473017"/>
    <n v="1.3286335116299748E-15"/>
    <n v="0.19768228877576979"/>
    <n v="767.27102495908343"/>
    <m/>
    <m/>
    <m/>
    <s v=""/>
    <n v="-767.27102495908343"/>
    <s v=""/>
  </r>
  <r>
    <s v="542921986"/>
    <n v="0"/>
    <s v="iHerb_MH DLE7202"/>
    <s v="Казахстан - Мариуполь"/>
    <d v="2025-11-24T00:00:00"/>
    <x v="41"/>
    <s v="Витамины"/>
    <s v="FSY-77000"/>
    <x v="340"/>
    <x v="1789"/>
    <n v="13.74"/>
    <n v="-2.06"/>
    <n v="-1.135024549918167"/>
    <n v="1.6978598923236438E-15"/>
    <n v="0.25261806705700118"/>
    <n v="980.49513911620295"/>
    <m/>
    <m/>
    <m/>
    <s v=""/>
    <n v="-980.49513911620295"/>
    <s v=""/>
  </r>
  <r>
    <s v="542921986"/>
    <n v="0"/>
    <s v="iHerb_MH DLE7202"/>
    <s v="Казахстан - Мариуполь"/>
    <d v="2025-11-24T00:00:00"/>
    <x v="41"/>
    <s v="Косметика"/>
    <s v="AUU-73143"/>
    <x v="304"/>
    <x v="1560"/>
    <n v="21.92"/>
    <n v="-10"/>
    <n v="-1.1583469721767596"/>
    <n v="1.7327474243576916E-15"/>
    <n v="0.25780884925680264"/>
    <n v="1000.6422995090018"/>
    <m/>
    <m/>
    <m/>
    <s v=""/>
    <n v="-1000.6422995090018"/>
    <s v=""/>
  </r>
  <r>
    <s v="542921986"/>
    <n v="0"/>
    <s v="iHerb_MH DLE7202"/>
    <s v="Казахстан - Мариуполь"/>
    <d v="2025-11-24T00:00:00"/>
    <x v="41"/>
    <s v="Витамины"/>
    <s v="NFS-02684"/>
    <x v="23"/>
    <x v="1782"/>
    <n v="32.43"/>
    <n v="-6.49"/>
    <n v="-2.5207651391162029"/>
    <n v="3.7707607540132979E-15"/>
    <n v="0.56103704276186728"/>
    <n v="2177.5722524549915"/>
    <m/>
    <m/>
    <m/>
    <s v=""/>
    <n v="-2177.5722524549915"/>
    <s v=""/>
  </r>
  <r>
    <s v="542921986"/>
    <n v="0"/>
    <s v="iHerb_MH DLE7202"/>
    <s v="Казахстан - Мариуполь"/>
    <d v="2025-11-24T00:00:00"/>
    <x v="41"/>
    <s v="Витамины"/>
    <s v="NFS-04508"/>
    <x v="23"/>
    <x v="297"/>
    <n v="12.8"/>
    <n v="-2.56"/>
    <n v="-0.99509001636661221"/>
    <n v="1.4885347001193591E-15"/>
    <n v="0.22147337385819282"/>
    <n v="859.61217675941077"/>
    <m/>
    <m/>
    <m/>
    <s v=""/>
    <n v="-859.61217675941077"/>
    <s v=""/>
  </r>
  <r>
    <s v="542921986"/>
    <n v="0"/>
    <s v="iHerb_MH DLE7202"/>
    <s v="Казахстан - Мариуполь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m/>
    <m/>
    <m/>
    <s v=""/>
    <n v="-1157.6222575695579"/>
    <s v=""/>
  </r>
  <r>
    <s v="542921986"/>
    <n v="0"/>
    <s v="iHerb_MH DLE7202"/>
    <s v="Казахстан - Мариуполь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m/>
    <m/>
    <m/>
    <s v=""/>
    <n v="-1157.6222575695579"/>
    <s v=""/>
  </r>
  <r>
    <s v="542921986"/>
    <n v="0"/>
    <s v="iHerb_MH DLE7202"/>
    <s v="Казахстан - Мариуполь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m/>
    <m/>
    <m/>
    <s v=""/>
    <n v="-766.85129245090013"/>
    <s v=""/>
  </r>
  <r>
    <s v="542921986"/>
    <n v="0"/>
    <s v="iHerb_MH DLE7202"/>
    <s v="Казахстан - Мариуполь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m/>
    <m/>
    <m/>
    <s v=""/>
    <n v="-766.85129245090013"/>
    <s v=""/>
  </r>
  <r>
    <s v="542921986"/>
    <n v="0"/>
    <s v="iHerb_MH DLE7202"/>
    <s v="Казахстан - Мариуполь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m/>
    <m/>
    <m/>
    <s v=""/>
    <n v="-6146.562849836334"/>
    <s v=""/>
  </r>
  <r>
    <s v="542921986"/>
    <n v="0"/>
    <s v="iHerb_MH DLE7202"/>
    <s v="Казахстан - Мариуполь"/>
    <d v="2025-11-24T00:00:00"/>
    <x v="41"/>
    <s v="Витамины"/>
    <s v="NOW-02680"/>
    <x v="3"/>
    <x v="715"/>
    <n v="9.41"/>
    <n v="-1.88"/>
    <n v="-0.73174099836333883"/>
    <n v="1.0945963175682396E-15"/>
    <n v="0.16286079151876875"/>
    <n v="632.11715732405889"/>
    <m/>
    <m/>
    <m/>
    <s v=""/>
    <n v="-632.11715732405889"/>
    <s v=""/>
  </r>
  <r>
    <s v="543059118"/>
    <n v="0"/>
    <s v="iHerb_MH DLE7202"/>
    <s v="Казахстан - Мариуполь"/>
    <d v="2025-11-27T00:00:00"/>
    <x v="41"/>
    <s v="Витамины"/>
    <s v="NOW-00475"/>
    <x v="3"/>
    <x v="1790"/>
    <n v="9.41"/>
    <n v="-2.35"/>
    <n v="0"/>
    <n v="0"/>
    <n v="0.16369502093103719"/>
    <n v="649.59245153933864"/>
    <m/>
    <m/>
    <m/>
    <s v=""/>
    <n v="-649.59245153933864"/>
    <s v=""/>
  </r>
  <r>
    <s v="543059118"/>
    <n v="0"/>
    <s v="iHerb_MH DLE7202"/>
    <s v="Казахстан - Мариуполь"/>
    <d v="2025-11-27T00:00:00"/>
    <x v="41"/>
    <s v="Витамины"/>
    <s v="SPN-02501"/>
    <x v="1"/>
    <x v="1791"/>
    <n v="11.99"/>
    <n v="-3"/>
    <n v="0"/>
    <n v="0"/>
    <n v="0.20844450965581079"/>
    <n v="827.17225769669324"/>
    <m/>
    <m/>
    <m/>
    <s v=""/>
    <n v="-827.17225769669324"/>
    <s v=""/>
  </r>
  <r>
    <s v="543059118"/>
    <n v="0"/>
    <s v="iHerb_MH DLE7202"/>
    <s v="Казахстан - Мариуполь"/>
    <d v="2025-11-27T00:00:00"/>
    <x v="41"/>
    <s v="Витамины"/>
    <s v="AGE-60921"/>
    <x v="189"/>
    <x v="1792"/>
    <n v="67.19"/>
    <n v="-16.8"/>
    <n v="0"/>
    <n v="0"/>
    <n v="1.1683558221975872"/>
    <n v="4636.3971151653368"/>
    <m/>
    <m/>
    <m/>
    <s v=""/>
    <n v="-4636.3971151653368"/>
    <s v=""/>
  </r>
  <r>
    <s v="543059118"/>
    <n v="0"/>
    <s v="iHerb_MH DLE7202"/>
    <s v="Казахстан - Мариуполь"/>
    <d v="2025-11-27T00:00:00"/>
    <x v="41"/>
    <s v="Витамины"/>
    <s v="AGE-60921"/>
    <x v="189"/>
    <x v="1792"/>
    <n v="67.19"/>
    <n v="-16.8"/>
    <n v="0"/>
    <n v="0"/>
    <n v="1.1683558221975872"/>
    <n v="4636.3971151653368"/>
    <m/>
    <m/>
    <m/>
    <s v=""/>
    <n v="-4636.3971151653368"/>
    <s v=""/>
  </r>
  <r>
    <s v="543059118"/>
    <n v="0"/>
    <s v="iHerb_MH DLE7202"/>
    <s v="Казахстан - Мариуполь"/>
    <d v="2025-11-27T00:00:00"/>
    <x v="41"/>
    <s v="Витамины"/>
    <s v="LEX-19456"/>
    <x v="7"/>
    <x v="559"/>
    <n v="10.36"/>
    <n v="-2.59"/>
    <n v="0"/>
    <n v="0"/>
    <n v="0.18015726807849275"/>
    <n v="714.91973774230325"/>
    <m/>
    <m/>
    <m/>
    <s v=""/>
    <n v="-714.91973774230325"/>
    <s v=""/>
  </r>
  <r>
    <s v="543059118"/>
    <n v="0"/>
    <s v="iHerb_MH DLE7202"/>
    <s v="Казахстан - Мариуполь"/>
    <d v="2025-11-27T00:00:00"/>
    <x v="41"/>
    <s v="Витамины"/>
    <s v="LEX-19456"/>
    <x v="7"/>
    <x v="559"/>
    <n v="10.36"/>
    <n v="-2.59"/>
    <n v="0"/>
    <n v="0"/>
    <n v="0.18015726807849275"/>
    <n v="714.91973774230325"/>
    <m/>
    <m/>
    <m/>
    <s v=""/>
    <n v="-714.91973774230325"/>
    <s v=""/>
  </r>
  <r>
    <s v="543059118"/>
    <n v="0"/>
    <s v="iHerb_MH DLE7202"/>
    <s v="Казахстан - Мариуполь"/>
    <d v="2025-11-27T00:00:00"/>
    <x v="41"/>
    <s v="Витамины"/>
    <s v="SMF-64100"/>
    <x v="140"/>
    <x v="1793"/>
    <n v="20.65"/>
    <n v="-5.16"/>
    <n v="0"/>
    <n v="0"/>
    <n v="0.35915522297758723"/>
    <n v="1425.2389623717215"/>
    <m/>
    <m/>
    <m/>
    <s v=""/>
    <n v="-1425.2389623717215"/>
    <s v=""/>
  </r>
  <r>
    <s v="543059118"/>
    <n v="0"/>
    <s v="iHerb_MH DLE7202"/>
    <s v="Казахстан - Мариуполь"/>
    <d v="2025-11-27T00:00:00"/>
    <x v="41"/>
    <s v="Витамины"/>
    <s v="SMS-55694"/>
    <x v="140"/>
    <x v="510"/>
    <n v="12.92"/>
    <n v="-3.23"/>
    <n v="0"/>
    <n v="0"/>
    <n v="0.22467489416738673"/>
    <n v="891.57944127708095"/>
    <m/>
    <m/>
    <m/>
    <s v=""/>
    <n v="-891.57944127708095"/>
    <s v=""/>
  </r>
  <r>
    <s v="543059118"/>
    <n v="0"/>
    <s v="iHerb_MH DLE7202"/>
    <s v="Казахстан - Мариуполь"/>
    <d v="2025-11-27T00:00:00"/>
    <x v="41"/>
    <s v="Витамины"/>
    <s v="NOW-03878"/>
    <x v="3"/>
    <x v="288"/>
    <n v="21.74"/>
    <n v="-5.44"/>
    <n v="0"/>
    <n v="0"/>
    <n v="0.37793609648383936"/>
    <n v="1499.7672748004559"/>
    <n v="4400"/>
    <d v="2025-12-01T00:00:00"/>
    <s v="Михаил Икра Кофе"/>
    <s v="12 2025"/>
    <n v="2900.2327251995439"/>
    <n v="1.9337885110110966"/>
  </r>
  <r>
    <s v="543059118"/>
    <n v="0"/>
    <s v="iHerb_MH DLE7202"/>
    <s v="Казахстан - Мариуполь"/>
    <d v="2025-11-27T00:00:00"/>
    <x v="41"/>
    <s v="Витамины"/>
    <s v="NOW-03770"/>
    <x v="3"/>
    <x v="282"/>
    <n v="13.76"/>
    <n v="-3.44"/>
    <n v="0"/>
    <n v="0"/>
    <n v="0.23928224022780506"/>
    <n v="949.54590649942986"/>
    <m/>
    <m/>
    <m/>
    <s v=""/>
    <n v="-949.54590649942986"/>
    <s v=""/>
  </r>
  <r>
    <s v="542930163"/>
    <n v="0"/>
    <s v="iHerb_OA CZN6870"/>
    <s v="Казахстан - Мариуполь"/>
    <d v="2025-11-24T00:00:00"/>
    <x v="41"/>
    <s v="Витамины"/>
    <s v="LEX-17219"/>
    <x v="7"/>
    <x v="1794"/>
    <n v="25.2"/>
    <n v="-5.04"/>
    <n v="0"/>
    <n v="-3.4273337846449614E-15"/>
    <n v="0.51498226502151334"/>
    <n v="1859.0467185069981"/>
    <m/>
    <m/>
    <m/>
    <s v=""/>
    <n v="-1859.0467185069981"/>
    <s v=""/>
  </r>
  <r>
    <s v="542930163"/>
    <n v="0"/>
    <s v="iHerb_OA CZN6870"/>
    <s v="Казахстан - Мариуполь"/>
    <d v="2025-11-24T00:00:00"/>
    <x v="41"/>
    <s v="Витамины"/>
    <s v="MCL-01799"/>
    <x v="286"/>
    <x v="1795"/>
    <n v="39.770000000000003"/>
    <n v="-7.95"/>
    <n v="0"/>
    <n v="-5.4096111620735459E-15"/>
    <n v="0.81283411076312284"/>
    <n v="2934.2691757387247"/>
    <m/>
    <m/>
    <m/>
    <s v=""/>
    <n v="-2934.2691757387247"/>
    <s v=""/>
  </r>
  <r>
    <s v="542930163"/>
    <n v="0"/>
    <s v="iHerb_OA CZN6870"/>
    <s v="Казахстан - Мариуполь"/>
    <d v="2025-11-24T00:00:00"/>
    <x v="41"/>
    <s v="Витамины"/>
    <s v="MCL-03307"/>
    <x v="286"/>
    <x v="1703"/>
    <n v="44.02"/>
    <n v="-8.8000000000000007"/>
    <n v="0"/>
    <n v="-5.9876337249600962E-15"/>
    <n v="0.89968627847508431"/>
    <n v="3247.798880248833"/>
    <m/>
    <m/>
    <m/>
    <s v=""/>
    <n v="-3247.798880248833"/>
    <s v=""/>
  </r>
  <r>
    <s v="542930163"/>
    <n v="0"/>
    <s v="iHerb_OA CZN6870"/>
    <s v="Казахстан - Мариуполь"/>
    <d v="2025-11-24T00:00:00"/>
    <x v="41"/>
    <s v="Витамины"/>
    <s v="MCL-21350"/>
    <x v="286"/>
    <x v="1796"/>
    <n v="39.770000000000003"/>
    <n v="-7.95"/>
    <n v="0"/>
    <n v="-5.4096111620735459E-15"/>
    <n v="0.81283411076312284"/>
    <n v="2934.2691757387247"/>
    <m/>
    <m/>
    <m/>
    <s v=""/>
    <n v="-2934.2691757387247"/>
    <s v=""/>
  </r>
  <r>
    <s v="542930163"/>
    <n v="0"/>
    <s v="iHerb_OA CZN6870"/>
    <s v="Казахстан - Мариуполь"/>
    <d v="2025-11-24T00:00:00"/>
    <x v="41"/>
    <s v="Витамины"/>
    <s v="NRT-00526"/>
    <x v="27"/>
    <x v="1797"/>
    <n v="27.21"/>
    <n v="-5.44"/>
    <n v="0"/>
    <n v="-3.701044468835358E-15"/>
    <n v="0.55610932090864817"/>
    <n v="2007.512255054432"/>
    <m/>
    <m/>
    <m/>
    <s v=""/>
    <n v="-2007.512255054432"/>
    <s v=""/>
  </r>
  <r>
    <s v="542930163"/>
    <n v="0"/>
    <s v="iHerb_OA CZN6870"/>
    <s v="Казахстан - Мариуполь"/>
    <d v="2025-11-24T00:00:00"/>
    <x v="41"/>
    <s v="Витамины"/>
    <s v="MCL-01846"/>
    <x v="286"/>
    <x v="1798"/>
    <n v="32.99"/>
    <n v="-6.6"/>
    <n v="0"/>
    <n v="-4.4864751278164949E-15"/>
    <n v="0.67412608997607826"/>
    <n v="2433.5437947122859"/>
    <m/>
    <m/>
    <m/>
    <s v=""/>
    <n v="-2433.5437947122859"/>
    <s v="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Евгения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5"/>
    <n v="2058"/>
    <n v="0"/>
    <n v="0"/>
    <n v="0"/>
    <n v="0"/>
    <n v="2058"/>
    <m/>
    <m/>
    <m/>
    <s v=""/>
    <n v="-2058"/>
    <s v=""/>
  </r>
  <r>
    <s v="543135129"/>
    <n v="0"/>
    <s v="iHerb_VP DFD1605"/>
    <s v="В пути"/>
    <d v="2025-11-28T00:00:00"/>
    <x v="41"/>
    <s v="Витамины"/>
    <s v="NOW-01662"/>
    <x v="3"/>
    <x v="123"/>
    <n v="40.090000000000003"/>
    <n v="-10.02"/>
    <n v="0"/>
    <n v="-4.4360054114618943E-15"/>
    <n v="0"/>
    <n v="2704.6658626596077"/>
    <m/>
    <m/>
    <m/>
    <s v=""/>
    <n v="-2704.6658626596077"/>
    <s v=""/>
  </r>
  <r>
    <s v="543135129"/>
    <n v="0"/>
    <s v="iHerb_VP DFD1605"/>
    <s v="В пути"/>
    <d v="2025-11-28T00:00:00"/>
    <x v="41"/>
    <s v="Витамины"/>
    <s v="CGN-00963"/>
    <x v="1"/>
    <x v="1799"/>
    <n v="10.91"/>
    <n v="-2.73"/>
    <n v="0"/>
    <n v="-1.2067350936401159E-15"/>
    <n v="0"/>
    <n v="735.75546247274974"/>
    <m/>
    <m/>
    <m/>
    <s v=""/>
    <n v="-735.75546247274974"/>
    <s v=""/>
  </r>
  <r>
    <s v="543135129"/>
    <n v="0"/>
    <s v="iHerb_VP DFD1605"/>
    <s v="В пути"/>
    <d v="2025-11-28T00:00:00"/>
    <x v="41"/>
    <s v="Витамины"/>
    <s v="CGN-00963"/>
    <x v="1"/>
    <x v="1799"/>
    <n v="10.91"/>
    <n v="-2.73"/>
    <n v="0"/>
    <n v="-1.2067350936401159E-15"/>
    <n v="0"/>
    <n v="735.75546247274974"/>
    <m/>
    <m/>
    <m/>
    <s v=""/>
    <n v="-735.75546247274974"/>
    <s v=""/>
  </r>
  <r>
    <s v="543135129"/>
    <n v="0"/>
    <s v="iHerb_VP DFD1605"/>
    <s v="В пути"/>
    <d v="2025-11-28T00:00:00"/>
    <x v="41"/>
    <s v="Витамины"/>
    <s v="PAR-77871"/>
    <x v="44"/>
    <x v="1609"/>
    <n v="15.08"/>
    <n v="-3.77"/>
    <n v="0"/>
    <n v="-1.6684809179791824E-15"/>
    <n v="0"/>
    <n v="1017.2853643724696"/>
    <m/>
    <m/>
    <m/>
    <s v=""/>
    <n v="-1017.2853643724696"/>
    <s v=""/>
  </r>
  <r>
    <s v="543135129"/>
    <n v="0"/>
    <s v="iHerb_VP DFD1605"/>
    <s v="В пути"/>
    <d v="2025-11-28T00:00:00"/>
    <x v="41"/>
    <s v="Витамины"/>
    <s v="PAR-77891"/>
    <x v="44"/>
    <x v="1630"/>
    <n v="12.06"/>
    <n v="-3.02"/>
    <n v="0"/>
    <n v="-1.3336045533626711E-15"/>
    <n v="0"/>
    <n v="813.10872625350362"/>
    <m/>
    <m/>
    <m/>
    <s v=""/>
    <n v="-813.10872625350362"/>
    <s v=""/>
  </r>
  <r>
    <s v="543135129"/>
    <n v="0"/>
    <s v="iHerb_VP DFD1605"/>
    <s v="В пути"/>
    <d v="2025-11-28T00:00:00"/>
    <x v="41"/>
    <s v="Витамины"/>
    <s v="DRB-00316"/>
    <x v="6"/>
    <x v="1800"/>
    <n v="12.87"/>
    <n v="-3.22"/>
    <n v="0"/>
    <n v="-1.4235933561891342E-15"/>
    <n v="0"/>
    <n v="867.97557614450307"/>
    <m/>
    <m/>
    <m/>
    <s v=""/>
    <n v="-867.97557614450307"/>
    <s v=""/>
  </r>
  <r>
    <s v="543135129"/>
    <n v="0"/>
    <s v="iHerb_VP DFD1605"/>
    <s v="В пути"/>
    <d v="2025-11-28T00:00:00"/>
    <x v="41"/>
    <s v="Витамины"/>
    <s v="DRB-00316"/>
    <x v="6"/>
    <x v="1800"/>
    <n v="12.87"/>
    <n v="-3.22"/>
    <n v="0"/>
    <n v="-1.4235933561891342E-15"/>
    <n v="0"/>
    <n v="867.97557614450307"/>
    <m/>
    <m/>
    <m/>
    <s v=""/>
    <n v="-867.97557614450307"/>
    <s v=""/>
  </r>
  <r>
    <s v="543135129"/>
    <n v="0"/>
    <s v="iHerb_VP DFD1605"/>
    <s v="В пути"/>
    <d v="2025-11-28T00:00:00"/>
    <x v="41"/>
    <s v="Витамины"/>
    <s v="NOW-01482"/>
    <x v="3"/>
    <x v="31"/>
    <n v="13.03"/>
    <n v="-3.26"/>
    <n v="0"/>
    <n v="-1.4412960714992582E-15"/>
    <n v="0"/>
    <n v="878.76905481158508"/>
    <n v="1900"/>
    <d v="2025-12-08T00:00:00"/>
    <s v="Любовь Виталий"/>
    <s v="12 2025"/>
    <n v="1021.2309451884149"/>
    <n v="1.1621152788628575"/>
  </r>
  <r>
    <s v="543135129"/>
    <n v="0"/>
    <s v="iHerb_VP DFD1605"/>
    <s v="В пути"/>
    <d v="2025-11-28T00:00:00"/>
    <x v="41"/>
    <s v="Витамины"/>
    <s v="CLF-06416"/>
    <x v="72"/>
    <x v="1689"/>
    <n v="48.2"/>
    <n v="-12.05"/>
    <n v="0"/>
    <n v="-5.3329429871748411E-15"/>
    <n v="0"/>
    <n v="3251.5354484584241"/>
    <m/>
    <m/>
    <m/>
    <s v=""/>
    <n v="-3251.5354484584241"/>
    <s v=""/>
  </r>
  <r>
    <s v="543135129"/>
    <n v="0"/>
    <s v="iHerb_VP DFD1605"/>
    <s v="В пути"/>
    <d v="2025-11-28T00:00:00"/>
    <x v="41"/>
    <s v="Витамины"/>
    <s v="NOW-03153"/>
    <x v="3"/>
    <x v="1801"/>
    <n v="14.48"/>
    <n v="0"/>
    <n v="0"/>
    <n v="-2.1361276474216234E-15"/>
    <n v="0"/>
    <n v="1302.41309249455"/>
    <m/>
    <m/>
    <m/>
    <s v=""/>
    <n v="-1302.41309249455"/>
    <s v=""/>
  </r>
  <r>
    <s v="543135129"/>
    <n v="0"/>
    <s v="iHerb_VP DFD1605"/>
    <s v="В пути"/>
    <d v="2025-11-28T00:00:00"/>
    <x v="41"/>
    <s v="Витамины"/>
    <s v="NCS-67319"/>
    <x v="217"/>
    <x v="1548"/>
    <n v="24.86"/>
    <n v="-6.22"/>
    <n v="0"/>
    <n v="-2.749821778172587E-15"/>
    <n v="0"/>
    <n v="1676.587019620056"/>
    <m/>
    <m/>
    <m/>
    <s v=""/>
    <n v="-1676.587019620056"/>
    <s v=""/>
  </r>
  <r>
    <s v="543135129"/>
    <n v="0"/>
    <s v="iHerb_VP DFD1605"/>
    <s v="В пути"/>
    <d v="2025-11-28T00:00:00"/>
    <x v="41"/>
    <s v="Витамины"/>
    <s v="SOR-59912"/>
    <x v="10"/>
    <x v="1802"/>
    <n v="27.14"/>
    <n v="-6.79"/>
    <n v="0"/>
    <n v="-3.0020854713418534E-15"/>
    <n v="0"/>
    <n v="1830.3940906259731"/>
    <m/>
    <m/>
    <m/>
    <s v=""/>
    <n v="-1830.3940906259731"/>
    <s v=""/>
  </r>
  <r>
    <s v="543135129"/>
    <n v="0"/>
    <s v="iHerb_VP DFD1605"/>
    <s v="В пути"/>
    <d v="2025-11-28T00:00:00"/>
    <x v="41"/>
    <s v="Витамины"/>
    <s v="NAP-29950"/>
    <x v="11"/>
    <x v="1803"/>
    <n v="9.59"/>
    <n v="-2.4"/>
    <n v="0"/>
    <n v="-1.0606876923315933E-15"/>
    <n v="0"/>
    <n v="646.70926346932413"/>
    <m/>
    <m/>
    <m/>
    <s v=""/>
    <n v="-646.70926346932413"/>
    <s v="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543368851"/>
    <n v="0"/>
    <s v="iHerb_VP DFD1605"/>
    <s v="В пути"/>
    <d v="2025-12-02T00:00:00"/>
    <x v="42"/>
    <s v="Витамины"/>
    <s v="NAP-29982"/>
    <x v="11"/>
    <x v="394"/>
    <n v="29.68"/>
    <n v="-7.42"/>
    <n v="0"/>
    <n v="-3.4462754761999837E-15"/>
    <n v="0"/>
    <n v="1966.9895369865994"/>
    <m/>
    <m/>
    <m/>
    <s v=""/>
    <n v="-1966.9895369865994"/>
    <s v=""/>
  </r>
  <r>
    <s v="543368851"/>
    <n v="0"/>
    <s v="iHerb_VP DFD1605"/>
    <s v="В пути"/>
    <d v="2025-12-02T00:00:00"/>
    <x v="42"/>
    <s v="Витамины"/>
    <s v="NFS-02684"/>
    <x v="23"/>
    <x v="1782"/>
    <n v="32.43"/>
    <n v="-8.11"/>
    <n v="0"/>
    <n v="-3.7652030359920762E-15"/>
    <n v="0"/>
    <n v="2149.0200152522057"/>
    <m/>
    <m/>
    <m/>
    <s v=""/>
    <n v="-2149.0200152522057"/>
    <s v=""/>
  </r>
  <r>
    <s v="543368851"/>
    <n v="0"/>
    <s v="iHerb_VP DFD1605"/>
    <s v="В пути"/>
    <d v="2025-12-02T00:00:00"/>
    <x v="42"/>
    <s v="Витамины"/>
    <s v="NOW-01662"/>
    <x v="3"/>
    <x v="123"/>
    <n v="40.090000000000003"/>
    <n v="-10.025"/>
    <n v="0"/>
    <n v="-4.6546393617229349E-15"/>
    <n v="0"/>
    <n v="2656.6729752696374"/>
    <m/>
    <m/>
    <m/>
    <s v=""/>
    <n v="-2656.6729752696374"/>
    <s v=""/>
  </r>
  <r>
    <s v="543368851"/>
    <n v="0"/>
    <s v="iHerb_VP DFD1605"/>
    <s v="В пути"/>
    <d v="2025-12-02T00:00:00"/>
    <x v="42"/>
    <s v="Витамины"/>
    <s v="NOW-01662"/>
    <x v="3"/>
    <x v="123"/>
    <n v="40.090000000000003"/>
    <n v="-10.025"/>
    <n v="0"/>
    <n v="-4.6546393617229349E-15"/>
    <n v="0"/>
    <n v="2656.6729752696374"/>
    <m/>
    <m/>
    <m/>
    <s v=""/>
    <n v="-2656.6729752696374"/>
    <s v=""/>
  </r>
  <r>
    <s v="543368851"/>
    <n v="0"/>
    <s v="iHerb_VP DFD1605"/>
    <s v="В пути"/>
    <d v="2025-12-02T00:00:00"/>
    <x v="42"/>
    <s v="Витамины"/>
    <s v="NOW-01661"/>
    <x v="3"/>
    <x v="1136"/>
    <n v="20.28"/>
    <n v="-5.07"/>
    <n v="0"/>
    <n v="-2.3548000895328732E-15"/>
    <n v="0"/>
    <n v="1344.0211526310054"/>
    <m/>
    <m/>
    <m/>
    <s v=""/>
    <n v="-1344.0211526310054"/>
    <s v=""/>
  </r>
  <r>
    <s v="543368851"/>
    <n v="0"/>
    <s v="iHerb_VP DFD1605"/>
    <s v="В пути"/>
    <d v="2025-12-02T00:00:00"/>
    <x v="42"/>
    <s v="Витамины"/>
    <s v="CGN-01033"/>
    <x v="1"/>
    <x v="1"/>
    <n v="21.62"/>
    <n v="-5.4050000000000002"/>
    <n v="0"/>
    <n v="-2.5103933893343548E-15"/>
    <n v="0"/>
    <n v="1432.8272840178665"/>
    <m/>
    <m/>
    <m/>
    <s v=""/>
    <n v="-1432.8272840178665"/>
    <s v=""/>
  </r>
  <r>
    <s v="543368851"/>
    <n v="0"/>
    <s v="iHerb_VP DFD1605"/>
    <s v="В пути"/>
    <d v="2025-12-02T00:00:00"/>
    <x v="42"/>
    <s v="Витамины"/>
    <s v="CGN-01033"/>
    <x v="1"/>
    <x v="1"/>
    <n v="21.62"/>
    <n v="-5.4050000000000002"/>
    <n v="0"/>
    <n v="-2.5103933893343548E-15"/>
    <n v="0"/>
    <n v="1432.8272840178665"/>
    <m/>
    <m/>
    <m/>
    <s v=""/>
    <n v="-1432.8272840178665"/>
    <s v=""/>
  </r>
  <r>
    <s v="543368851"/>
    <n v="0"/>
    <s v="iHerb_VP DFD1605"/>
    <s v="В пути"/>
    <d v="2025-12-02T00:00:00"/>
    <x v="42"/>
    <s v="Витамины"/>
    <s v="NOW-01283"/>
    <x v="3"/>
    <x v="344"/>
    <n v="17.239999999999998"/>
    <n v="-4.3099999999999996"/>
    <n v="0"/>
    <n v="-2.001812304908616E-15"/>
    <n v="0"/>
    <n v="1142.5505262011111"/>
    <m/>
    <m/>
    <m/>
    <s v=""/>
    <n v="-1142.5505262011111"/>
    <s v=""/>
  </r>
  <r>
    <s v="543368851"/>
    <n v="0"/>
    <s v="iHerb_VP DFD1605"/>
    <s v="В пути"/>
    <d v="2025-12-02T00:00:00"/>
    <x v="42"/>
    <s v="Витамины"/>
    <s v="NOW-03340"/>
    <x v="3"/>
    <x v="1484"/>
    <n v="21.74"/>
    <n v="-5.44"/>
    <n v="0"/>
    <n v="-2.5235530216558727E-15"/>
    <n v="0"/>
    <n v="1440.3382503540686"/>
    <m/>
    <m/>
    <m/>
    <s v=""/>
    <n v="-1440.3382503540686"/>
    <s v=""/>
  </r>
  <r>
    <s v="543365028"/>
    <n v="0"/>
    <s v="iHerb_MH DLE7202"/>
    <s v="В пути"/>
    <d v="2025-12-02T00:00:00"/>
    <x v="42"/>
    <s v="Витамины"/>
    <s v="NOW-01662"/>
    <x v="3"/>
    <x v="123"/>
    <n v="40.090000000000003"/>
    <n v="-10.02"/>
    <n v="-1.1565384615384615"/>
    <n v="-4.3653120981318239E-15"/>
    <n v="0"/>
    <n v="2563.9659020328945"/>
    <m/>
    <m/>
    <m/>
    <s v=""/>
    <n v="-2563.9659020328945"/>
    <s v=""/>
  </r>
  <r>
    <s v="543365028"/>
    <n v="0"/>
    <s v="iHerb_MH DLE7202"/>
    <s v="В пути"/>
    <d v="2025-12-02T00:00:00"/>
    <x v="42"/>
    <s v="Витамины"/>
    <s v="NOW-00102"/>
    <x v="3"/>
    <x v="1804"/>
    <n v="15.72"/>
    <n v="-3.93"/>
    <n v="-0.45346153846153847"/>
    <n v="-1.711573981941277E-15"/>
    <n v="0"/>
    <n v="1005.2929160281948"/>
    <m/>
    <m/>
    <m/>
    <s v=""/>
    <n v="-1005.2929160281948"/>
    <s v=""/>
  </r>
  <r>
    <s v="543365028"/>
    <n v="0"/>
    <s v="iHerb_MH DLE7202"/>
    <s v="В пути"/>
    <d v="2025-12-02T00:00:00"/>
    <x v="42"/>
    <s v="Витамины"/>
    <s v="LEX-23151"/>
    <x v="7"/>
    <x v="18"/>
    <n v="20.07"/>
    <n v="-5.0199999999999996"/>
    <n v="-0.57884615384615379"/>
    <n v="-2.1848336241065493E-15"/>
    <n v="0"/>
    <n v="1283.2619496373479"/>
    <m/>
    <m/>
    <m/>
    <s v=""/>
    <n v="-1283.2619496373479"/>
    <s v=""/>
  </r>
  <r>
    <s v="543365028"/>
    <n v="0"/>
    <s v="iHerb_MH DLE7202"/>
    <s v="В пути"/>
    <d v="2025-12-02T00:00:00"/>
    <x v="42"/>
    <s v="Витамины"/>
    <s v="NOW-03803"/>
    <x v="3"/>
    <x v="1805"/>
    <n v="42.83"/>
    <n v="-10.71"/>
    <n v="-1.2353846153846151"/>
    <n v="-4.6629140203523163E-15"/>
    <n v="0"/>
    <n v="2738.7623802226985"/>
    <m/>
    <m/>
    <m/>
    <s v=""/>
    <n v="-2738.7623802226985"/>
    <s v=""/>
  </r>
  <r>
    <s v="543365028"/>
    <n v="0"/>
    <s v="iHerb_MH DLE7202"/>
    <s v="В пути"/>
    <d v="2025-12-02T00:00:00"/>
    <x v="42"/>
    <s v="Витамины"/>
    <s v="NOW-03878"/>
    <x v="3"/>
    <x v="288"/>
    <n v="21.74"/>
    <n v="-5.44"/>
    <n v="-0.62692307692307669"/>
    <n v="-2.3662982108263619E-15"/>
    <n v="0"/>
    <n v="1389.8451680457654"/>
    <m/>
    <m/>
    <m/>
    <s v=""/>
    <n v="-1389.8451680457654"/>
    <s v=""/>
  </r>
  <r>
    <s v="543365028"/>
    <n v="0"/>
    <s v="iHerb_MH DLE7202"/>
    <s v="В пути"/>
    <d v="2025-12-02T00:00:00"/>
    <x v="42"/>
    <s v="Витамины"/>
    <s v="CGN-00856"/>
    <x v="1"/>
    <x v="1806"/>
    <n v="19.809999999999999"/>
    <n v="-4.95"/>
    <n v="-0.57153846153846144"/>
    <n v="-2.1572510069251376E-15"/>
    <n v="0"/>
    <n v="1267.0613004392685"/>
    <m/>
    <m/>
    <m/>
    <s v=""/>
    <n v="-1267.0613004392685"/>
    <s v=""/>
  </r>
  <r>
    <s v="543365028"/>
    <n v="0"/>
    <s v="iHerb_MH DLE7202"/>
    <s v="В пути"/>
    <d v="2025-12-02T00:00:00"/>
    <x v="42"/>
    <s v="Витамины"/>
    <s v="AGE-60903"/>
    <x v="189"/>
    <x v="1807"/>
    <n v="100.79"/>
    <n v="-25.2"/>
    <n v="-2.9073076923076924"/>
    <n v="-1.0973526488120536E-14"/>
    <n v="0"/>
    <n v="6445.3003835938289"/>
    <m/>
    <m/>
    <m/>
    <s v=""/>
    <n v="-6445.3003835938289"/>
    <s v="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m/>
    <m/>
    <m/>
    <s v=""/>
    <n v="-772"/>
    <s v="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m/>
    <m/>
    <m/>
    <s v=""/>
    <n v="-772"/>
    <s v=""/>
  </r>
  <r>
    <s v="543575627"/>
    <n v="0"/>
    <s v="iHerb_MH DLE7202"/>
    <s v="В пути"/>
    <d v="2025-12-08T00:00:00"/>
    <x v="42"/>
    <s v="Витамины"/>
    <s v="NCS-67866"/>
    <x v="217"/>
    <x v="1808"/>
    <n v="19.170000000000002"/>
    <n v="-6.6"/>
    <n v="0"/>
    <n v="-3.7681772760276161E-15"/>
    <n v="0"/>
    <n v="1091.8041345849592"/>
    <m/>
    <m/>
    <m/>
    <s v=""/>
    <n v="-1091.8041345849592"/>
    <s v=""/>
  </r>
  <r>
    <s v="543575627"/>
    <n v="0"/>
    <s v="iHerb_MH DLE7202"/>
    <s v="В пути"/>
    <d v="2025-12-08T00:00:00"/>
    <x v="42"/>
    <s v="Витамины"/>
    <s v="PAR-77891"/>
    <x v="44"/>
    <x v="1630"/>
    <n v="12.06"/>
    <n v="-4.1500000000000004"/>
    <n v="0"/>
    <n v="-2.3712237273968529E-15"/>
    <n v="0"/>
    <n v="687.04619765847463"/>
    <m/>
    <m/>
    <m/>
    <s v=""/>
    <n v="-687.04619765847463"/>
    <s v=""/>
  </r>
  <r>
    <s v="543575627"/>
    <n v="0"/>
    <s v="iHerb_MH DLE7202"/>
    <s v="В пути"/>
    <d v="2025-12-08T00:00:00"/>
    <x v="42"/>
    <s v="Витамины"/>
    <s v="PAR-77871"/>
    <x v="44"/>
    <x v="1609"/>
    <n v="15.08"/>
    <n v="-5.18"/>
    <n v="0"/>
    <n v="-2.9677768522413203E-15"/>
    <n v="0"/>
    <n v="859.89347115283158"/>
    <m/>
    <m/>
    <m/>
    <s v=""/>
    <n v="-859.89347115283158"/>
    <s v=""/>
  </r>
  <r>
    <s v="543575627"/>
    <n v="0"/>
    <s v="iHerb_MH DLE7202"/>
    <s v="В пути"/>
    <d v="2025-12-08T00:00:00"/>
    <x v="42"/>
    <s v="Витамины"/>
    <s v="CLF-06419"/>
    <x v="72"/>
    <x v="1809"/>
    <n v="28.45"/>
    <n v="-10.88"/>
    <n v="0"/>
    <n v="-5.2670544741292927E-15"/>
    <n v="0"/>
    <n v="1526.0937664803287"/>
    <m/>
    <m/>
    <m/>
    <s v=""/>
    <n v="-1526.0937664803287"/>
    <s v=""/>
  </r>
  <r>
    <s v="543575627"/>
    <n v="0"/>
    <s v="iHerb_MH DLE7202"/>
    <s v="В пути"/>
    <d v="2025-12-08T00:00:00"/>
    <x v="42"/>
    <s v="Витамины"/>
    <s v="CLF-06416"/>
    <x v="72"/>
    <x v="1689"/>
    <n v="48.2"/>
    <n v="-18.43"/>
    <n v="0"/>
    <n v="-8.9243148374973853E-15"/>
    <n v="0"/>
    <n v="2585.7604683050304"/>
    <m/>
    <m/>
    <m/>
    <s v=""/>
    <n v="-2585.7604683050304"/>
    <s v=""/>
  </r>
  <r>
    <s v="543575627"/>
    <n v="0"/>
    <s v="iHerb_MH DLE7202"/>
    <s v="В пути"/>
    <d v="2025-12-08T00:00:00"/>
    <x v="42"/>
    <s v="Витамины"/>
    <s v="SMS-55697"/>
    <x v="140"/>
    <x v="1810"/>
    <n v="11.64"/>
    <n v="-4"/>
    <n v="0"/>
    <n v="-2.2902843586993626E-15"/>
    <n v="0"/>
    <n v="663.59455753612463"/>
    <m/>
    <m/>
    <m/>
    <s v=""/>
    <n v="-663.59455753612463"/>
    <s v=""/>
  </r>
  <r>
    <s v="543575627"/>
    <n v="0"/>
    <s v="iHerb_MH DLE7202"/>
    <s v="В пути"/>
    <d v="2025-12-08T00:00:00"/>
    <x v="42"/>
    <s v="Витамины"/>
    <s v="CGN-01130"/>
    <x v="1"/>
    <x v="1811"/>
    <n v="20.399999999999999"/>
    <n v="-10.95"/>
    <n v="0"/>
    <n v="-2.8328779044121692E-15"/>
    <n v="0"/>
    <n v="820.80740428224829"/>
    <m/>
    <m/>
    <m/>
    <s v=""/>
    <n v="-820.80740428224829"/>
    <s v=""/>
  </r>
  <r>
    <s v="543575869"/>
    <n v="0"/>
    <s v="iHerb_VP DFD1605"/>
    <s v="В пути"/>
    <d v="2025-12-08T00:00:00"/>
    <x v="42"/>
    <s v="Витамины"/>
    <s v="DRB-00087"/>
    <x v="6"/>
    <x v="1781"/>
    <n v="23.89"/>
    <n v="-2.39"/>
    <n v="0"/>
    <n v="0"/>
    <n v="0"/>
    <n v="1880.6958191566143"/>
    <m/>
    <m/>
    <m/>
    <s v=""/>
    <n v="-1880.6958191566143"/>
    <s v=""/>
  </r>
  <r>
    <s v="543575869"/>
    <n v="0"/>
    <s v="iHerb_VP DFD1605"/>
    <s v="В пути"/>
    <d v="2025-12-08T00:00:00"/>
    <x v="42"/>
    <s v="Витамины"/>
    <s v="NOW-01482"/>
    <x v="3"/>
    <x v="31"/>
    <n v="13.03"/>
    <n v="-1.3"/>
    <n v="0"/>
    <n v="0"/>
    <n v="0"/>
    <n v="1026.07264924219"/>
    <m/>
    <m/>
    <m/>
    <s v=""/>
    <n v="-1026.07264924219"/>
    <s v=""/>
  </r>
  <r>
    <s v="543575869"/>
    <n v="0"/>
    <s v="iHerb_VP DFD1605"/>
    <s v="В пути"/>
    <d v="2025-12-08T00:00:00"/>
    <x v="42"/>
    <s v="Витамины"/>
    <s v="CDL-10500"/>
    <x v="25"/>
    <x v="1812"/>
    <n v="22.52"/>
    <n v="-2.25"/>
    <n v="0"/>
    <n v="0"/>
    <n v="0"/>
    <n v="1773.1025234560266"/>
    <m/>
    <m/>
    <m/>
    <s v=""/>
    <n v="-1773.1025234560266"/>
    <s v=""/>
  </r>
  <r>
    <s v="543575869"/>
    <n v="0"/>
    <s v="iHerb_VP DFD1605"/>
    <s v="В пути"/>
    <d v="2025-12-08T00:00:00"/>
    <x v="42"/>
    <s v="Витамины"/>
    <s v="NAP-03770"/>
    <x v="11"/>
    <x v="1813"/>
    <n v="11.85"/>
    <n v="-1.19"/>
    <n v="0"/>
    <n v="0"/>
    <n v="0"/>
    <n v="932.47522940509339"/>
    <m/>
    <m/>
    <m/>
    <s v=""/>
    <n v="-932.47522940509339"/>
    <s v=""/>
  </r>
  <r>
    <s v="543575869"/>
    <n v="0"/>
    <s v="iHerb_VP DFD1605"/>
    <s v="В пути"/>
    <d v="2025-12-08T00:00:00"/>
    <x v="42"/>
    <s v="Витамины"/>
    <s v="NOW-01662"/>
    <x v="3"/>
    <x v="123"/>
    <n v="40.090000000000003"/>
    <n v="-4.01"/>
    <n v="0"/>
    <n v="0"/>
    <n v="0"/>
    <n v="3156.0700072172394"/>
    <m/>
    <m/>
    <m/>
    <s v=""/>
    <n v="-3156.0700072172394"/>
    <s v=""/>
  </r>
  <r>
    <s v="543575869"/>
    <n v="0"/>
    <s v="iHerb_VP DFD1605"/>
    <s v="В пути"/>
    <d v="2025-12-08T00:00:00"/>
    <x v="42"/>
    <s v="Витамины"/>
    <s v="NOW-03086"/>
    <x v="3"/>
    <x v="1814"/>
    <n v="17.37"/>
    <n v="-1.74"/>
    <n v="0"/>
    <n v="0"/>
    <n v="0"/>
    <n v="1367.2221234147853"/>
    <m/>
    <m/>
    <m/>
    <s v=""/>
    <n v="-1367.2221234147853"/>
    <s v=""/>
  </r>
  <r>
    <s v="543575869"/>
    <n v="0"/>
    <s v="iHerb_VP DFD1605"/>
    <s v="В пути"/>
    <d v="2025-12-08T00:00:00"/>
    <x v="42"/>
    <s v="Витамины"/>
    <s v="LEX-17512"/>
    <x v="7"/>
    <x v="1815"/>
    <n v="10.24"/>
    <n v="-1.02"/>
    <n v="0"/>
    <n v="0"/>
    <n v="0"/>
    <n v="806.5123466336737"/>
    <m/>
    <m/>
    <m/>
    <s v=""/>
    <n v="-806.5123466336737"/>
    <s v=""/>
  </r>
  <r>
    <s v="543575869"/>
    <n v="0"/>
    <s v="iHerb_VP DFD1605"/>
    <s v="В пути"/>
    <d v="2025-12-08T00:00:00"/>
    <x v="42"/>
    <s v="Витамины"/>
    <s v="SWV-02678"/>
    <x v="89"/>
    <x v="1816"/>
    <n v="17.690000000000001"/>
    <n v="-1.77"/>
    <n v="0"/>
    <n v="0"/>
    <n v="0"/>
    <n v="1392.5896484173629"/>
    <m/>
    <m/>
    <m/>
    <s v=""/>
    <n v="-1392.5896484173629"/>
    <s v=""/>
  </r>
  <r>
    <s v="543575869"/>
    <n v="0"/>
    <s v="iHerb_VP DFD1605"/>
    <s v="В пути"/>
    <d v="2025-12-08T00:00:00"/>
    <x v="42"/>
    <s v="Витамины"/>
    <s v="NOW-00837"/>
    <x v="3"/>
    <x v="1817"/>
    <n v="14.48"/>
    <n v="-1.45"/>
    <n v="0"/>
    <n v="0"/>
    <n v="0"/>
    <n v="1139.7891406330552"/>
    <m/>
    <m/>
    <m/>
    <s v=""/>
    <n v="-1139.7891406330552"/>
    <s v=""/>
  </r>
  <r>
    <s v="543575869"/>
    <n v="0"/>
    <s v="iHerb_VP DFD1605"/>
    <s v="В пути"/>
    <d v="2025-12-08T00:00:00"/>
    <x v="42"/>
    <s v="Витамины"/>
    <s v="CGN-02060"/>
    <x v="1"/>
    <x v="1818"/>
    <n v="49.92"/>
    <n v="-9.98"/>
    <n v="0"/>
    <n v="0"/>
    <n v="0"/>
    <n v="3493.7205124239613"/>
    <m/>
    <m/>
    <m/>
    <s v=""/>
    <n v="-3493.7205124239613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826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1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847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830"/>
        <item x="1666"/>
        <item x="137"/>
        <item m="1" x="1832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822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829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826"/>
        <item m="1" x="1820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843"/>
        <item x="259"/>
        <item x="103"/>
        <item x="47"/>
        <item m="1" x="1819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838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825"/>
        <item x="1293"/>
        <item x="1357"/>
        <item x="213"/>
        <item x="1148"/>
        <item m="1" x="1823"/>
        <item x="188"/>
        <item x="1110"/>
        <item x="554"/>
        <item x="470"/>
        <item x="346"/>
        <item m="1" x="1840"/>
        <item x="539"/>
        <item x="514"/>
        <item x="624"/>
        <item x="906"/>
        <item x="651"/>
        <item x="430"/>
        <item m="1" x="1836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845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834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835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841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839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833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831"/>
        <item x="345"/>
        <item x="830"/>
        <item x="85"/>
        <item x="15"/>
        <item x="767"/>
        <item x="366"/>
        <item m="1" x="1844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821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837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828"/>
        <item m="1" x="1842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824"/>
        <item x="1354"/>
        <item x="1684"/>
        <item x="1685"/>
        <item x="1686"/>
        <item x="1687"/>
        <item x="1688"/>
        <item x="1689"/>
        <item m="1" x="1846"/>
        <item m="1" x="1827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823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0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 r="1">
      <x v="1790"/>
    </i>
    <i r="1">
      <x v="1819"/>
    </i>
    <i r="1">
      <x v="1827"/>
    </i>
    <i r="1">
      <x v="1834"/>
    </i>
    <i r="1">
      <x v="1839"/>
    </i>
    <i r="1">
      <x v="1846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 r="1">
      <x v="1840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 r="1">
      <x v="1820"/>
    </i>
    <i r="1">
      <x v="1835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 r="1">
      <x v="1812"/>
    </i>
    <i r="1">
      <x v="1837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 r="1">
      <x v="1791"/>
    </i>
    <i r="1">
      <x v="1794"/>
    </i>
    <i r="1">
      <x v="1809"/>
    </i>
    <i r="1">
      <x v="1811"/>
    </i>
    <i r="1">
      <x v="1828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 r="1">
      <x v="1815"/>
    </i>
    <i r="1">
      <x v="1823"/>
    </i>
    <i r="1">
      <x v="1824"/>
    </i>
    <i r="1">
      <x v="1826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 r="1">
      <x v="1793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 r="1">
      <x v="1816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 r="1">
      <x v="1807"/>
    </i>
    <i r="1">
      <x v="1822"/>
    </i>
    <i r="1">
      <x v="1843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 r="1">
      <x v="1801"/>
    </i>
    <i r="1">
      <x v="181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 r="1">
      <x v="1825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 r="1">
      <x v="1795"/>
    </i>
    <i r="1">
      <x v="1831"/>
    </i>
    <i r="1">
      <x v="1841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 r="1">
      <x v="1804"/>
    </i>
    <i r="1">
      <x v="1805"/>
    </i>
    <i r="1">
      <x v="1806"/>
    </i>
    <i r="1">
      <x v="1814"/>
    </i>
    <i r="1">
      <x v="1818"/>
    </i>
    <i r="1">
      <x v="1829"/>
    </i>
    <i r="1">
      <x v="1832"/>
    </i>
    <i r="1">
      <x v="1833"/>
    </i>
    <i r="1">
      <x v="1842"/>
    </i>
    <i r="1">
      <x v="1845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 r="1">
      <x v="1792"/>
    </i>
    <i r="1">
      <x v="1796"/>
    </i>
    <i r="1">
      <x v="1797"/>
    </i>
    <i r="1">
      <x v="1798"/>
    </i>
    <i r="1">
      <x v="1836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 r="1">
      <x v="1799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 r="1">
      <x v="1789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 r="1">
      <x v="1803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 r="1">
      <x v="1813"/>
    </i>
    <i r="1">
      <x v="1830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 r="1">
      <x v="1808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 r="1">
      <x v="1844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 r="1">
      <x v="1821"/>
    </i>
    <i r="1">
      <x v="1838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 r="1">
      <x v="1800"/>
    </i>
    <i>
      <x v="336"/>
      <x v="1770"/>
    </i>
    <i>
      <x v="337"/>
      <x v="1776"/>
    </i>
    <i>
      <x v="338"/>
      <x v="1786"/>
    </i>
    <i>
      <x v="339"/>
      <x v="1802"/>
    </i>
    <i>
      <x v="340"/>
      <x v="1817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3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5">
        <item h="1" x="43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20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8" headerRowBorderDxfId="37" tableBorderDxfId="36" totalsRowBorderDxfId="35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34"/>
    <tableColumn id="1" xr3:uid="{3066F4BA-0FAE-49D3-945E-FC1F0BEB80F5}" name="name" dataDxfId="33"/>
    <tableColumn id="6" xr3:uid="{6524558B-CC79-4CDC-B820-14719B0DA126}" name="percent" dataDxfId="32"/>
    <tableColumn id="11" xr3:uid="{51E10E9D-D5CC-4DD3-9DA0-89CDD22864E6}" name="accountManager" dataDxfId="31"/>
    <tableColumn id="10" xr3:uid="{D971DD3C-D61A-4270-ADC7-BAA241461A77}" name="__v" dataDxfId="30"/>
    <tableColumn id="14" xr3:uid="{B18D46C1-9CB1-4139-8249-B9727C232591}" name="createdAt" dataDxfId="29"/>
    <tableColumn id="13" xr3:uid="{DCFE0F41-0F42-4112-9519-F71C86EE1710}" name="updatedAt" dataDxfId="28"/>
    <tableColumn id="2" xr3:uid="{FD097C46-95F7-49C8-9DE3-5BAF8BB942CB}" name="phone" dataDxfId="27"/>
    <tableColumn id="3" xr3:uid="{3A6B893A-7F5F-4060-9E9C-D84873D25630}" name="address" dataDxfId="26"/>
    <tableColumn id="12" xr3:uid="{B48E6630-B6A9-49F2-ACFF-AA8683E47CE1}" name="gps" dataDxfId="25"/>
    <tableColumn id="7" xr3:uid="{8AEDAF55-BD6D-4ACA-9B5A-F5D6A18332A6}" name="contactPerson" dataDxfId="24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23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22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21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3338</v>
      </c>
      <c r="C1" t="str">
        <f t="shared" ref="C1:C21" si="0">IFERROR(REPLACE(B1,SEARCH(",",B1),2,"%2C"),"")</f>
        <v>47.1193%2C37.5172</v>
      </c>
    </row>
    <row r="2" spans="2:4" x14ac:dyDescent="0.25">
      <c r="B2" t="s">
        <v>3253</v>
      </c>
      <c r="C2" t="str">
        <f t="shared" si="0"/>
        <v>47.1281%2C37.5732</v>
      </c>
    </row>
    <row r="3" spans="2:4" x14ac:dyDescent="0.25">
      <c r="B3" t="s">
        <v>3309</v>
      </c>
      <c r="C3" t="str">
        <f t="shared" si="0"/>
        <v>47.1149%2C37.5127</v>
      </c>
    </row>
    <row r="4" spans="2:4" x14ac:dyDescent="0.25">
      <c r="B4" t="s">
        <v>3329</v>
      </c>
      <c r="C4" t="str">
        <f t="shared" si="0"/>
        <v>47.0898%2C37.5062</v>
      </c>
    </row>
    <row r="5" spans="2:4" x14ac:dyDescent="0.25">
      <c r="B5" t="s">
        <v>5427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4520</v>
      </c>
      <c r="C1" t="s">
        <v>3216</v>
      </c>
      <c r="D1" t="s">
        <v>3217</v>
      </c>
      <c r="E1" t="s">
        <v>3218</v>
      </c>
      <c r="F1" s="167" t="s">
        <v>4522</v>
      </c>
      <c r="G1" t="s">
        <v>4521</v>
      </c>
      <c r="H1" s="167" t="s">
        <v>4523</v>
      </c>
      <c r="I1" s="52" t="s">
        <v>4524</v>
      </c>
      <c r="J1" s="52" t="s">
        <v>4525</v>
      </c>
      <c r="K1" t="s">
        <v>4526</v>
      </c>
    </row>
    <row r="2" spans="1:11" hidden="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3">
        <v>0</v>
      </c>
      <c r="K3" t="e">
        <f t="shared" si="0"/>
        <v>#N/A</v>
      </c>
    </row>
    <row r="4" spans="1:11" hidden="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3">
        <v>6196</v>
      </c>
      <c r="K4" t="e">
        <f t="shared" si="0"/>
        <v>#N/A</v>
      </c>
    </row>
    <row r="5" spans="1:11" hidden="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3">
        <v>0</v>
      </c>
      <c r="K5" t="e">
        <f t="shared" si="0"/>
        <v>#N/A</v>
      </c>
    </row>
    <row r="6" spans="1:11" hidden="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3">
        <v>3000</v>
      </c>
      <c r="K6" t="e">
        <f t="shared" si="0"/>
        <v>#N/A</v>
      </c>
    </row>
    <row r="7" spans="1:11" hidden="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3">
        <v>2260</v>
      </c>
      <c r="K7" t="e">
        <f t="shared" si="0"/>
        <v>#N/A</v>
      </c>
    </row>
    <row r="8" spans="1:11" hidden="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3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3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81">
        <v>45402</v>
      </c>
      <c r="C11" t="s">
        <v>4527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3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3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81">
        <v>45402</v>
      </c>
      <c r="C14" t="s">
        <v>4528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81">
        <v>45402</v>
      </c>
      <c r="C15" t="s">
        <v>4529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81">
        <v>45402</v>
      </c>
      <c r="C16" t="s">
        <v>4530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81">
        <v>45402</v>
      </c>
      <c r="C17" t="s">
        <v>4531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81">
        <v>45402</v>
      </c>
      <c r="C18" t="s">
        <v>4532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3">
        <v>0</v>
      </c>
      <c r="I19" s="52" t="s">
        <v>4533</v>
      </c>
      <c r="K19" t="e">
        <f t="shared" si="0"/>
        <v>#N/A</v>
      </c>
    </row>
    <row r="20" spans="1:11" hidden="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3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81">
        <v>45402</v>
      </c>
      <c r="C21" t="s">
        <v>4534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3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3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3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3">
        <v>0</v>
      </c>
      <c r="I25" s="52" t="s">
        <v>4535</v>
      </c>
      <c r="K25" t="e">
        <f t="shared" si="0"/>
        <v>#N/A</v>
      </c>
    </row>
    <row r="26" spans="1:11" hidden="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3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3">
        <f>2556+472</f>
        <v>3028</v>
      </c>
      <c r="I27" s="52" t="s">
        <v>4536</v>
      </c>
      <c r="K27" t="e">
        <f t="shared" si="0"/>
        <v>#N/A</v>
      </c>
    </row>
    <row r="28" spans="1:11" hidden="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3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81">
        <v>45409</v>
      </c>
      <c r="C29" t="s">
        <v>4537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3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3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3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3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3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3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3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3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3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3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3">
        <v>-265</v>
      </c>
      <c r="I40" s="52" t="s">
        <v>4538</v>
      </c>
      <c r="K40" t="e">
        <f t="shared" si="0"/>
        <v>#N/A</v>
      </c>
    </row>
    <row r="41" spans="1:11" hidden="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3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3">
        <v>0</v>
      </c>
      <c r="I42" s="52" t="s">
        <v>4539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3">
        <f>734+4578</f>
        <v>5312</v>
      </c>
      <c r="I44" s="52" t="s">
        <v>4540</v>
      </c>
      <c r="K44" t="e">
        <f t="shared" si="1"/>
        <v>#N/A</v>
      </c>
    </row>
    <row r="45" spans="1:11" hidden="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3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81">
        <v>45430</v>
      </c>
      <c r="C51" t="s">
        <v>4541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3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3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3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3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3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3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3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3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3">
        <v>0</v>
      </c>
      <c r="I62" s="52" t="s">
        <v>4542</v>
      </c>
      <c r="K62" t="e">
        <f t="shared" si="1"/>
        <v>#N/A</v>
      </c>
    </row>
    <row r="63" spans="1:11" hidden="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3">
        <v>0</v>
      </c>
      <c r="K63" t="e">
        <f t="shared" si="1"/>
        <v>#N/A</v>
      </c>
    </row>
    <row r="64" spans="1:11" hidden="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3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3">
        <v>0</v>
      </c>
      <c r="I65" s="52" t="s">
        <v>4543</v>
      </c>
      <c r="K65" t="e">
        <f t="shared" si="1"/>
        <v>#N/A</v>
      </c>
    </row>
    <row r="66" spans="1:11" hidden="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3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3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3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3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81">
        <v>45444</v>
      </c>
      <c r="C71" t="s">
        <v>3303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3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3">
        <v>-89</v>
      </c>
      <c r="I72" s="52" t="s">
        <v>4544</v>
      </c>
      <c r="K72" t="e">
        <f t="shared" si="1"/>
        <v>#N/A</v>
      </c>
    </row>
    <row r="73" spans="1:11" hidden="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3">
        <v>0</v>
      </c>
      <c r="I73" s="52" t="s">
        <v>4545</v>
      </c>
      <c r="K73" t="e">
        <f t="shared" si="1"/>
        <v>#N/A</v>
      </c>
    </row>
    <row r="74" spans="1:11" hidden="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3">
        <v>7325</v>
      </c>
      <c r="I74" s="52" t="s">
        <v>4546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3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81">
        <v>45444</v>
      </c>
      <c r="C76" t="s">
        <v>3306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3">
        <v>-2854</v>
      </c>
      <c r="I77" s="52" t="s">
        <v>4547</v>
      </c>
      <c r="K77" t="e">
        <f t="shared" si="2"/>
        <v>#N/A</v>
      </c>
    </row>
    <row r="78" spans="1:11" hidden="1" x14ac:dyDescent="0.25">
      <c r="A78">
        <v>1</v>
      </c>
      <c r="B78" s="181">
        <v>45451</v>
      </c>
      <c r="C78" t="s">
        <v>3311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3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81">
        <v>45451</v>
      </c>
      <c r="C80" t="s">
        <v>3310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3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81">
        <v>45451</v>
      </c>
      <c r="C81" t="s">
        <v>3315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81">
        <v>45451</v>
      </c>
      <c r="C82" t="s">
        <v>3302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3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3">
        <v>0</v>
      </c>
      <c r="I84" s="52" t="s">
        <v>4548</v>
      </c>
      <c r="K84" t="e">
        <f t="shared" si="2"/>
        <v>#N/A</v>
      </c>
    </row>
    <row r="85" spans="1:11" hidden="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3">
        <v>0</v>
      </c>
      <c r="I85" s="52" t="s">
        <v>4549</v>
      </c>
      <c r="K85" t="e">
        <f t="shared" si="2"/>
        <v>#N/A</v>
      </c>
    </row>
    <row r="86" spans="1:11" hidden="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3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3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3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3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81">
        <v>45458</v>
      </c>
      <c r="C91" t="s">
        <v>3310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3">
        <v>0</v>
      </c>
      <c r="I91" s="52" t="s">
        <v>4550</v>
      </c>
      <c r="K91" t="e">
        <f t="shared" si="2"/>
        <v>#N/A</v>
      </c>
    </row>
    <row r="92" spans="1:11" hidden="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3">
        <v>0</v>
      </c>
      <c r="I92" s="52" t="s">
        <v>4551</v>
      </c>
      <c r="K92" t="e">
        <f t="shared" si="2"/>
        <v>#N/A</v>
      </c>
    </row>
    <row r="93" spans="1:11" hidden="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3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3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3">
        <v>2000</v>
      </c>
      <c r="I95" s="52" t="s">
        <v>4552</v>
      </c>
      <c r="K95" t="e">
        <f t="shared" si="2"/>
        <v>#N/A</v>
      </c>
    </row>
    <row r="96" spans="1:11" hidden="1" x14ac:dyDescent="0.25">
      <c r="A96">
        <v>1</v>
      </c>
      <c r="B96" s="181">
        <v>45465</v>
      </c>
      <c r="C96" t="s">
        <v>3310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3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81">
        <v>45465</v>
      </c>
      <c r="C97" t="s">
        <v>3302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3">
        <v>29077</v>
      </c>
      <c r="I97" s="52" t="s">
        <v>4553</v>
      </c>
      <c r="K97" t="e">
        <f t="shared" si="2"/>
        <v>#N/A</v>
      </c>
    </row>
    <row r="98" spans="1:11" hidden="1" x14ac:dyDescent="0.25">
      <c r="A98">
        <v>3</v>
      </c>
      <c r="B98" s="181">
        <v>45465</v>
      </c>
      <c r="C98" t="s">
        <v>3319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3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81">
        <v>45465</v>
      </c>
      <c r="C100" t="s">
        <v>3318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3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3">
        <v>0</v>
      </c>
      <c r="I101" s="52" t="s">
        <v>4552</v>
      </c>
      <c r="K101" t="e">
        <f t="shared" si="2"/>
        <v>#N/A</v>
      </c>
    </row>
    <row r="102" spans="1:11" hidden="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81">
        <v>45465</v>
      </c>
      <c r="C104" t="s">
        <v>3306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81">
        <v>45465</v>
      </c>
      <c r="C105" t="s">
        <v>3320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3">
        <v>2032</v>
      </c>
      <c r="I106" s="52" t="s">
        <v>4554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3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81">
        <v>45472</v>
      </c>
      <c r="C108" t="s">
        <v>3310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3">
        <v>0</v>
      </c>
      <c r="I108" s="52" t="s">
        <v>4555</v>
      </c>
      <c r="K108" t="e">
        <f t="shared" si="3"/>
        <v>#N/A</v>
      </c>
    </row>
    <row r="109" spans="1:11" hidden="1" x14ac:dyDescent="0.25">
      <c r="A109">
        <v>3</v>
      </c>
      <c r="B109" s="181">
        <v>45472</v>
      </c>
      <c r="C109" t="s">
        <v>3325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81">
        <v>45472</v>
      </c>
      <c r="C110" t="s">
        <v>4556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3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81">
        <v>45472</v>
      </c>
      <c r="C112" t="s">
        <v>3326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3">
        <v>0</v>
      </c>
      <c r="I115" s="52" t="s">
        <v>4557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81">
        <v>45479</v>
      </c>
      <c r="C117" t="s">
        <v>3310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3">
        <v>0</v>
      </c>
      <c r="I117" s="52" t="s">
        <v>4558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81">
        <v>45479</v>
      </c>
      <c r="C118" t="s">
        <v>3324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81">
        <v>45479</v>
      </c>
      <c r="C119" t="s">
        <v>3302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3">
        <v>0</v>
      </c>
      <c r="I120" s="52" t="s">
        <v>4559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3">
        <v>1837</v>
      </c>
      <c r="I123" s="52" t="s">
        <v>4560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3">
        <v>2075</v>
      </c>
      <c r="I124" s="52" t="s">
        <v>4561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81">
        <v>45486</v>
      </c>
      <c r="C125" t="s">
        <v>3310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81">
        <v>45486</v>
      </c>
      <c r="C127" t="s">
        <v>3330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81">
        <v>45486</v>
      </c>
      <c r="C129" t="s">
        <v>3326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81">
        <v>45486</v>
      </c>
      <c r="C131" t="s">
        <v>3331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3">
        <v>10284</v>
      </c>
      <c r="I133" s="52" t="s">
        <v>4562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81">
        <v>45493</v>
      </c>
      <c r="C134" t="s">
        <v>3345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81">
        <v>45493</v>
      </c>
      <c r="C135" t="s">
        <v>3339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81">
        <v>45493</v>
      </c>
      <c r="C136" t="s">
        <v>4563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81">
        <v>45493</v>
      </c>
      <c r="C137" t="s">
        <v>3326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81">
        <v>45493</v>
      </c>
      <c r="C138" t="s">
        <v>3341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81">
        <v>45493</v>
      </c>
      <c r="C139" t="s">
        <v>3335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3">
        <v>1467</v>
      </c>
      <c r="I141" s="52" t="s">
        <v>4564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3">
        <v>0</v>
      </c>
      <c r="I142" s="52" t="s">
        <v>4565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81">
        <v>45493</v>
      </c>
      <c r="C143" t="s">
        <v>3340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81">
        <v>45493</v>
      </c>
      <c r="C144" t="s">
        <v>3310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3">
        <v>0</v>
      </c>
      <c r="I144" s="52" t="s">
        <v>4566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3">
        <v>0</v>
      </c>
      <c r="I145" s="52" t="s">
        <v>4567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81">
        <v>45500</v>
      </c>
      <c r="C146" t="s">
        <v>3310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3">
        <v>0</v>
      </c>
      <c r="I146" s="52" t="s">
        <v>4568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3">
        <v>175</v>
      </c>
      <c r="I148" s="52" t="s">
        <v>4569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81">
        <v>45500</v>
      </c>
      <c r="C151" t="s">
        <v>3349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81">
        <v>45506</v>
      </c>
      <c r="C155" t="s">
        <v>3325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81">
        <v>45506</v>
      </c>
      <c r="C156" t="s">
        <v>3356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81">
        <v>45506</v>
      </c>
      <c r="C157" t="s">
        <v>3352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81">
        <v>45506</v>
      </c>
      <c r="C158" t="s">
        <v>4556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81">
        <v>45506</v>
      </c>
      <c r="C159" t="s">
        <v>3335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81">
        <v>45506</v>
      </c>
      <c r="C160" t="s">
        <v>4541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81">
        <v>45506</v>
      </c>
      <c r="C161" t="s">
        <v>3306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81">
        <v>45506</v>
      </c>
      <c r="C162" t="s">
        <v>3326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81">
        <v>45514</v>
      </c>
      <c r="C165" t="s">
        <v>3360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81">
        <v>45514</v>
      </c>
      <c r="C166" t="s">
        <v>3352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81">
        <v>45514</v>
      </c>
      <c r="C167" t="s">
        <v>3302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81">
        <v>45514</v>
      </c>
      <c r="C170" t="s">
        <v>3362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81">
        <v>45514</v>
      </c>
      <c r="C171" t="s">
        <v>3361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81">
        <v>45514</v>
      </c>
      <c r="C172" t="s">
        <v>3363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81">
        <v>45514</v>
      </c>
      <c r="C173" t="s">
        <v>3364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81">
        <v>45518</v>
      </c>
      <c r="C174" t="s">
        <v>3326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81">
        <v>45518</v>
      </c>
      <c r="C175" t="s">
        <v>3363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81">
        <v>45518</v>
      </c>
      <c r="C176" t="s">
        <v>3365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81">
        <v>45518</v>
      </c>
      <c r="C177" t="s">
        <v>4570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81">
        <v>45518</v>
      </c>
      <c r="C178" t="s">
        <v>3335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3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81">
        <v>45518</v>
      </c>
      <c r="C180" t="s">
        <v>4541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81">
        <v>45518</v>
      </c>
      <c r="C181" t="s">
        <v>3370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81">
        <v>45521</v>
      </c>
      <c r="C186" t="s">
        <v>3375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81">
        <v>45521</v>
      </c>
      <c r="C188" t="s">
        <v>3374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81">
        <v>45521</v>
      </c>
      <c r="C190" t="s">
        <v>3335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81">
        <v>45521</v>
      </c>
      <c r="C191" t="s">
        <v>3362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81">
        <v>45521</v>
      </c>
      <c r="C192" t="s">
        <v>3326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81">
        <v>45521</v>
      </c>
      <c r="C193" t="s">
        <v>3331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81">
        <v>45527</v>
      </c>
      <c r="C195" t="s">
        <v>4571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81">
        <v>45527</v>
      </c>
      <c r="C196" t="s">
        <v>4572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3">
        <v>0</v>
      </c>
      <c r="I198" s="52" t="s">
        <v>4573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3">
        <v>0</v>
      </c>
      <c r="I199" s="52" t="s">
        <v>4574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81">
        <v>45527</v>
      </c>
      <c r="C201" t="s">
        <v>3310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81">
        <v>45527</v>
      </c>
      <c r="C202" t="s">
        <v>3352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81">
        <v>45527</v>
      </c>
      <c r="C203" t="s">
        <v>3379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3">
        <v>0</v>
      </c>
      <c r="I204" s="52" t="s">
        <v>4575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81">
        <v>45527</v>
      </c>
      <c r="C205" t="s">
        <v>3335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81">
        <v>45527</v>
      </c>
      <c r="C206" t="s">
        <v>3380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81">
        <v>45527</v>
      </c>
      <c r="C207" t="s">
        <v>3341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81">
        <v>45527</v>
      </c>
      <c r="C208" t="s">
        <v>3349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81">
        <v>45527</v>
      </c>
      <c r="C209" t="s">
        <v>4576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3"/>
      <c r="K209" t="e">
        <f t="shared" si="5"/>
        <v>#N/A</v>
      </c>
    </row>
    <row r="210" spans="1:11" hidden="1" x14ac:dyDescent="0.25">
      <c r="A210">
        <v>16</v>
      </c>
      <c r="B210" s="181">
        <v>45527</v>
      </c>
      <c r="C210" t="s">
        <v>3363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81">
        <v>45535</v>
      </c>
      <c r="C213" t="s">
        <v>3310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3">
        <v>0</v>
      </c>
      <c r="I213" s="52" t="s">
        <v>4577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81">
        <v>45535</v>
      </c>
      <c r="C215" t="s">
        <v>3394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81">
        <v>45535</v>
      </c>
      <c r="C216" t="s">
        <v>3386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81">
        <v>45535</v>
      </c>
      <c r="C218" t="s">
        <v>4541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81">
        <v>45535</v>
      </c>
      <c r="C219" t="s">
        <v>3335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81">
        <v>45535</v>
      </c>
      <c r="C220" t="s">
        <v>3362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81">
        <v>45535</v>
      </c>
      <c r="C221" t="s">
        <v>3382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81">
        <v>45535</v>
      </c>
      <c r="C222" t="s">
        <v>3363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81">
        <v>45535</v>
      </c>
      <c r="C223" t="s">
        <v>3326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81">
        <v>45535</v>
      </c>
      <c r="C224" t="s">
        <v>3390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81">
        <v>45535</v>
      </c>
      <c r="C225" t="s">
        <v>3381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3">
        <v>0</v>
      </c>
      <c r="I227" s="52" t="s">
        <v>4578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81">
        <v>45542</v>
      </c>
      <c r="C228" t="s">
        <v>3310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3">
        <v>0</v>
      </c>
      <c r="I228" s="52" t="s">
        <v>4579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81">
        <v>45542</v>
      </c>
      <c r="C230" t="s">
        <v>3404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3">
        <v>4539</v>
      </c>
      <c r="I231" s="52" t="s">
        <v>4580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81">
        <v>45542</v>
      </c>
      <c r="C232" t="s">
        <v>3395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81">
        <v>45542</v>
      </c>
      <c r="C233" t="s">
        <v>4541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81">
        <v>45542</v>
      </c>
      <c r="C234" t="s">
        <v>3379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81">
        <v>45542</v>
      </c>
      <c r="C235" t="s">
        <v>3400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81">
        <v>45542</v>
      </c>
      <c r="C236" t="s">
        <v>3408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81">
        <v>45542</v>
      </c>
      <c r="C237" t="s">
        <v>3363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81">
        <v>45542</v>
      </c>
      <c r="C238" t="s">
        <v>3326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81">
        <v>45542</v>
      </c>
      <c r="C239" t="s">
        <v>3331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81">
        <v>45548</v>
      </c>
      <c r="C244" t="s">
        <v>3360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81">
        <v>45548</v>
      </c>
      <c r="C245" t="s">
        <v>3310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3">
        <v>0</v>
      </c>
      <c r="I245" s="52" t="s">
        <v>4581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3">
        <v>3602</v>
      </c>
      <c r="I246" s="52" t="s">
        <v>4582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81">
        <v>45548</v>
      </c>
      <c r="C248" t="s">
        <v>3413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81">
        <v>45548</v>
      </c>
      <c r="C249" t="s">
        <v>4541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81">
        <v>45548</v>
      </c>
      <c r="C250" t="s">
        <v>3379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81">
        <v>45548</v>
      </c>
      <c r="C251" t="s">
        <v>3320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81">
        <v>45548</v>
      </c>
      <c r="C252" t="s">
        <v>3335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81">
        <v>45548</v>
      </c>
      <c r="C253" t="s">
        <v>3429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81">
        <v>45548</v>
      </c>
      <c r="C254" t="s">
        <v>3425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81">
        <v>45548</v>
      </c>
      <c r="C255" t="s">
        <v>3361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81">
        <v>45548</v>
      </c>
      <c r="C256" t="s">
        <v>3362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81">
        <v>45548</v>
      </c>
      <c r="C257" t="s">
        <v>3341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81">
        <v>45548</v>
      </c>
      <c r="C258" t="s">
        <v>3421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81">
        <v>45548</v>
      </c>
      <c r="C260" t="s">
        <v>3381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81">
        <v>45548</v>
      </c>
      <c r="C261" t="s">
        <v>3326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81">
        <v>45548</v>
      </c>
      <c r="C262" t="s">
        <v>3417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81">
        <v>45556</v>
      </c>
      <c r="C264" t="s">
        <v>3310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81">
        <v>45556</v>
      </c>
      <c r="C266" t="s">
        <v>3356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81">
        <v>45556</v>
      </c>
      <c r="C267" t="s">
        <v>3352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81">
        <v>45556</v>
      </c>
      <c r="C268" t="s">
        <v>3433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81">
        <v>45556</v>
      </c>
      <c r="C269" t="s">
        <v>3379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81">
        <v>45556</v>
      </c>
      <c r="C270" t="s">
        <v>3335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81">
        <v>45556</v>
      </c>
      <c r="C271" t="s">
        <v>3362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81">
        <v>45556</v>
      </c>
      <c r="C272" t="s">
        <v>3363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81">
        <v>45556</v>
      </c>
      <c r="C273" t="s">
        <v>3326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81">
        <v>45556</v>
      </c>
      <c r="C274" t="s">
        <v>3435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81">
        <v>45556</v>
      </c>
      <c r="C275" t="s">
        <v>3412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81">
        <v>45563</v>
      </c>
      <c r="C278" t="s">
        <v>3436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81">
        <v>45563</v>
      </c>
      <c r="C280" t="s">
        <v>3379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81">
        <v>45563</v>
      </c>
      <c r="C282" t="s">
        <v>3363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81">
        <v>45563</v>
      </c>
      <c r="C283" t="s">
        <v>3437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81">
        <v>45570</v>
      </c>
      <c r="C288" t="s">
        <v>3412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81">
        <v>45570</v>
      </c>
      <c r="C289" t="s">
        <v>3335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81">
        <v>45570</v>
      </c>
      <c r="C290" t="s">
        <v>3438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81">
        <v>45570</v>
      </c>
      <c r="C291" t="s">
        <v>3444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81">
        <v>45570</v>
      </c>
      <c r="C292" t="s">
        <v>3439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81">
        <v>45570</v>
      </c>
      <c r="C293" t="s">
        <v>3435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3">
        <v>1326</v>
      </c>
      <c r="I293" s="52" t="s">
        <v>4583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81">
        <v>45570</v>
      </c>
      <c r="C294" t="s">
        <v>3440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81">
        <v>45577</v>
      </c>
      <c r="C296" t="s">
        <v>3310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81">
        <v>45577</v>
      </c>
      <c r="C299" t="s">
        <v>3379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81">
        <v>45577</v>
      </c>
      <c r="C300" t="s">
        <v>3363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81">
        <v>45577</v>
      </c>
      <c r="C302" t="s">
        <v>3448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81">
        <v>45583</v>
      </c>
      <c r="C304" t="s">
        <v>3310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3">
        <v>0</v>
      </c>
      <c r="I304" s="52" t="s">
        <v>4584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81">
        <v>45583</v>
      </c>
      <c r="C307" t="s">
        <v>4541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81">
        <v>45583</v>
      </c>
      <c r="C308" t="s">
        <v>3379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81">
        <v>45583</v>
      </c>
      <c r="C310" t="s">
        <v>4585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81">
        <v>45583</v>
      </c>
      <c r="C311" t="s">
        <v>4586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81">
        <v>45583</v>
      </c>
      <c r="C312" t="s">
        <v>3434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81">
        <v>45583</v>
      </c>
      <c r="C313" t="s">
        <v>3363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81">
        <v>45583</v>
      </c>
      <c r="C314" t="s">
        <v>3421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81">
        <v>45583</v>
      </c>
      <c r="C316" t="s">
        <v>3448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81">
        <v>45583</v>
      </c>
      <c r="C317" t="s">
        <v>3449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81">
        <v>45591</v>
      </c>
      <c r="C318" t="s">
        <v>3310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3">
        <v>0</v>
      </c>
      <c r="I322" s="52" t="s">
        <v>4587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3">
        <v>0</v>
      </c>
      <c r="I323" s="52" t="s">
        <v>4588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81">
        <v>45591</v>
      </c>
      <c r="C324" t="s">
        <v>4541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81">
        <v>45591</v>
      </c>
      <c r="C325" t="s">
        <v>3455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81">
        <v>45591</v>
      </c>
      <c r="C326" t="s">
        <v>3434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3">
        <v>0</v>
      </c>
      <c r="I326" s="52" t="s">
        <v>4589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81">
        <v>45591</v>
      </c>
      <c r="C328" t="s">
        <v>3448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81">
        <v>45591</v>
      </c>
      <c r="C329" t="s">
        <v>3451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81">
        <v>45598</v>
      </c>
      <c r="C332" t="s">
        <v>3310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3">
        <v>0</v>
      </c>
      <c r="I332" s="52" t="s">
        <v>4590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81">
        <v>45598</v>
      </c>
      <c r="C333" t="s">
        <v>3360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3">
        <v>3201</v>
      </c>
      <c r="I333" s="52" t="s">
        <v>4591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81">
        <v>45598</v>
      </c>
      <c r="C334" t="s">
        <v>3450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81">
        <v>45598</v>
      </c>
      <c r="C335" t="s">
        <v>3379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81">
        <v>45598</v>
      </c>
      <c r="C337" t="s">
        <v>3434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81">
        <v>45598</v>
      </c>
      <c r="C338" t="s">
        <v>3438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81">
        <v>45598</v>
      </c>
      <c r="C340" t="s">
        <v>3448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81">
        <v>45605</v>
      </c>
      <c r="C341" s="184" t="s">
        <v>3460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81">
        <v>45605</v>
      </c>
      <c r="C342" s="184" t="s">
        <v>3360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3">
        <v>0</v>
      </c>
      <c r="I342" s="52" t="s">
        <v>4592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81">
        <v>45605</v>
      </c>
      <c r="C343" t="s">
        <v>3461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81">
        <v>45605</v>
      </c>
      <c r="C345" s="184" t="s">
        <v>3459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81">
        <v>45605</v>
      </c>
      <c r="C347" t="s">
        <v>3382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81">
        <v>45605</v>
      </c>
      <c r="C348" t="s">
        <v>3335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81">
        <v>45605</v>
      </c>
      <c r="C349" t="s">
        <v>3469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81">
        <v>45605</v>
      </c>
      <c r="C350" t="s">
        <v>3434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81">
        <v>45605</v>
      </c>
      <c r="C351" t="s">
        <v>3363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81">
        <v>45605</v>
      </c>
      <c r="C352" t="s">
        <v>3326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81">
        <v>45605</v>
      </c>
      <c r="C353" t="s">
        <v>3390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81">
        <v>45605</v>
      </c>
      <c r="C354" t="s">
        <v>3331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81">
        <v>45605</v>
      </c>
      <c r="C355" t="s">
        <v>3448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81">
        <v>45605</v>
      </c>
      <c r="C356" t="s">
        <v>3465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81">
        <v>45612</v>
      </c>
      <c r="C363" t="s">
        <v>3310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81">
        <v>45612</v>
      </c>
      <c r="C364" t="s">
        <v>3460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81">
        <v>45612</v>
      </c>
      <c r="C365" t="s">
        <v>3360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81">
        <v>45612</v>
      </c>
      <c r="C368" t="s">
        <v>4541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81">
        <v>45612</v>
      </c>
      <c r="C369" t="s">
        <v>3379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81">
        <v>45612</v>
      </c>
      <c r="C370" t="s">
        <v>3434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81">
        <v>45612</v>
      </c>
      <c r="C371" t="s">
        <v>3363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81">
        <v>45612</v>
      </c>
      <c r="C372" t="s">
        <v>3473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81">
        <v>45612</v>
      </c>
      <c r="C373" t="s">
        <v>3448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81">
        <v>45619</v>
      </c>
      <c r="C374" t="s">
        <v>3360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81">
        <v>45619</v>
      </c>
      <c r="C375" t="s">
        <v>3480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81">
        <v>45619</v>
      </c>
      <c r="C376" t="s">
        <v>3352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81">
        <v>45619</v>
      </c>
      <c r="C378" t="s">
        <v>3335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81">
        <v>45619</v>
      </c>
      <c r="C379" t="s">
        <v>3488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81">
        <v>45619</v>
      </c>
      <c r="C380" t="s">
        <v>3479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81">
        <v>45619</v>
      </c>
      <c r="C381" t="s">
        <v>3434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81">
        <v>45619</v>
      </c>
      <c r="C382" t="s">
        <v>3438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81">
        <v>45619</v>
      </c>
      <c r="C383" t="s">
        <v>3326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81">
        <v>45619</v>
      </c>
      <c r="C384" t="s">
        <v>3390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81">
        <v>45619</v>
      </c>
      <c r="C385" t="s">
        <v>3435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81">
        <v>45619</v>
      </c>
      <c r="C386" t="s">
        <v>3448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81">
        <v>45619</v>
      </c>
      <c r="C387" t="s">
        <v>3484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81">
        <v>45626</v>
      </c>
      <c r="C388" t="s">
        <v>3345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81">
        <v>45626</v>
      </c>
      <c r="C389" t="s">
        <v>3478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81">
        <v>45626</v>
      </c>
      <c r="C390" t="s">
        <v>3492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81">
        <v>45626</v>
      </c>
      <c r="C392" t="s">
        <v>3310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81">
        <v>45626</v>
      </c>
      <c r="C393" t="s">
        <v>3360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81">
        <v>45626</v>
      </c>
      <c r="C394" t="s">
        <v>3461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81">
        <v>45626</v>
      </c>
      <c r="C395" t="s">
        <v>3352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81">
        <v>45626</v>
      </c>
      <c r="C396" t="s">
        <v>3459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81">
        <v>45626</v>
      </c>
      <c r="C398" t="s">
        <v>3493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81">
        <v>45626</v>
      </c>
      <c r="C399" t="s">
        <v>3477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81">
        <v>45626</v>
      </c>
      <c r="C400" t="s">
        <v>3434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81">
        <v>45626</v>
      </c>
      <c r="C401" t="s">
        <v>3331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81">
        <v>45626</v>
      </c>
      <c r="C402" t="s">
        <v>3494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81">
        <v>45626</v>
      </c>
      <c r="C403" t="s">
        <v>3498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81">
        <v>45633</v>
      </c>
      <c r="C406" t="s">
        <v>3310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81">
        <v>45633</v>
      </c>
      <c r="C407" t="s">
        <v>3360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81">
        <v>45633</v>
      </c>
      <c r="C409" t="s">
        <v>3459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81">
        <v>45633</v>
      </c>
      <c r="C410" t="s">
        <v>3379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81">
        <v>45633</v>
      </c>
      <c r="C412" t="s">
        <v>3477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81">
        <v>45633</v>
      </c>
      <c r="C413" t="s">
        <v>3434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81">
        <v>45633</v>
      </c>
      <c r="C414" t="s">
        <v>3363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81">
        <v>45633</v>
      </c>
      <c r="C415" t="s">
        <v>3498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81">
        <v>45640</v>
      </c>
      <c r="C417" t="s">
        <v>3310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81">
        <v>45640</v>
      </c>
      <c r="C418" t="s">
        <v>3360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81">
        <v>45640</v>
      </c>
      <c r="C419" t="s">
        <v>3459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81">
        <v>45640</v>
      </c>
      <c r="C421" t="s">
        <v>3504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81">
        <v>45640</v>
      </c>
      <c r="C424" t="s">
        <v>3335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81">
        <v>45640</v>
      </c>
      <c r="C425" t="s">
        <v>3455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81">
        <v>45640</v>
      </c>
      <c r="C426" t="s">
        <v>3434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81">
        <v>45640</v>
      </c>
      <c r="C427" t="s">
        <v>3438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81">
        <v>45640</v>
      </c>
      <c r="C428" t="s">
        <v>3500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81">
        <v>45640</v>
      </c>
      <c r="C429" t="s">
        <v>3363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81">
        <v>45640</v>
      </c>
      <c r="C430" t="s">
        <v>3326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81">
        <v>45640</v>
      </c>
      <c r="C431" t="s">
        <v>3390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81">
        <v>45640</v>
      </c>
      <c r="C432" t="s">
        <v>3435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81">
        <v>45640</v>
      </c>
      <c r="C433" t="s">
        <v>3499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81">
        <v>45640</v>
      </c>
      <c r="C434" t="s">
        <v>3448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81">
        <v>45647</v>
      </c>
      <c r="C438" t="s">
        <v>3310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81">
        <v>45647</v>
      </c>
      <c r="C439" t="s">
        <v>3360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81">
        <v>45647</v>
      </c>
      <c r="C440" t="s">
        <v>3459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81">
        <v>45647</v>
      </c>
      <c r="C444" t="s">
        <v>3434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81">
        <v>45647</v>
      </c>
      <c r="C445" t="s">
        <v>3438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81">
        <v>45647</v>
      </c>
      <c r="C446" t="s">
        <v>3363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81">
        <v>45647</v>
      </c>
      <c r="C447" t="s">
        <v>3331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81">
        <v>45647</v>
      </c>
      <c r="C448" t="s">
        <v>3448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81">
        <v>45647</v>
      </c>
      <c r="C449" t="s">
        <v>3498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81">
        <v>45654</v>
      </c>
      <c r="C453" t="s">
        <v>3310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81">
        <v>45654</v>
      </c>
      <c r="C454" t="s">
        <v>3459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81">
        <v>45654</v>
      </c>
      <c r="C456" t="s">
        <v>3517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81">
        <v>45654</v>
      </c>
      <c r="C458" t="s">
        <v>3510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81">
        <v>45654</v>
      </c>
      <c r="C459" t="s">
        <v>3479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81">
        <v>45654</v>
      </c>
      <c r="C460" t="s">
        <v>3434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81">
        <v>45654</v>
      </c>
      <c r="C461" t="s">
        <v>3381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81">
        <v>45654</v>
      </c>
      <c r="C462" t="s">
        <v>3448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81">
        <v>45654</v>
      </c>
      <c r="C463" t="s">
        <v>3514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81">
        <v>45654</v>
      </c>
      <c r="C465" t="s">
        <v>3509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5">
        <v>0.42708333333333331</v>
      </c>
      <c r="H468" s="183">
        <v>7500</v>
      </c>
      <c r="I468" s="52" t="s">
        <v>4593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81">
        <v>45661</v>
      </c>
      <c r="C469" t="s">
        <v>3310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81">
        <v>45661</v>
      </c>
      <c r="C470" t="s">
        <v>3352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5">
        <v>0.4513888888888889</v>
      </c>
      <c r="H470" s="183">
        <v>4100</v>
      </c>
      <c r="I470" s="52" t="s">
        <v>4594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81">
        <v>45661</v>
      </c>
      <c r="C471" t="s">
        <v>3517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81">
        <v>45661</v>
      </c>
      <c r="C472" t="s">
        <v>3349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5">
        <v>0.47569444444444442</v>
      </c>
      <c r="H472" s="183">
        <v>0</v>
      </c>
      <c r="I472" s="52" t="s">
        <v>4595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81">
        <v>45661</v>
      </c>
      <c r="C473" t="s">
        <v>3434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81">
        <v>45661</v>
      </c>
      <c r="C474" t="s">
        <v>3494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5">
        <v>0.49652777777777779</v>
      </c>
      <c r="H474" s="183">
        <v>7400</v>
      </c>
      <c r="I474" s="52" t="s">
        <v>4596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81">
        <v>45661</v>
      </c>
      <c r="C475" t="s">
        <v>4597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5">
        <v>0.51388888888888884</v>
      </c>
      <c r="H475" s="183">
        <v>3000</v>
      </c>
      <c r="I475" s="52" t="s">
        <v>4598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81">
        <v>45661</v>
      </c>
      <c r="C476" t="s">
        <v>3311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5">
        <v>0.52083333333333337</v>
      </c>
      <c r="H476" s="183">
        <v>0</v>
      </c>
      <c r="I476" s="52" t="s">
        <v>4599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81">
        <v>45668</v>
      </c>
      <c r="C477" t="s">
        <v>3360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81">
        <v>45668</v>
      </c>
      <c r="C479" t="s">
        <v>3520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81">
        <v>45668</v>
      </c>
      <c r="C481" t="s">
        <v>3517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81">
        <v>45668</v>
      </c>
      <c r="C482" t="s">
        <v>3379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81">
        <v>45668</v>
      </c>
      <c r="C483" t="s">
        <v>3521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81">
        <v>45668</v>
      </c>
      <c r="C484" t="s">
        <v>3434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81">
        <v>45668</v>
      </c>
      <c r="C485" t="s">
        <v>3363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81">
        <v>45675</v>
      </c>
      <c r="C489" t="s">
        <v>3530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5">
        <v>0.375</v>
      </c>
      <c r="H489" s="183">
        <v>3600</v>
      </c>
      <c r="I489" s="52" t="s">
        <v>4600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81">
        <v>45675</v>
      </c>
      <c r="C490" t="s">
        <v>3396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5">
        <v>0.38194444444444442</v>
      </c>
      <c r="H490" s="183">
        <v>5000</v>
      </c>
      <c r="I490" s="52" t="s">
        <v>4596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81">
        <v>45675</v>
      </c>
      <c r="C491" t="s">
        <v>3360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81">
        <v>45675</v>
      </c>
      <c r="C492" t="s">
        <v>3525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81">
        <v>45675</v>
      </c>
      <c r="C493" t="s">
        <v>3310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81">
        <v>45675</v>
      </c>
      <c r="C495" t="s">
        <v>3352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5">
        <v>0.41666666666666669</v>
      </c>
      <c r="H495" s="183">
        <v>3100</v>
      </c>
      <c r="I495" s="52" t="s">
        <v>4593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5">
        <v>0.43402777777777779</v>
      </c>
      <c r="H496" s="183">
        <v>0</v>
      </c>
      <c r="I496" s="52" t="s">
        <v>4594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5">
        <v>0.44097222222222221</v>
      </c>
      <c r="H497" s="183">
        <v>2500</v>
      </c>
      <c r="I497" s="52" t="s">
        <v>4595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81">
        <v>45675</v>
      </c>
      <c r="C498" t="s">
        <v>3519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81">
        <v>45675</v>
      </c>
      <c r="C499" t="s">
        <v>3382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5">
        <v>0.4548611111111111</v>
      </c>
      <c r="H499" s="183">
        <v>5750</v>
      </c>
      <c r="I499" s="52" t="s">
        <v>4599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81">
        <v>45675</v>
      </c>
      <c r="C500" t="s">
        <v>3438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81">
        <v>45675</v>
      </c>
      <c r="C501" t="s">
        <v>3363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81">
        <v>45675</v>
      </c>
      <c r="C502" t="s">
        <v>3326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5">
        <v>0.47916666666666669</v>
      </c>
      <c r="H502" s="183">
        <v>0</v>
      </c>
      <c r="I502" s="52" t="s">
        <v>4598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81">
        <v>45675</v>
      </c>
      <c r="C503" t="s">
        <v>3435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81">
        <v>45675</v>
      </c>
      <c r="C504" t="s">
        <v>3381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81">
        <v>45675</v>
      </c>
      <c r="C506" t="s">
        <v>3448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81">
        <v>45675</v>
      </c>
      <c r="C507" t="s">
        <v>3526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5">
        <v>0.625</v>
      </c>
      <c r="H507" s="183">
        <v>4300</v>
      </c>
      <c r="I507" s="52" t="s">
        <v>4601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81">
        <v>45682</v>
      </c>
      <c r="C510" t="s">
        <v>3360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81">
        <v>45682</v>
      </c>
      <c r="C511" t="s">
        <v>3352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5">
        <v>0.40972222222222221</v>
      </c>
      <c r="H511" s="183">
        <v>6850</v>
      </c>
      <c r="I511" s="52" t="s">
        <v>4594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81">
        <v>45682</v>
      </c>
      <c r="C512" t="s">
        <v>3534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81">
        <v>45682</v>
      </c>
      <c r="C515" t="s">
        <v>3517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81">
        <v>45682</v>
      </c>
      <c r="C516" t="s">
        <v>3382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5">
        <v>0.45833333333333331</v>
      </c>
      <c r="H516" s="183">
        <v>4200</v>
      </c>
      <c r="I516" s="52" t="s">
        <v>4602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81">
        <v>45682</v>
      </c>
      <c r="C517" t="s">
        <v>3320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5">
        <v>0.46527777777777779</v>
      </c>
      <c r="H517" s="183">
        <v>12400</v>
      </c>
      <c r="I517" s="52" t="s">
        <v>4598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81">
        <v>45682</v>
      </c>
      <c r="C518" t="s">
        <v>3335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5">
        <v>0.47222222222222221</v>
      </c>
      <c r="H518" s="183">
        <v>6700</v>
      </c>
      <c r="I518" s="52" t="s">
        <v>4595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81">
        <v>45682</v>
      </c>
      <c r="C519" t="s">
        <v>4603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5">
        <v>0.47916666666666669</v>
      </c>
      <c r="H519" s="183" t="s">
        <v>4604</v>
      </c>
      <c r="I519" s="52" t="s">
        <v>4604</v>
      </c>
      <c r="J519" s="52" t="s">
        <v>4604</v>
      </c>
      <c r="K519" t="e">
        <f t="shared" si="10"/>
        <v>#N/A</v>
      </c>
    </row>
    <row r="520" spans="1:11" hidden="1" x14ac:dyDescent="0.25">
      <c r="A520">
        <v>12</v>
      </c>
      <c r="B520" s="181">
        <v>45682</v>
      </c>
      <c r="C520" t="s">
        <v>3341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5">
        <v>0.49305555555555558</v>
      </c>
      <c r="H520" s="183">
        <v>1700</v>
      </c>
      <c r="I520" s="52" t="s">
        <v>4600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81">
        <v>45682</v>
      </c>
      <c r="C521" t="s">
        <v>3535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81">
        <v>45682</v>
      </c>
      <c r="C522" t="s">
        <v>3438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81">
        <v>45682</v>
      </c>
      <c r="C523" t="s">
        <v>3363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81">
        <v>45682</v>
      </c>
      <c r="C524" t="s">
        <v>3421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5">
        <v>0.52430555555555558</v>
      </c>
      <c r="H524" s="183">
        <v>4800</v>
      </c>
      <c r="I524" s="52" t="s">
        <v>4601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81">
        <v>45682</v>
      </c>
      <c r="C525" t="s">
        <v>3326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5">
        <v>0.53125</v>
      </c>
      <c r="H525" s="183">
        <v>15600</v>
      </c>
      <c r="I525" s="52" t="s">
        <v>4596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81">
        <v>45682</v>
      </c>
      <c r="C526" t="s">
        <v>3494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5">
        <v>0.53472222222222221</v>
      </c>
      <c r="H526" s="183">
        <v>600</v>
      </c>
      <c r="I526" s="52" t="s">
        <v>4593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81">
        <v>45682</v>
      </c>
      <c r="C527" t="s">
        <v>3448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81">
        <v>45682</v>
      </c>
      <c r="C528" t="s">
        <v>3537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5">
        <v>0.55208333333333337</v>
      </c>
      <c r="H528" s="183">
        <v>13900</v>
      </c>
      <c r="I528" s="52" t="s">
        <v>4599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81">
        <v>45689</v>
      </c>
      <c r="C530" t="s">
        <v>3541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5">
        <v>0.39583333333333331</v>
      </c>
      <c r="H530" s="183">
        <v>2500</v>
      </c>
      <c r="I530" s="52" t="s">
        <v>4593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81">
        <v>45689</v>
      </c>
      <c r="C531" t="s">
        <v>3360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81">
        <v>45689</v>
      </c>
      <c r="C532" t="s">
        <v>3536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81">
        <v>45689</v>
      </c>
      <c r="C534" t="s">
        <v>3517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5">
        <v>0.4513888888888889</v>
      </c>
      <c r="H535" s="183">
        <v>0</v>
      </c>
      <c r="I535" s="52" t="s">
        <v>4595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81">
        <v>45689</v>
      </c>
      <c r="C536" t="s">
        <v>3544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5">
        <v>0.4861111111111111</v>
      </c>
      <c r="H536" s="183">
        <v>1300</v>
      </c>
      <c r="I536" s="52" t="s">
        <v>4594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81">
        <v>45689</v>
      </c>
      <c r="C537" t="s">
        <v>3535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81">
        <v>45689</v>
      </c>
      <c r="C538" t="s">
        <v>3518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81">
        <v>45689</v>
      </c>
      <c r="C539" t="s">
        <v>3438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81">
        <v>45689</v>
      </c>
      <c r="C540" t="s">
        <v>3363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81">
        <v>45689</v>
      </c>
      <c r="C542" t="s">
        <v>3352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5">
        <v>0.58333333333333337</v>
      </c>
      <c r="H542" s="183">
        <v>2700</v>
      </c>
      <c r="I542" s="52" t="s">
        <v>4596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81">
        <v>45696</v>
      </c>
      <c r="C543" t="s">
        <v>3310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81">
        <v>45696</v>
      </c>
      <c r="C544" t="s">
        <v>3360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81">
        <v>45696</v>
      </c>
      <c r="C545" t="s">
        <v>3548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81">
        <v>45696</v>
      </c>
      <c r="C546" t="s">
        <v>3396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81">
        <v>45696</v>
      </c>
      <c r="C549" t="s">
        <v>3306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81">
        <v>45696</v>
      </c>
      <c r="C550" t="s">
        <v>3553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81">
        <v>45696</v>
      </c>
      <c r="C551" t="s">
        <v>3552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81">
        <v>45696</v>
      </c>
      <c r="C552" t="s">
        <v>3363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81">
        <v>45703</v>
      </c>
      <c r="C553" t="s">
        <v>3310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81">
        <v>45703</v>
      </c>
      <c r="C554" t="s">
        <v>3356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81">
        <v>45703</v>
      </c>
      <c r="C555" t="s">
        <v>3412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81">
        <v>45703</v>
      </c>
      <c r="C556" t="s">
        <v>3557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81">
        <v>45703</v>
      </c>
      <c r="C558" t="s">
        <v>3552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81">
        <v>45703</v>
      </c>
      <c r="C559" t="s">
        <v>3438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81">
        <v>45708</v>
      </c>
      <c r="C560" t="s">
        <v>4605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81">
        <v>45708</v>
      </c>
      <c r="C561" t="s">
        <v>3548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81">
        <v>45708</v>
      </c>
      <c r="C562" t="s">
        <v>4606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81">
        <v>45708</v>
      </c>
      <c r="C563" t="s">
        <v>3566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81">
        <v>45708</v>
      </c>
      <c r="C564" t="s">
        <v>3370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81">
        <v>45708</v>
      </c>
      <c r="C565" t="s">
        <v>3562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81">
        <v>45708</v>
      </c>
      <c r="C566" t="s">
        <v>4607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81">
        <v>45710</v>
      </c>
      <c r="C567" t="s">
        <v>4608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5">
        <v>0.35416666666666669</v>
      </c>
      <c r="H567" s="183">
        <v>0</v>
      </c>
      <c r="I567" s="52" t="s">
        <v>4609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81">
        <v>45710</v>
      </c>
      <c r="C568" t="s">
        <v>3311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81">
        <v>45710</v>
      </c>
      <c r="C569" t="s">
        <v>3541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81">
        <v>45710</v>
      </c>
      <c r="C571" t="s">
        <v>3570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81">
        <v>45710</v>
      </c>
      <c r="C572" t="s">
        <v>3310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81">
        <v>45710</v>
      </c>
      <c r="C573" t="s">
        <v>3360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81">
        <v>45710</v>
      </c>
      <c r="C574" t="s">
        <v>3544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81">
        <v>45710</v>
      </c>
      <c r="C575" t="s">
        <v>3561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81">
        <v>45710</v>
      </c>
      <c r="C576" t="s">
        <v>3569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81">
        <v>45710</v>
      </c>
      <c r="C577" t="s">
        <v>3352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81">
        <v>45710</v>
      </c>
      <c r="C579" t="s">
        <v>3341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81">
        <v>45710</v>
      </c>
      <c r="C580" t="s">
        <v>3438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81">
        <v>45710</v>
      </c>
      <c r="C581" t="s">
        <v>3326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81">
        <v>45710</v>
      </c>
      <c r="C582" t="s">
        <v>3381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81">
        <v>45710</v>
      </c>
      <c r="C583" t="s">
        <v>4610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5">
        <v>0.50694444444444442</v>
      </c>
      <c r="H583" s="183">
        <v>0</v>
      </c>
      <c r="I583" s="52" t="s">
        <v>4609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81">
        <v>45710</v>
      </c>
      <c r="C584" t="s">
        <v>3448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81">
        <v>45717</v>
      </c>
      <c r="C586" t="s">
        <v>3310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81">
        <v>45717</v>
      </c>
      <c r="C588" t="s">
        <v>3360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81">
        <v>45717</v>
      </c>
      <c r="C589" t="s">
        <v>3561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81">
        <v>45717</v>
      </c>
      <c r="C590" t="s">
        <v>4611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81">
        <v>45717</v>
      </c>
      <c r="C591" t="s">
        <v>4612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81">
        <v>45717</v>
      </c>
      <c r="C592" t="s">
        <v>3448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81">
        <v>45717</v>
      </c>
      <c r="C593" t="s">
        <v>3575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81">
        <v>45717</v>
      </c>
      <c r="C594" t="s">
        <v>3579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81">
        <v>45723</v>
      </c>
      <c r="C595" t="s">
        <v>3310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81">
        <v>45723</v>
      </c>
      <c r="C597" t="s">
        <v>3360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81">
        <v>45723</v>
      </c>
      <c r="C598" t="s">
        <v>3561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81">
        <v>45723</v>
      </c>
      <c r="C599" t="s">
        <v>3574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81">
        <v>45723</v>
      </c>
      <c r="C601" t="s">
        <v>3370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5">
        <v>0.44791666666666669</v>
      </c>
      <c r="H601" s="183">
        <v>2600</v>
      </c>
      <c r="I601" s="52" t="s">
        <v>4593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81">
        <v>45723</v>
      </c>
      <c r="C602" t="s">
        <v>4607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5">
        <v>0.48958333333333337</v>
      </c>
      <c r="H602" s="183">
        <v>0</v>
      </c>
      <c r="I602" s="52" t="s">
        <v>4594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81">
        <v>45723</v>
      </c>
      <c r="C603" t="s">
        <v>4613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5">
        <v>0.49652777777777779</v>
      </c>
      <c r="H603" s="183">
        <v>5000</v>
      </c>
      <c r="I603" s="52" t="s">
        <v>4595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81">
        <v>45723</v>
      </c>
      <c r="C604" t="s">
        <v>3575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5">
        <v>0.50347222222222221</v>
      </c>
      <c r="H604" s="183">
        <v>7500</v>
      </c>
      <c r="I604" s="52" t="s">
        <v>4596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81">
        <v>45723</v>
      </c>
      <c r="C605" t="s">
        <v>3583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81">
        <v>45731</v>
      </c>
      <c r="C607" t="s">
        <v>3310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81">
        <v>45731</v>
      </c>
      <c r="C608" t="s">
        <v>3360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81">
        <v>45731</v>
      </c>
      <c r="C609" t="s">
        <v>3525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81">
        <v>45731</v>
      </c>
      <c r="C610" t="s">
        <v>3574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81">
        <v>45731</v>
      </c>
      <c r="C613" t="s">
        <v>4585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81">
        <v>45731</v>
      </c>
      <c r="C614" t="s">
        <v>3438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81">
        <v>45731</v>
      </c>
      <c r="C615" t="s">
        <v>3494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81">
        <v>45731</v>
      </c>
      <c r="C616" t="s">
        <v>3435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81">
        <v>45731</v>
      </c>
      <c r="C617" t="s">
        <v>3448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81">
        <v>45738</v>
      </c>
      <c r="C618" t="s">
        <v>3310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81">
        <v>45738</v>
      </c>
      <c r="C619" t="s">
        <v>3360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81">
        <v>45738</v>
      </c>
      <c r="C620" t="s">
        <v>3561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81">
        <v>45738</v>
      </c>
      <c r="C621" t="s">
        <v>4611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81">
        <v>45738</v>
      </c>
      <c r="C622" t="s">
        <v>3574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81">
        <v>45738</v>
      </c>
      <c r="C624" t="s">
        <v>4614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81">
        <v>45738</v>
      </c>
      <c r="C625" t="s">
        <v>3363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81">
        <v>45745</v>
      </c>
      <c r="C627" t="s">
        <v>3310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81">
        <v>45745</v>
      </c>
      <c r="C628" t="s">
        <v>3360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81">
        <v>45745</v>
      </c>
      <c r="C630" t="s">
        <v>3561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81">
        <v>45745</v>
      </c>
      <c r="C631" t="s">
        <v>3574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81">
        <v>45745</v>
      </c>
      <c r="C633" t="s">
        <v>3585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81">
        <v>45745</v>
      </c>
      <c r="C634" t="s">
        <v>3438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81">
        <v>45745</v>
      </c>
      <c r="C635" t="s">
        <v>3584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81">
        <v>45745</v>
      </c>
      <c r="C636" t="s">
        <v>3552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81">
        <v>45749</v>
      </c>
      <c r="C638" t="s">
        <v>3593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5">
        <v>0.39583333333333331</v>
      </c>
      <c r="H638" s="183">
        <v>5500</v>
      </c>
      <c r="I638" s="52" t="s">
        <v>4593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5">
        <v>0.40625</v>
      </c>
      <c r="H639" s="183">
        <v>3000</v>
      </c>
      <c r="I639" s="52" t="s">
        <v>4594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81">
        <v>45749</v>
      </c>
      <c r="C640" t="s">
        <v>3587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5">
        <v>0.41666666666666669</v>
      </c>
      <c r="H640" s="183">
        <v>4500</v>
      </c>
      <c r="I640" s="52" t="s">
        <v>4595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81">
        <v>45749</v>
      </c>
      <c r="C641" t="s">
        <v>3599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5">
        <v>0.4236111111111111</v>
      </c>
      <c r="H641" s="183">
        <v>7800</v>
      </c>
      <c r="I641" s="52" t="s">
        <v>4596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81">
        <v>45749</v>
      </c>
      <c r="C642" t="s">
        <v>3597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5">
        <v>0.43055555555555558</v>
      </c>
      <c r="H642" s="183">
        <v>5000</v>
      </c>
      <c r="I642" s="52" t="s">
        <v>4598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81">
        <v>45749</v>
      </c>
      <c r="C643" t="s">
        <v>3591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5">
        <v>0.4375</v>
      </c>
      <c r="H643" s="183">
        <v>2000</v>
      </c>
      <c r="I643" s="52" t="s">
        <v>4599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81">
        <v>45749</v>
      </c>
      <c r="C644" t="s">
        <v>3331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5">
        <v>0.44444444444444442</v>
      </c>
      <c r="H644" s="183">
        <v>7000</v>
      </c>
      <c r="I644" s="52" t="s">
        <v>4601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81">
        <v>45749</v>
      </c>
      <c r="C645" t="s">
        <v>3326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5">
        <v>0.47916666666666669</v>
      </c>
      <c r="H645" s="183">
        <v>11300</v>
      </c>
      <c r="I645" s="52" t="s">
        <v>4600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81">
        <v>45749</v>
      </c>
      <c r="C646" t="s">
        <v>3575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5">
        <v>0.4861111111111111</v>
      </c>
      <c r="H646" s="183">
        <v>9200</v>
      </c>
      <c r="I646" s="52" t="s">
        <v>4602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81">
        <v>45749</v>
      </c>
      <c r="C647" t="s">
        <v>3473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5">
        <v>0.49305555555555558</v>
      </c>
      <c r="H647" s="183">
        <v>4700</v>
      </c>
      <c r="I647" s="52" t="s">
        <v>4615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81">
        <v>45752</v>
      </c>
      <c r="C648" t="s">
        <v>3310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81">
        <v>45752</v>
      </c>
      <c r="C649" t="s">
        <v>3525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81">
        <v>45752</v>
      </c>
      <c r="C651" t="s">
        <v>3552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81">
        <v>45752</v>
      </c>
      <c r="C653" t="s">
        <v>3603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81">
        <v>45752</v>
      </c>
      <c r="C654" t="s">
        <v>3586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81">
        <v>45752</v>
      </c>
      <c r="C655" t="s">
        <v>3448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81">
        <v>45759</v>
      </c>
      <c r="C657" t="s">
        <v>3310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81">
        <v>45759</v>
      </c>
      <c r="C658" t="s">
        <v>3460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81">
        <v>45759</v>
      </c>
      <c r="C659" t="s">
        <v>3604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81">
        <v>45759</v>
      </c>
      <c r="C660" t="s">
        <v>3525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81">
        <v>45759</v>
      </c>
      <c r="C661" t="s">
        <v>3561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81">
        <v>45759</v>
      </c>
      <c r="C662" t="s">
        <v>3356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81">
        <v>45759</v>
      </c>
      <c r="C664" t="s">
        <v>3381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81">
        <v>45759</v>
      </c>
      <c r="C665" t="s">
        <v>3363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81">
        <v>45764</v>
      </c>
      <c r="C666" t="s">
        <v>3566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81">
        <v>45764</v>
      </c>
      <c r="C667" t="s">
        <v>3413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81">
        <v>45764</v>
      </c>
      <c r="C668" t="s">
        <v>4626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5"/>
      <c r="H668" s="183">
        <v>0</v>
      </c>
      <c r="K668" t="e">
        <f t="shared" si="13"/>
        <v>#N/A</v>
      </c>
    </row>
    <row r="669" spans="1:11" hidden="1" x14ac:dyDescent="0.25">
      <c r="A669">
        <v>4</v>
      </c>
      <c r="B669" s="181">
        <v>45764</v>
      </c>
      <c r="C669" t="s">
        <v>4616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5"/>
      <c r="H669" s="183">
        <v>2900</v>
      </c>
      <c r="K669" t="e">
        <f t="shared" si="13"/>
        <v>#N/A</v>
      </c>
    </row>
    <row r="670" spans="1:11" hidden="1" x14ac:dyDescent="0.25">
      <c r="A670">
        <v>5</v>
      </c>
      <c r="B670" s="181">
        <v>45764</v>
      </c>
      <c r="C670" t="s">
        <v>3575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81">
        <v>45764</v>
      </c>
      <c r="C671" t="s">
        <v>3605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81">
        <v>45766</v>
      </c>
      <c r="C674" t="s">
        <v>3310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81">
        <v>45766</v>
      </c>
      <c r="C675" t="s">
        <v>3460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81">
        <v>45766</v>
      </c>
      <c r="C676" t="s">
        <v>3360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81">
        <v>45766</v>
      </c>
      <c r="C677" t="s">
        <v>3352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81">
        <v>45766</v>
      </c>
      <c r="C678" t="s">
        <v>3586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81">
        <v>45766</v>
      </c>
      <c r="C679" t="s">
        <v>3434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81">
        <v>45766</v>
      </c>
      <c r="C680" t="s">
        <v>3591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81">
        <v>45773</v>
      </c>
      <c r="C682" t="s">
        <v>4617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81">
        <v>45773</v>
      </c>
      <c r="C683" t="s">
        <v>4618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5">
        <v>0.41666666666666669</v>
      </c>
      <c r="H683" s="183">
        <v>350</v>
      </c>
      <c r="I683" s="52" t="s">
        <v>4619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81">
        <v>45773</v>
      </c>
      <c r="C685" t="s">
        <v>4620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81">
        <v>45773</v>
      </c>
      <c r="C686" t="s">
        <v>3335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81">
        <v>45773</v>
      </c>
      <c r="C687" t="s">
        <v>3363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81">
        <v>45773</v>
      </c>
      <c r="C688" t="s">
        <v>3575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81">
        <v>45773</v>
      </c>
      <c r="C689" t="s">
        <v>4621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81">
        <v>45781</v>
      </c>
      <c r="C690" t="s">
        <v>3460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81">
        <v>45781</v>
      </c>
      <c r="C691" t="s">
        <v>3574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81">
        <v>45781</v>
      </c>
      <c r="C692" t="s">
        <v>3480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81">
        <v>45781</v>
      </c>
      <c r="C693" t="s">
        <v>4504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81">
        <v>45781</v>
      </c>
      <c r="C694" t="s">
        <v>3434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81">
        <v>45781</v>
      </c>
      <c r="C695" t="s">
        <v>3575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81">
        <v>45792</v>
      </c>
      <c r="C696" t="s">
        <v>3461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5">
        <v>0.45833333333333331</v>
      </c>
      <c r="H696" s="183">
        <v>0</v>
      </c>
      <c r="I696" s="52" t="s">
        <v>4593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81">
        <v>45792</v>
      </c>
      <c r="C697" t="s">
        <v>4626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5">
        <v>0.46527777777777779</v>
      </c>
      <c r="H697" s="183">
        <v>1800</v>
      </c>
      <c r="I697" s="52" t="s">
        <v>4594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81">
        <v>45792</v>
      </c>
      <c r="C698" t="s">
        <v>3335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5">
        <v>0.47222222222222221</v>
      </c>
      <c r="H698" s="183">
        <v>10400</v>
      </c>
      <c r="I698" s="52" t="s">
        <v>4595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81">
        <v>45792</v>
      </c>
      <c r="C699" t="s">
        <v>4507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5">
        <v>0.47916666666666669</v>
      </c>
      <c r="H699" s="183">
        <v>2300</v>
      </c>
      <c r="I699" s="52" t="s">
        <v>4596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81">
        <v>45792</v>
      </c>
      <c r="C700" t="s">
        <v>4622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5">
        <v>0.48958333333333331</v>
      </c>
      <c r="H700" s="183">
        <v>2000</v>
      </c>
      <c r="I700" s="52" t="s">
        <v>4598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81">
        <v>45792</v>
      </c>
      <c r="C701" t="s">
        <v>4508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5">
        <v>0.5</v>
      </c>
      <c r="H701" s="183">
        <v>2900</v>
      </c>
      <c r="I701" s="52" t="s">
        <v>4599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81">
        <v>45792</v>
      </c>
      <c r="C702" t="s">
        <v>4621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5">
        <v>0.50694444444444442</v>
      </c>
      <c r="H702" s="183">
        <v>0</v>
      </c>
      <c r="I702" s="52" t="s">
        <v>4601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81">
        <v>45792</v>
      </c>
      <c r="C703" t="s">
        <v>3575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5">
        <v>0.51388888888888884</v>
      </c>
      <c r="H703" s="183">
        <v>5800</v>
      </c>
      <c r="I703" s="52" t="s">
        <v>4600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81">
        <v>45792</v>
      </c>
      <c r="C704" t="s">
        <v>4509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5">
        <v>0.52083333333333337</v>
      </c>
      <c r="H704" s="183">
        <v>3000</v>
      </c>
      <c r="I704" s="52" t="s">
        <v>4602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81">
        <v>45794</v>
      </c>
      <c r="C705" t="s">
        <v>4505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81">
        <v>45794</v>
      </c>
      <c r="C707" t="s">
        <v>3335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5">
        <v>0.4236111111111111</v>
      </c>
      <c r="H707" s="183">
        <f>5500</f>
        <v>5500</v>
      </c>
      <c r="I707" s="52" t="s">
        <v>4594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81">
        <v>45794</v>
      </c>
      <c r="C708" t="s">
        <v>3434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81">
        <v>45794</v>
      </c>
      <c r="C709" t="s">
        <v>4506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81">
        <v>45794</v>
      </c>
      <c r="C710" t="s">
        <v>3326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5">
        <v>0.45833333333333331</v>
      </c>
      <c r="H710" s="183">
        <f>5500+1700</f>
        <v>7200</v>
      </c>
      <c r="I710" s="52" t="s">
        <v>4593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81">
        <v>45801</v>
      </c>
      <c r="C712" t="s">
        <v>3363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81">
        <v>45801</v>
      </c>
      <c r="C713" t="s">
        <v>4510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81">
        <v>45801</v>
      </c>
      <c r="C714" t="s">
        <v>3335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81">
        <v>45801</v>
      </c>
      <c r="C716" t="s">
        <v>3574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81">
        <v>45801</v>
      </c>
      <c r="C717" t="s">
        <v>4623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5">
        <v>0.46527777777777779</v>
      </c>
      <c r="H717" s="183">
        <v>0</v>
      </c>
      <c r="I717" s="52" t="s">
        <v>4624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81">
        <v>45808</v>
      </c>
      <c r="C718" t="s">
        <v>3310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81">
        <v>45808</v>
      </c>
      <c r="C719" t="s">
        <v>4626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5">
        <v>0.4513888888888889</v>
      </c>
      <c r="H719" s="183">
        <v>7200</v>
      </c>
      <c r="I719" s="52" t="s">
        <v>4593</v>
      </c>
      <c r="K719" t="e">
        <f t="shared" si="13"/>
        <v>#N/A</v>
      </c>
    </row>
    <row r="720" spans="1:11" hidden="1" x14ac:dyDescent="0.25">
      <c r="A720">
        <v>3</v>
      </c>
      <c r="B720" s="181">
        <v>45808</v>
      </c>
      <c r="C720" t="s">
        <v>4511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5">
        <v>0.45833333333333337</v>
      </c>
      <c r="H720" s="183">
        <v>7100</v>
      </c>
      <c r="I720" s="52" t="s">
        <v>4596</v>
      </c>
      <c r="K720" t="e">
        <f t="shared" si="13"/>
        <v>#N/A</v>
      </c>
    </row>
    <row r="721" spans="1:11" hidden="1" x14ac:dyDescent="0.25">
      <c r="A721">
        <v>4</v>
      </c>
      <c r="B721" s="181">
        <v>45808</v>
      </c>
      <c r="C721" t="s">
        <v>3320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81">
        <v>45808</v>
      </c>
      <c r="C722" t="s">
        <v>4504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5">
        <v>0.46875</v>
      </c>
      <c r="H722" s="183">
        <v>8000</v>
      </c>
      <c r="I722" s="52" t="s">
        <v>4598</v>
      </c>
      <c r="K722" t="e">
        <f t="shared" si="13"/>
        <v>#N/A</v>
      </c>
    </row>
    <row r="723" spans="1:11" hidden="1" x14ac:dyDescent="0.25">
      <c r="A723">
        <v>6</v>
      </c>
      <c r="B723" s="181">
        <v>45808</v>
      </c>
      <c r="C723" t="s">
        <v>4510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81">
        <v>45808</v>
      </c>
      <c r="C724" t="s">
        <v>3306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5">
        <v>0.49305555555555552</v>
      </c>
      <c r="H724" s="183">
        <v>2300</v>
      </c>
      <c r="I724" s="52" t="s">
        <v>4595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81">
        <v>45808</v>
      </c>
      <c r="C725" t="s">
        <v>3438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81">
        <v>45808</v>
      </c>
      <c r="C726" t="s">
        <v>3326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81">
        <v>45808</v>
      </c>
      <c r="C727" t="s">
        <v>3575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5">
        <v>0.51388888888888895</v>
      </c>
      <c r="H727" s="183">
        <v>21000</v>
      </c>
      <c r="I727" s="52" t="s">
        <v>4594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81">
        <v>45808</v>
      </c>
      <c r="C728" t="s">
        <v>4512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5">
        <v>0.52430555555555558</v>
      </c>
      <c r="H728" s="183"/>
      <c r="K728" t="e">
        <f t="shared" si="14"/>
        <v>#N/A</v>
      </c>
    </row>
    <row r="729" spans="1:11" hidden="1" x14ac:dyDescent="0.25">
      <c r="A729">
        <v>12</v>
      </c>
      <c r="B729" s="181">
        <v>45808</v>
      </c>
      <c r="C729" t="s">
        <v>4625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5">
        <v>0.53819444444444453</v>
      </c>
      <c r="H729" s="183"/>
      <c r="K729" t="e">
        <f t="shared" si="14"/>
        <v>#N/A</v>
      </c>
    </row>
    <row r="730" spans="1:11" hidden="1" x14ac:dyDescent="0.25">
      <c r="A730">
        <v>1</v>
      </c>
      <c r="B730" s="181">
        <v>45821</v>
      </c>
      <c r="C730" t="s">
        <v>3484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81">
        <v>45821</v>
      </c>
      <c r="C731" t="s">
        <v>3320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81">
        <v>45821</v>
      </c>
      <c r="C732" t="s">
        <v>3335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81">
        <v>45821</v>
      </c>
      <c r="C734" t="s">
        <v>3494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81">
        <v>45821</v>
      </c>
      <c r="C735" t="s">
        <v>3326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81">
        <v>45821</v>
      </c>
      <c r="C736" t="s">
        <v>3390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81">
        <v>45821</v>
      </c>
      <c r="C737" t="s">
        <v>3575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81">
        <v>45835</v>
      </c>
      <c r="C738" t="s">
        <v>3484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81">
        <v>45835</v>
      </c>
      <c r="C739" t="s">
        <v>3335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81">
        <v>45835</v>
      </c>
      <c r="C740" t="s">
        <v>3575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81">
        <v>45835</v>
      </c>
      <c r="C742" t="s">
        <v>4513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81">
        <v>45881</v>
      </c>
      <c r="C743" t="s">
        <v>3575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81">
        <v>45881</v>
      </c>
      <c r="C744" t="s">
        <v>4515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81">
        <v>45881</v>
      </c>
      <c r="C745" t="s">
        <v>4514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81">
        <v>45881</v>
      </c>
      <c r="C746" t="s">
        <v>4517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81">
        <v>45881</v>
      </c>
      <c r="C747" t="s">
        <v>4622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81">
        <v>45881</v>
      </c>
      <c r="C748" t="s">
        <v>3425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81">
        <v>45881</v>
      </c>
      <c r="C749" t="s">
        <v>3566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81">
        <v>45881</v>
      </c>
      <c r="C750" t="s">
        <v>4626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81">
        <v>45881</v>
      </c>
      <c r="C751" t="s">
        <v>4516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81">
        <v>45881</v>
      </c>
      <c r="C752" t="s">
        <v>3541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81">
        <v>45898</v>
      </c>
      <c r="C753" t="s">
        <v>3335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81">
        <v>45898</v>
      </c>
      <c r="C754" t="s">
        <v>3306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81">
        <v>45898</v>
      </c>
      <c r="C755" t="s">
        <v>3370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81">
        <v>45898</v>
      </c>
      <c r="C756" t="s">
        <v>3390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81">
        <v>45898</v>
      </c>
      <c r="C757" t="s">
        <v>3575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81">
        <v>45898</v>
      </c>
      <c r="C758" t="s">
        <v>3605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81">
        <v>45906</v>
      </c>
      <c r="C760" t="s">
        <v>4518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hidden="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81">
        <v>45906</v>
      </c>
      <c r="C762" t="s">
        <v>3425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81">
        <v>45906</v>
      </c>
      <c r="C763" t="s">
        <v>4519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hidden="1" x14ac:dyDescent="0.25">
      <c r="A764">
        <v>6</v>
      </c>
      <c r="B764" s="181">
        <v>45906</v>
      </c>
      <c r="C764" t="s">
        <v>3326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81">
        <v>45906</v>
      </c>
      <c r="C765" t="s">
        <v>3575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81">
        <v>45906</v>
      </c>
      <c r="C766" t="s">
        <v>4512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hidden="1" x14ac:dyDescent="0.25">
      <c r="A767">
        <v>1</v>
      </c>
      <c r="B767" s="181">
        <v>45923</v>
      </c>
      <c r="C767" t="s">
        <v>3537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81">
        <v>45923</v>
      </c>
      <c r="C768" t="s">
        <v>3484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81">
        <v>45923</v>
      </c>
      <c r="C769" t="s">
        <v>3575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81">
        <v>45923</v>
      </c>
      <c r="C770" t="s">
        <v>4514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hidden="1" x14ac:dyDescent="0.25">
      <c r="A771">
        <v>5</v>
      </c>
      <c r="B771" s="181">
        <v>45923</v>
      </c>
      <c r="C771" t="s">
        <v>4622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hidden="1" x14ac:dyDescent="0.25">
      <c r="A772">
        <v>6</v>
      </c>
      <c r="B772" s="181">
        <v>45923</v>
      </c>
      <c r="C772" t="s">
        <v>3341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81">
        <v>45923</v>
      </c>
      <c r="C773" t="s">
        <v>3597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81">
        <v>45923</v>
      </c>
      <c r="C774" t="s">
        <v>3335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81">
        <v>45923</v>
      </c>
      <c r="C775" t="s">
        <v>4627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hidden="1" x14ac:dyDescent="0.25">
      <c r="A776">
        <v>10</v>
      </c>
      <c r="B776" s="181">
        <v>45923</v>
      </c>
      <c r="C776" t="s">
        <v>3370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81">
        <v>45923</v>
      </c>
      <c r="C777" t="s">
        <v>3461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hidden="1" x14ac:dyDescent="0.25">
      <c r="A778">
        <v>12</v>
      </c>
      <c r="B778" s="181">
        <v>45923</v>
      </c>
      <c r="C778" t="s">
        <v>4626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hidden="1" x14ac:dyDescent="0.25">
      <c r="B779" s="181">
        <v>45924</v>
      </c>
      <c r="C779" t="s">
        <v>3306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81">
        <v>45924</v>
      </c>
      <c r="C780" t="s">
        <v>3382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81">
        <v>45924</v>
      </c>
      <c r="C781" t="s">
        <v>4919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81">
        <v>45923</v>
      </c>
      <c r="C782" t="s">
        <v>3352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81">
        <v>45940</v>
      </c>
      <c r="C783" t="s">
        <v>4857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81">
        <v>45940</v>
      </c>
      <c r="C784" t="s">
        <v>3335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5">
        <v>0.42708333333333331</v>
      </c>
      <c r="H784" s="183">
        <v>7000</v>
      </c>
      <c r="I784" s="52" t="s">
        <v>4862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81">
        <v>45940</v>
      </c>
      <c r="C785" t="s">
        <v>3326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81">
        <v>45940</v>
      </c>
      <c r="C786" t="s">
        <v>4852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81">
        <v>45940</v>
      </c>
      <c r="C787" t="s">
        <v>3575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81">
        <v>45952</v>
      </c>
      <c r="C788" t="s">
        <v>3380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81">
        <v>45952</v>
      </c>
      <c r="C789" t="s">
        <v>3575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81">
        <v>45952</v>
      </c>
      <c r="C790" t="s">
        <v>5060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81">
        <v>45952</v>
      </c>
      <c r="C791" t="s">
        <v>5058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81">
        <v>45952</v>
      </c>
      <c r="C792" t="s">
        <v>5057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81">
        <v>45952</v>
      </c>
      <c r="C793" t="s">
        <v>4919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81">
        <v>45952</v>
      </c>
      <c r="C794" t="s">
        <v>3335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81">
        <v>45952</v>
      </c>
      <c r="C795" t="s">
        <v>4930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81">
        <v>45952</v>
      </c>
      <c r="C796" t="s">
        <v>4927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81">
        <v>45962</v>
      </c>
      <c r="C797" t="s">
        <v>3352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5">
        <v>0.41666666666666669</v>
      </c>
      <c r="H797" s="183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81">
        <v>45962</v>
      </c>
      <c r="C798" t="s">
        <v>3250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5">
        <v>0.4236111111111111</v>
      </c>
      <c r="H798" s="183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81">
        <v>45962</v>
      </c>
      <c r="C799" t="s">
        <v>3593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5">
        <v>0.4375</v>
      </c>
      <c r="H799" s="183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81">
        <v>45962</v>
      </c>
      <c r="C800" t="s">
        <v>5201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5">
        <v>0.4513888888888889</v>
      </c>
      <c r="H800" s="183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81">
        <v>45962</v>
      </c>
      <c r="C801" t="s">
        <v>3484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5">
        <v>0.46180555555555558</v>
      </c>
      <c r="H801" s="183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81">
        <v>45962</v>
      </c>
      <c r="C802" t="s">
        <v>3331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5">
        <v>0.46875</v>
      </c>
      <c r="H802" s="183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81">
        <v>45962</v>
      </c>
      <c r="C803" t="s">
        <v>4919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5">
        <v>0.5</v>
      </c>
      <c r="H803" s="183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81">
        <v>45962</v>
      </c>
      <c r="C804" t="s">
        <v>5161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5">
        <v>0.50347222222222221</v>
      </c>
      <c r="H804" s="183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81">
        <v>45962</v>
      </c>
      <c r="C805" t="s">
        <v>3281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5">
        <v>0.51041666666666663</v>
      </c>
      <c r="H805" s="183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81">
        <v>45962</v>
      </c>
      <c r="C806" t="s">
        <v>3566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5">
        <v>0.52083333333333337</v>
      </c>
      <c r="H806" s="183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81">
        <v>45962</v>
      </c>
      <c r="C807" t="s">
        <v>5120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5">
        <v>0.52430555555555558</v>
      </c>
      <c r="H807" s="183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81">
        <v>45985</v>
      </c>
      <c r="C808" t="s">
        <v>5274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5">
        <v>0.3611111111111111</v>
      </c>
      <c r="H808" s="183">
        <v>7500</v>
      </c>
      <c r="I808" s="52" t="s">
        <v>5320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81">
        <v>45985</v>
      </c>
      <c r="C809" t="s">
        <v>3494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5">
        <v>0.37152777777777779</v>
      </c>
      <c r="H809" s="183">
        <v>2000</v>
      </c>
      <c r="I809" s="52" t="s">
        <v>5321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81">
        <v>45985</v>
      </c>
      <c r="C810" t="s">
        <v>3326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5">
        <v>0.37847222222222221</v>
      </c>
      <c r="H810" s="183">
        <v>1600</v>
      </c>
      <c r="I810" s="52" t="s">
        <v>5322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81">
        <v>45985</v>
      </c>
      <c r="C811" t="s">
        <v>4812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5">
        <v>0.3888888888888889</v>
      </c>
      <c r="H811" s="183">
        <v>3800</v>
      </c>
      <c r="I811" s="52" t="s">
        <v>5323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81">
        <v>45985</v>
      </c>
      <c r="C812" t="s">
        <v>3335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5">
        <v>0.39583333333333331</v>
      </c>
      <c r="H812" s="183">
        <v>5200</v>
      </c>
      <c r="I812" s="52" t="s">
        <v>5324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81">
        <v>45985</v>
      </c>
      <c r="C813" t="s">
        <v>4930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5">
        <v>0.41666666666666669</v>
      </c>
      <c r="H813" s="183">
        <v>2500</v>
      </c>
      <c r="I813" s="52" t="s">
        <v>5325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81">
        <v>45985</v>
      </c>
      <c r="C814" t="s">
        <v>5164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5">
        <v>0.4375</v>
      </c>
      <c r="H814" s="183">
        <v>1600</v>
      </c>
      <c r="I814" s="52" t="s">
        <v>5326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81">
        <v>45985</v>
      </c>
      <c r="C815" t="s">
        <v>5287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5">
        <v>0.44097222222222221</v>
      </c>
      <c r="H815" s="183">
        <v>3400</v>
      </c>
      <c r="I815" s="52" t="s">
        <v>5327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81">
        <v>45997</v>
      </c>
      <c r="C816" t="s">
        <v>3250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5">
        <v>0.47916666666666669</v>
      </c>
      <c r="H816" s="183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81">
        <v>45997</v>
      </c>
      <c r="C817" t="s">
        <v>3335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5">
        <v>0.5</v>
      </c>
      <c r="H817" s="183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81">
        <v>45997</v>
      </c>
      <c r="C818" t="s">
        <v>3306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5">
        <v>0.51041666666666663</v>
      </c>
      <c r="H818" s="183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81">
        <v>45997</v>
      </c>
      <c r="C819" t="s">
        <v>3326</v>
      </c>
      <c r="D819" t="str">
        <f>VLOOKUP($C819,ТабКлиенты[[#All],[name]:[phone]],MATCH(D$1,ТабКлиенты[#Headers],0)-1,0)</f>
        <v>+79497169864</v>
      </c>
      <c r="E819" t="s">
        <v>3328</v>
      </c>
      <c r="F819" t="s">
        <v>3329</v>
      </c>
      <c r="G819" s="185">
        <v>0.52083333333333337</v>
      </c>
      <c r="H819" s="183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81">
        <v>45997</v>
      </c>
      <c r="C820" t="s">
        <v>5252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5">
        <v>0.52777777777777779</v>
      </c>
      <c r="H820" s="183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5"/>
      <c r="H821" s="183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5"/>
      <c r="H822" s="183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5"/>
      <c r="H823" s="183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5"/>
      <c r="H824" s="183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5"/>
      <c r="H825" s="183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5"/>
      <c r="H826" s="183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5"/>
      <c r="H827" s="183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5"/>
      <c r="H828" s="183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5"/>
      <c r="H829" s="183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5"/>
      <c r="H830" s="183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5"/>
      <c r="H831" s="183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5"/>
      <c r="H832" s="183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5"/>
      <c r="H833" s="183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5"/>
      <c r="H834" s="183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5"/>
      <c r="H835" s="183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5"/>
      <c r="H836" s="183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5"/>
      <c r="H837" s="183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5"/>
      <c r="H838" s="183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5"/>
      <c r="H839" s="183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5"/>
      <c r="H840" s="183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5"/>
      <c r="H841" s="183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5"/>
      <c r="H842" s="183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5"/>
      <c r="H843" s="183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5"/>
      <c r="H844" s="183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5"/>
      <c r="H845" s="183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5"/>
      <c r="H846" s="183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5"/>
      <c r="H847" s="183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5"/>
      <c r="H848" s="183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5"/>
      <c r="H849" s="183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5"/>
      <c r="H850" s="183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5"/>
      <c r="H851" s="183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5"/>
      <c r="H852" s="183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5"/>
      <c r="H853" s="183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5"/>
      <c r="H854" s="183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5"/>
      <c r="H855" s="183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5"/>
      <c r="H856" s="183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5"/>
      <c r="H857" s="183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5"/>
      <c r="H858" s="183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5"/>
      <c r="H859" s="183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5"/>
      <c r="H860" s="183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5"/>
      <c r="H861" s="183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5"/>
      <c r="H862" s="183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5"/>
      <c r="H863" s="183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5"/>
      <c r="H864" s="183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5"/>
      <c r="H865" s="183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5"/>
      <c r="H866" s="183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5"/>
      <c r="H867" s="183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5"/>
      <c r="H868" s="183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5"/>
      <c r="H869" s="183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5"/>
      <c r="H870" s="183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5"/>
      <c r="H871" s="183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5"/>
      <c r="H872" s="183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5"/>
      <c r="H873" s="183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5"/>
      <c r="H874" s="183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5"/>
      <c r="H875" s="183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5"/>
      <c r="H876" s="183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5"/>
      <c r="H877" s="183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5"/>
      <c r="H878" s="183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5"/>
      <c r="H879" s="183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5"/>
      <c r="H880" s="183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5"/>
      <c r="H881" s="183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5"/>
      <c r="H882" s="183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5"/>
      <c r="H883" s="183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5"/>
      <c r="H884" s="183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5"/>
      <c r="H885" s="183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5"/>
      <c r="H886" s="183"/>
      <c r="K886" t="e">
        <f t="shared" si="18"/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4503</v>
      </c>
      <c r="B1" s="164" t="s">
        <v>3216</v>
      </c>
      <c r="C1" s="166" t="s">
        <v>3220</v>
      </c>
      <c r="D1" s="166" t="s">
        <v>5105</v>
      </c>
      <c r="E1" s="166" t="s">
        <v>4934</v>
      </c>
      <c r="F1" s="166" t="s">
        <v>5106</v>
      </c>
      <c r="G1" s="166" t="s">
        <v>5107</v>
      </c>
      <c r="H1" s="165" t="s">
        <v>3217</v>
      </c>
      <c r="I1" s="166" t="s">
        <v>3218</v>
      </c>
      <c r="J1" s="166" t="s">
        <v>3219</v>
      </c>
      <c r="K1" s="195" t="s">
        <v>4831</v>
      </c>
      <c r="L1" s="195" t="s">
        <v>4833</v>
      </c>
      <c r="M1" s="195" t="s">
        <v>4720</v>
      </c>
      <c r="N1" s="195" t="s">
        <v>4832</v>
      </c>
    </row>
    <row r="2" spans="1:14" x14ac:dyDescent="0.25">
      <c r="A2" s="169" t="s">
        <v>4813</v>
      </c>
      <c r="B2" s="168" t="s">
        <v>4812</v>
      </c>
      <c r="C2" s="173">
        <v>0</v>
      </c>
      <c r="D2" s="173" t="s">
        <v>5108</v>
      </c>
      <c r="E2" s="173">
        <v>0</v>
      </c>
      <c r="F2" s="169" t="s">
        <v>5126</v>
      </c>
      <c r="G2" s="169" t="s">
        <v>5126</v>
      </c>
      <c r="H2" s="172" t="s">
        <v>4814</v>
      </c>
      <c r="I2" s="169" t="s">
        <v>4815</v>
      </c>
      <c r="J2" s="169" t="s">
        <v>4816</v>
      </c>
    </row>
    <row r="3" spans="1:14" ht="15" customHeight="1" x14ac:dyDescent="0.25">
      <c r="A3" s="169" t="s">
        <v>4729</v>
      </c>
      <c r="B3" s="168" t="s">
        <v>3272</v>
      </c>
      <c r="C3" s="171">
        <v>15</v>
      </c>
      <c r="D3" s="171" t="s">
        <v>5108</v>
      </c>
      <c r="E3" s="171">
        <v>0</v>
      </c>
      <c r="F3" s="169"/>
      <c r="G3" s="169"/>
      <c r="H3" s="170" t="s">
        <v>3273</v>
      </c>
      <c r="I3" s="169" t="s">
        <v>3274</v>
      </c>
      <c r="J3" s="169" t="s">
        <v>3275</v>
      </c>
    </row>
    <row r="4" spans="1:14" x14ac:dyDescent="0.25">
      <c r="A4" s="169" t="s">
        <v>4734</v>
      </c>
      <c r="B4" s="168" t="s">
        <v>3294</v>
      </c>
      <c r="C4" s="171">
        <v>15</v>
      </c>
      <c r="D4" s="171" t="s">
        <v>5108</v>
      </c>
      <c r="E4" s="171">
        <v>0</v>
      </c>
      <c r="F4" s="169"/>
      <c r="G4" s="169"/>
      <c r="H4" s="170" t="s">
        <v>3295</v>
      </c>
      <c r="I4" s="169" t="s">
        <v>3296</v>
      </c>
      <c r="J4" s="169" t="s">
        <v>3297</v>
      </c>
    </row>
    <row r="5" spans="1:14" x14ac:dyDescent="0.25">
      <c r="A5" s="197" t="s">
        <v>4924</v>
      </c>
      <c r="B5" s="168" t="s">
        <v>4923</v>
      </c>
      <c r="C5" s="171">
        <v>0</v>
      </c>
      <c r="D5" s="171" t="s">
        <v>5108</v>
      </c>
      <c r="E5" s="171">
        <v>0</v>
      </c>
      <c r="F5" s="169" t="s">
        <v>5146</v>
      </c>
      <c r="G5" s="169" t="s">
        <v>5146</v>
      </c>
      <c r="H5" s="170" t="s">
        <v>4925</v>
      </c>
      <c r="I5" s="169"/>
      <c r="J5" s="169"/>
      <c r="M5" t="s">
        <v>4926</v>
      </c>
    </row>
    <row r="6" spans="1:14" x14ac:dyDescent="0.25">
      <c r="A6" s="169" t="s">
        <v>4806</v>
      </c>
      <c r="B6" s="168" t="s">
        <v>3597</v>
      </c>
      <c r="C6" s="171">
        <v>15</v>
      </c>
      <c r="D6" s="171" t="s">
        <v>5108</v>
      </c>
      <c r="E6" s="171">
        <v>0</v>
      </c>
      <c r="F6" s="169"/>
      <c r="G6" s="169"/>
      <c r="H6" s="170" t="s">
        <v>3598</v>
      </c>
      <c r="I6" s="169" t="s">
        <v>3431</v>
      </c>
      <c r="J6" s="169" t="s">
        <v>3432</v>
      </c>
    </row>
    <row r="7" spans="1:14" x14ac:dyDescent="0.25">
      <c r="A7" s="169" t="s">
        <v>4928</v>
      </c>
      <c r="B7" s="168" t="s">
        <v>4927</v>
      </c>
      <c r="C7" s="171">
        <v>0</v>
      </c>
      <c r="D7" s="171" t="s">
        <v>5108</v>
      </c>
      <c r="E7" s="171">
        <v>0</v>
      </c>
      <c r="F7" s="169" t="s">
        <v>5147</v>
      </c>
      <c r="G7" s="169" t="s">
        <v>5148</v>
      </c>
      <c r="H7" s="170" t="s">
        <v>4929</v>
      </c>
      <c r="I7" s="169"/>
      <c r="J7" s="169"/>
    </row>
    <row r="8" spans="1:14" x14ac:dyDescent="0.25">
      <c r="A8" s="169" t="s">
        <v>5399</v>
      </c>
      <c r="B8" s="168" t="s">
        <v>5400</v>
      </c>
      <c r="C8" s="171">
        <v>0</v>
      </c>
      <c r="D8" s="171" t="s">
        <v>5108</v>
      </c>
      <c r="E8" s="171">
        <v>0</v>
      </c>
      <c r="F8" s="169" t="s">
        <v>5401</v>
      </c>
      <c r="G8" s="169" t="s">
        <v>5402</v>
      </c>
      <c r="H8" s="170" t="s">
        <v>5403</v>
      </c>
      <c r="I8" s="169"/>
      <c r="J8" s="169"/>
    </row>
    <row r="9" spans="1:14" x14ac:dyDescent="0.25">
      <c r="A9" s="169" t="s">
        <v>5381</v>
      </c>
      <c r="B9" s="168" t="s">
        <v>5382</v>
      </c>
      <c r="C9" s="171">
        <v>0</v>
      </c>
      <c r="D9" s="171" t="s">
        <v>5108</v>
      </c>
      <c r="E9" s="171">
        <v>0</v>
      </c>
      <c r="F9" s="169" t="s">
        <v>5383</v>
      </c>
      <c r="G9" s="169" t="s">
        <v>5384</v>
      </c>
      <c r="H9" s="170" t="s">
        <v>5385</v>
      </c>
      <c r="I9" s="169"/>
      <c r="J9" s="169"/>
    </row>
    <row r="10" spans="1:14" x14ac:dyDescent="0.25">
      <c r="A10" s="198" t="s">
        <v>5277</v>
      </c>
      <c r="B10" s="168" t="s">
        <v>5278</v>
      </c>
      <c r="C10" s="173">
        <v>0</v>
      </c>
      <c r="D10" s="173" t="s">
        <v>5108</v>
      </c>
      <c r="E10" s="173">
        <v>0</v>
      </c>
      <c r="F10" s="169" t="s">
        <v>5279</v>
      </c>
      <c r="G10" s="169" t="s">
        <v>5280</v>
      </c>
      <c r="H10" s="172" t="s">
        <v>5281</v>
      </c>
      <c r="I10" s="169"/>
      <c r="J10" s="169"/>
    </row>
    <row r="11" spans="1:14" x14ac:dyDescent="0.25">
      <c r="A11" s="169" t="s">
        <v>4738</v>
      </c>
      <c r="B11" s="168" t="s">
        <v>3311</v>
      </c>
      <c r="C11" s="171">
        <v>15</v>
      </c>
      <c r="D11" s="171" t="s">
        <v>5108</v>
      </c>
      <c r="E11" s="171">
        <v>0</v>
      </c>
      <c r="F11" s="169"/>
      <c r="G11" s="169"/>
      <c r="H11" s="170" t="s">
        <v>3312</v>
      </c>
      <c r="I11" s="169" t="s">
        <v>3313</v>
      </c>
      <c r="J11" s="169" t="s">
        <v>3314</v>
      </c>
    </row>
    <row r="12" spans="1:14" x14ac:dyDescent="0.25">
      <c r="A12" s="169" t="s">
        <v>5090</v>
      </c>
      <c r="B12" s="168" t="s">
        <v>5161</v>
      </c>
      <c r="C12" s="173">
        <v>0</v>
      </c>
      <c r="D12" s="173" t="s">
        <v>5108</v>
      </c>
      <c r="E12" s="173">
        <v>0</v>
      </c>
      <c r="F12" s="169" t="s">
        <v>5163</v>
      </c>
      <c r="G12" s="169" t="s">
        <v>5163</v>
      </c>
      <c r="H12" s="172" t="s">
        <v>5162</v>
      </c>
      <c r="I12" s="169"/>
      <c r="J12" s="169"/>
    </row>
    <row r="13" spans="1:14" x14ac:dyDescent="0.25">
      <c r="A13" s="169" t="s">
        <v>4748</v>
      </c>
      <c r="B13" s="168" t="s">
        <v>3352</v>
      </c>
      <c r="C13" s="171">
        <v>15</v>
      </c>
      <c r="D13" s="171" t="s">
        <v>5108</v>
      </c>
      <c r="E13" s="171">
        <v>0</v>
      </c>
      <c r="F13" s="169" t="s">
        <v>5116</v>
      </c>
      <c r="G13" s="169" t="s">
        <v>5116</v>
      </c>
      <c r="H13" s="170" t="s">
        <v>3353</v>
      </c>
      <c r="I13" s="169" t="s">
        <v>3354</v>
      </c>
      <c r="J13" s="169" t="s">
        <v>3355</v>
      </c>
    </row>
    <row r="14" spans="1:14" x14ac:dyDescent="0.25">
      <c r="A14" s="169" t="s">
        <v>4750</v>
      </c>
      <c r="B14" s="168" t="s">
        <v>3365</v>
      </c>
      <c r="C14" s="171">
        <v>15</v>
      </c>
      <c r="D14" s="171" t="s">
        <v>5108</v>
      </c>
      <c r="E14" s="171">
        <v>0</v>
      </c>
      <c r="F14" s="169"/>
      <c r="G14" s="169"/>
      <c r="H14" s="170" t="s">
        <v>3366</v>
      </c>
      <c r="I14" s="169" t="s">
        <v>3367</v>
      </c>
      <c r="J14" s="169" t="s">
        <v>3368</v>
      </c>
    </row>
    <row r="15" spans="1:14" x14ac:dyDescent="0.25">
      <c r="A15" s="169" t="s">
        <v>5079</v>
      </c>
      <c r="B15" s="168" t="s">
        <v>5154</v>
      </c>
      <c r="C15" s="173">
        <v>0</v>
      </c>
      <c r="D15" s="173" t="s">
        <v>5108</v>
      </c>
      <c r="E15" s="173">
        <v>0</v>
      </c>
      <c r="F15" s="169" t="s">
        <v>5156</v>
      </c>
      <c r="G15" s="169" t="s">
        <v>5156</v>
      </c>
      <c r="H15" s="172" t="s">
        <v>5155</v>
      </c>
      <c r="I15" s="169"/>
      <c r="J15" s="169"/>
    </row>
    <row r="16" spans="1:14" x14ac:dyDescent="0.25">
      <c r="A16" s="169" t="s">
        <v>4778</v>
      </c>
      <c r="B16" s="168" t="s">
        <v>3484</v>
      </c>
      <c r="C16" s="171">
        <v>15</v>
      </c>
      <c r="D16" s="171" t="s">
        <v>5108</v>
      </c>
      <c r="E16" s="171">
        <v>0</v>
      </c>
      <c r="F16" s="169"/>
      <c r="G16" s="169"/>
      <c r="H16" s="170" t="s">
        <v>3485</v>
      </c>
      <c r="I16" s="169" t="s">
        <v>3486</v>
      </c>
      <c r="J16" s="169" t="s">
        <v>3487</v>
      </c>
    </row>
    <row r="17" spans="1:13" x14ac:dyDescent="0.25">
      <c r="A17" s="189" t="s">
        <v>4736</v>
      </c>
      <c r="B17" s="196" t="s">
        <v>3303</v>
      </c>
      <c r="C17" s="173">
        <v>15</v>
      </c>
      <c r="D17" s="173" t="s">
        <v>5108</v>
      </c>
      <c r="E17" s="173">
        <v>0</v>
      </c>
      <c r="F17" s="169"/>
      <c r="G17" s="169"/>
      <c r="H17" s="172" t="s">
        <v>3304</v>
      </c>
      <c r="I17" s="169" t="s">
        <v>3305</v>
      </c>
      <c r="J17" s="169"/>
    </row>
    <row r="18" spans="1:13" x14ac:dyDescent="0.25">
      <c r="A18" s="169" t="s">
        <v>4765</v>
      </c>
      <c r="B18" s="168" t="s">
        <v>3421</v>
      </c>
      <c r="C18" s="171">
        <v>15</v>
      </c>
      <c r="D18" s="171" t="s">
        <v>5108</v>
      </c>
      <c r="E18" s="171">
        <v>0</v>
      </c>
      <c r="F18" s="169"/>
      <c r="G18" s="169"/>
      <c r="H18" s="170" t="s">
        <v>3422</v>
      </c>
      <c r="I18" s="169" t="s">
        <v>3423</v>
      </c>
      <c r="J18" s="169" t="s">
        <v>3424</v>
      </c>
    </row>
    <row r="19" spans="1:13" x14ac:dyDescent="0.25">
      <c r="A19" s="189" t="s">
        <v>4769</v>
      </c>
      <c r="B19" s="196" t="s">
        <v>3444</v>
      </c>
      <c r="C19" s="173">
        <v>15</v>
      </c>
      <c r="D19" s="173" t="s">
        <v>5108</v>
      </c>
      <c r="E19" s="173">
        <v>0</v>
      </c>
      <c r="F19" s="169"/>
      <c r="G19" s="169"/>
      <c r="H19" s="172" t="s">
        <v>3445</v>
      </c>
      <c r="I19" s="169" t="s">
        <v>3446</v>
      </c>
      <c r="J19" s="169" t="s">
        <v>3447</v>
      </c>
    </row>
    <row r="20" spans="1:13" x14ac:dyDescent="0.25">
      <c r="A20" s="169" t="s">
        <v>4818</v>
      </c>
      <c r="B20" s="168" t="s">
        <v>4817</v>
      </c>
      <c r="C20" s="171">
        <v>0</v>
      </c>
      <c r="D20" s="171" t="s">
        <v>5108</v>
      </c>
      <c r="E20" s="171">
        <v>0</v>
      </c>
      <c r="F20" s="169" t="s">
        <v>5127</v>
      </c>
      <c r="G20" s="169" t="s">
        <v>5128</v>
      </c>
      <c r="H20" s="170" t="s">
        <v>4819</v>
      </c>
      <c r="I20" s="169" t="s">
        <v>4820</v>
      </c>
      <c r="J20" s="169" t="s">
        <v>4821</v>
      </c>
    </row>
    <row r="21" spans="1:13" x14ac:dyDescent="0.25">
      <c r="A21" s="169" t="s">
        <v>4850</v>
      </c>
      <c r="B21" s="168" t="s">
        <v>4848</v>
      </c>
      <c r="C21" s="171">
        <v>0</v>
      </c>
      <c r="D21" s="171" t="s">
        <v>5108</v>
      </c>
      <c r="E21" s="171">
        <v>0</v>
      </c>
      <c r="F21" s="169" t="s">
        <v>5134</v>
      </c>
      <c r="G21" s="169" t="s">
        <v>5134</v>
      </c>
      <c r="H21" s="170"/>
      <c r="I21" s="169"/>
      <c r="J21" s="169"/>
      <c r="M21" t="s">
        <v>4851</v>
      </c>
    </row>
    <row r="22" spans="1:13" x14ac:dyDescent="0.25">
      <c r="A22" s="169" t="s">
        <v>5200</v>
      </c>
      <c r="B22" s="168" t="s">
        <v>5201</v>
      </c>
      <c r="C22" s="171">
        <v>0</v>
      </c>
      <c r="D22" s="171" t="s">
        <v>5108</v>
      </c>
      <c r="E22" s="171">
        <v>0</v>
      </c>
      <c r="F22" s="169" t="s">
        <v>5203</v>
      </c>
      <c r="G22" s="169" t="s">
        <v>5203</v>
      </c>
      <c r="H22" s="170" t="s">
        <v>5202</v>
      </c>
      <c r="I22" s="169"/>
      <c r="J22" s="169"/>
    </row>
    <row r="23" spans="1:13" x14ac:dyDescent="0.25">
      <c r="A23" s="169" t="s">
        <v>5282</v>
      </c>
      <c r="B23" s="168" t="s">
        <v>5283</v>
      </c>
      <c r="C23" s="171">
        <v>0</v>
      </c>
      <c r="D23" s="171" t="s">
        <v>5108</v>
      </c>
      <c r="E23" s="171">
        <v>0</v>
      </c>
      <c r="F23" s="169" t="s">
        <v>5284</v>
      </c>
      <c r="G23" s="169" t="s">
        <v>5284</v>
      </c>
      <c r="H23" s="170" t="s">
        <v>5285</v>
      </c>
      <c r="I23" s="169"/>
      <c r="J23" s="169"/>
    </row>
    <row r="24" spans="1:13" x14ac:dyDescent="0.25">
      <c r="A24" s="169" t="s">
        <v>4756</v>
      </c>
      <c r="B24" s="168" t="s">
        <v>5120</v>
      </c>
      <c r="C24" s="171">
        <v>15</v>
      </c>
      <c r="D24" s="171" t="s">
        <v>5108</v>
      </c>
      <c r="E24" s="171">
        <v>0</v>
      </c>
      <c r="F24" s="169" t="s">
        <v>5121</v>
      </c>
      <c r="G24" s="169" t="s">
        <v>5121</v>
      </c>
      <c r="H24" s="170" t="s">
        <v>3387</v>
      </c>
      <c r="I24" s="169" t="s">
        <v>3388</v>
      </c>
      <c r="J24" s="169" t="s">
        <v>3389</v>
      </c>
    </row>
    <row r="25" spans="1:13" x14ac:dyDescent="0.25">
      <c r="A25" s="169" t="s">
        <v>4775</v>
      </c>
      <c r="B25" s="168" t="s">
        <v>3469</v>
      </c>
      <c r="C25" s="173">
        <v>15</v>
      </c>
      <c r="D25" s="173" t="s">
        <v>5108</v>
      </c>
      <c r="E25" s="173">
        <v>0</v>
      </c>
      <c r="F25" s="169"/>
      <c r="G25" s="169"/>
      <c r="H25" s="172" t="s">
        <v>3470</v>
      </c>
      <c r="I25" s="169" t="s">
        <v>3471</v>
      </c>
      <c r="J25" s="169" t="s">
        <v>3472</v>
      </c>
    </row>
    <row r="26" spans="1:13" x14ac:dyDescent="0.25">
      <c r="A26" s="169" t="s">
        <v>4805</v>
      </c>
      <c r="B26" s="168" t="s">
        <v>3593</v>
      </c>
      <c r="C26" s="171">
        <v>15</v>
      </c>
      <c r="D26" s="171" t="s">
        <v>5108</v>
      </c>
      <c r="E26" s="171">
        <v>0</v>
      </c>
      <c r="F26" s="169"/>
      <c r="G26" s="169"/>
      <c r="H26" s="170" t="s">
        <v>3594</v>
      </c>
      <c r="I26" s="169" t="s">
        <v>3595</v>
      </c>
      <c r="J26" s="169" t="s">
        <v>3596</v>
      </c>
    </row>
    <row r="27" spans="1:13" x14ac:dyDescent="0.25">
      <c r="A27" s="169" t="s">
        <v>4779</v>
      </c>
      <c r="B27" s="168" t="s">
        <v>3488</v>
      </c>
      <c r="C27" s="173">
        <v>15</v>
      </c>
      <c r="D27" s="173" t="s">
        <v>5108</v>
      </c>
      <c r="E27" s="173">
        <v>0</v>
      </c>
      <c r="F27" s="169"/>
      <c r="G27" s="169"/>
      <c r="H27" s="172" t="s">
        <v>3489</v>
      </c>
      <c r="I27" s="169" t="s">
        <v>3490</v>
      </c>
      <c r="J27" s="169" t="s">
        <v>3491</v>
      </c>
    </row>
    <row r="28" spans="1:13" x14ac:dyDescent="0.25">
      <c r="A28" s="169" t="s">
        <v>5191</v>
      </c>
      <c r="B28" s="168" t="s">
        <v>5192</v>
      </c>
      <c r="C28" s="171">
        <v>0</v>
      </c>
      <c r="D28" s="171" t="s">
        <v>5108</v>
      </c>
      <c r="E28" s="171">
        <v>0</v>
      </c>
      <c r="F28" s="169" t="s">
        <v>5194</v>
      </c>
      <c r="G28" s="169" t="s">
        <v>5194</v>
      </c>
      <c r="H28" s="170" t="s">
        <v>5193</v>
      </c>
      <c r="I28" s="169"/>
      <c r="J28" s="169"/>
    </row>
    <row r="29" spans="1:13" x14ac:dyDescent="0.25">
      <c r="A29" s="169" t="s">
        <v>4845</v>
      </c>
      <c r="B29" s="168" t="s">
        <v>4844</v>
      </c>
      <c r="C29" s="171">
        <v>0</v>
      </c>
      <c r="D29" s="171" t="s">
        <v>5108</v>
      </c>
      <c r="E29" s="171">
        <v>0</v>
      </c>
      <c r="F29" s="169" t="s">
        <v>5133</v>
      </c>
      <c r="G29" s="169" t="s">
        <v>5133</v>
      </c>
      <c r="H29" s="170" t="s">
        <v>4846</v>
      </c>
      <c r="I29" s="169" t="s">
        <v>4847</v>
      </c>
      <c r="J29" s="169"/>
      <c r="K29" t="s">
        <v>4848</v>
      </c>
      <c r="L29" t="s">
        <v>4849</v>
      </c>
    </row>
    <row r="30" spans="1:13" x14ac:dyDescent="0.25">
      <c r="A30" s="169" t="s">
        <v>4788</v>
      </c>
      <c r="B30" s="168" t="s">
        <v>3526</v>
      </c>
      <c r="C30" s="171">
        <v>15</v>
      </c>
      <c r="D30" s="171" t="s">
        <v>5108</v>
      </c>
      <c r="E30" s="171">
        <v>0</v>
      </c>
      <c r="F30" s="169"/>
      <c r="G30" s="169"/>
      <c r="H30" s="170" t="s">
        <v>3527</v>
      </c>
      <c r="I30" s="169" t="s">
        <v>3528</v>
      </c>
      <c r="J30" s="169" t="s">
        <v>3529</v>
      </c>
    </row>
    <row r="31" spans="1:13" x14ac:dyDescent="0.25">
      <c r="A31" s="169" t="s">
        <v>4723</v>
      </c>
      <c r="B31" s="168" t="s">
        <v>3247</v>
      </c>
      <c r="C31" s="171">
        <v>15</v>
      </c>
      <c r="D31" s="171" t="s">
        <v>5108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4737</v>
      </c>
      <c r="B32" s="168" t="s">
        <v>3306</v>
      </c>
      <c r="C32" s="171">
        <v>15</v>
      </c>
      <c r="D32" s="171" t="s">
        <v>5108</v>
      </c>
      <c r="E32" s="171">
        <v>0</v>
      </c>
      <c r="F32" s="169"/>
      <c r="G32" s="169"/>
      <c r="H32" s="170" t="s">
        <v>3307</v>
      </c>
      <c r="I32" s="169" t="s">
        <v>3308</v>
      </c>
      <c r="J32" s="169" t="s">
        <v>3309</v>
      </c>
    </row>
    <row r="33" spans="1:12" x14ac:dyDescent="0.25">
      <c r="A33" s="169" t="s">
        <v>4903</v>
      </c>
      <c r="B33" s="168" t="s">
        <v>4902</v>
      </c>
      <c r="C33" s="171">
        <v>0</v>
      </c>
      <c r="D33" s="171" t="s">
        <v>5108</v>
      </c>
      <c r="E33" s="171">
        <v>0</v>
      </c>
      <c r="F33" s="169" t="s">
        <v>5139</v>
      </c>
      <c r="G33" s="169" t="s">
        <v>5140</v>
      </c>
      <c r="H33" s="170" t="s">
        <v>4904</v>
      </c>
      <c r="I33" s="169" t="s">
        <v>4905</v>
      </c>
      <c r="J33" s="169" t="s">
        <v>4906</v>
      </c>
    </row>
    <row r="34" spans="1:12" x14ac:dyDescent="0.25">
      <c r="A34" s="169" t="s">
        <v>4760</v>
      </c>
      <c r="B34" s="168" t="s">
        <v>3400</v>
      </c>
      <c r="C34" s="173">
        <v>15</v>
      </c>
      <c r="D34" s="173" t="s">
        <v>5108</v>
      </c>
      <c r="E34" s="173">
        <v>0</v>
      </c>
      <c r="F34" s="169"/>
      <c r="G34" s="169"/>
      <c r="H34" s="172" t="s">
        <v>3401</v>
      </c>
      <c r="I34" s="169" t="s">
        <v>3402</v>
      </c>
      <c r="J34" s="169" t="s">
        <v>3403</v>
      </c>
    </row>
    <row r="35" spans="1:12" x14ac:dyDescent="0.25">
      <c r="A35" s="169" t="s">
        <v>4798</v>
      </c>
      <c r="B35" s="168" t="s">
        <v>3570</v>
      </c>
      <c r="C35" s="171">
        <v>15</v>
      </c>
      <c r="D35" s="171" t="s">
        <v>5108</v>
      </c>
      <c r="E35" s="171">
        <v>0</v>
      </c>
      <c r="F35" s="169"/>
      <c r="G35" s="169"/>
      <c r="H35" s="170" t="s">
        <v>3571</v>
      </c>
      <c r="I35" s="169" t="s">
        <v>3572</v>
      </c>
      <c r="J35" s="169" t="s">
        <v>3573</v>
      </c>
    </row>
    <row r="36" spans="1:12" x14ac:dyDescent="0.25">
      <c r="A36" s="169" t="s">
        <v>4766</v>
      </c>
      <c r="B36" s="168" t="s">
        <v>3425</v>
      </c>
      <c r="C36" s="173">
        <v>15</v>
      </c>
      <c r="D36" s="173" t="s">
        <v>5108</v>
      </c>
      <c r="E36" s="173">
        <v>0</v>
      </c>
      <c r="F36" s="169"/>
      <c r="G36" s="169"/>
      <c r="H36" s="172" t="s">
        <v>3426</v>
      </c>
      <c r="I36" s="169" t="s">
        <v>3427</v>
      </c>
      <c r="J36" s="169" t="s">
        <v>3428</v>
      </c>
    </row>
    <row r="37" spans="1:12" x14ac:dyDescent="0.25">
      <c r="A37" s="169" t="s">
        <v>5386</v>
      </c>
      <c r="B37" s="168" t="s">
        <v>5387</v>
      </c>
      <c r="C37" s="171">
        <v>0</v>
      </c>
      <c r="D37" s="171" t="s">
        <v>5108</v>
      </c>
      <c r="E37" s="171">
        <v>0</v>
      </c>
      <c r="F37" s="169" t="s">
        <v>5388</v>
      </c>
      <c r="G37" s="169" t="s">
        <v>5389</v>
      </c>
      <c r="H37" s="170" t="s">
        <v>5390</v>
      </c>
      <c r="I37" s="169"/>
      <c r="J37" s="169"/>
    </row>
    <row r="38" spans="1:12" x14ac:dyDescent="0.25">
      <c r="A38" s="169" t="s">
        <v>4808</v>
      </c>
      <c r="B38" s="168" t="s">
        <v>3605</v>
      </c>
      <c r="C38" s="173">
        <v>15</v>
      </c>
      <c r="D38" s="173" t="s">
        <v>5108</v>
      </c>
      <c r="E38" s="173">
        <v>0</v>
      </c>
      <c r="F38" s="169"/>
      <c r="G38" s="169"/>
      <c r="H38" s="172" t="s">
        <v>3606</v>
      </c>
      <c r="I38" s="169" t="s">
        <v>3607</v>
      </c>
      <c r="J38" s="169" t="s">
        <v>3608</v>
      </c>
    </row>
    <row r="39" spans="1:12" x14ac:dyDescent="0.25">
      <c r="A39" s="198" t="s">
        <v>4724</v>
      </c>
      <c r="B39" s="168" t="s">
        <v>3250</v>
      </c>
      <c r="C39" s="171">
        <v>10</v>
      </c>
      <c r="D39" s="171" t="s">
        <v>5108</v>
      </c>
      <c r="E39" s="171">
        <v>0</v>
      </c>
      <c r="F39" s="169" t="s">
        <v>5110</v>
      </c>
      <c r="G39" s="169" t="s">
        <v>5110</v>
      </c>
      <c r="H39" s="170" t="s">
        <v>3251</v>
      </c>
      <c r="I39" s="169" t="s">
        <v>3252</v>
      </c>
      <c r="J39" s="169" t="s">
        <v>3253</v>
      </c>
    </row>
    <row r="40" spans="1:12" x14ac:dyDescent="0.25">
      <c r="A40" s="169" t="s">
        <v>4773</v>
      </c>
      <c r="B40" s="168" t="s">
        <v>4772</v>
      </c>
      <c r="C40" s="171">
        <v>15</v>
      </c>
      <c r="D40" s="171" t="s">
        <v>5108</v>
      </c>
      <c r="E40" s="171">
        <v>0</v>
      </c>
      <c r="F40" s="169" t="s">
        <v>5124</v>
      </c>
      <c r="G40" s="169" t="s">
        <v>5124</v>
      </c>
      <c r="H40" s="170" t="s">
        <v>3462</v>
      </c>
      <c r="I40" s="169" t="s">
        <v>3463</v>
      </c>
      <c r="J40" s="169" t="s">
        <v>3464</v>
      </c>
    </row>
    <row r="41" spans="1:12" x14ac:dyDescent="0.25">
      <c r="A41" s="169" t="s">
        <v>4721</v>
      </c>
      <c r="B41" s="168" t="s">
        <v>5252</v>
      </c>
      <c r="C41" s="171"/>
      <c r="D41" s="171" t="s">
        <v>5108</v>
      </c>
      <c r="E41" s="171">
        <v>0</v>
      </c>
      <c r="F41" s="169" t="s">
        <v>5253</v>
      </c>
      <c r="G41" s="169" t="s">
        <v>5253</v>
      </c>
      <c r="H41" s="170"/>
      <c r="I41" s="169"/>
      <c r="J41" s="169"/>
      <c r="K41" t="s">
        <v>5379</v>
      </c>
      <c r="L41" t="s">
        <v>5380</v>
      </c>
    </row>
    <row r="42" spans="1:12" x14ac:dyDescent="0.25">
      <c r="A42" s="169" t="s">
        <v>4767</v>
      </c>
      <c r="B42" s="168" t="s">
        <v>3429</v>
      </c>
      <c r="C42" s="173">
        <v>15</v>
      </c>
      <c r="D42" s="173" t="s">
        <v>5108</v>
      </c>
      <c r="E42" s="173">
        <v>0</v>
      </c>
      <c r="F42" s="169"/>
      <c r="G42" s="169"/>
      <c r="H42" s="172" t="s">
        <v>3430</v>
      </c>
      <c r="I42" s="169" t="s">
        <v>3431</v>
      </c>
      <c r="J42" s="169" t="s">
        <v>3432</v>
      </c>
    </row>
    <row r="43" spans="1:12" x14ac:dyDescent="0.25">
      <c r="A43" s="169" t="s">
        <v>4751</v>
      </c>
      <c r="B43" s="168" t="s">
        <v>3370</v>
      </c>
      <c r="C43" s="171">
        <v>15</v>
      </c>
      <c r="D43" s="171" t="s">
        <v>5108</v>
      </c>
      <c r="E43" s="171">
        <v>0</v>
      </c>
      <c r="F43" s="169"/>
      <c r="G43" s="169"/>
      <c r="H43" s="170" t="s">
        <v>3371</v>
      </c>
      <c r="I43" s="169" t="s">
        <v>3372</v>
      </c>
      <c r="J43" s="169" t="s">
        <v>3373</v>
      </c>
    </row>
    <row r="44" spans="1:12" x14ac:dyDescent="0.25">
      <c r="A44" s="169" t="s">
        <v>4786</v>
      </c>
      <c r="B44" s="168" t="s">
        <v>3514</v>
      </c>
      <c r="C44" s="171">
        <v>15</v>
      </c>
      <c r="D44" s="171" t="s">
        <v>5108</v>
      </c>
      <c r="E44" s="171">
        <v>0</v>
      </c>
      <c r="F44" s="169"/>
      <c r="G44" s="169"/>
      <c r="H44" s="170"/>
      <c r="I44" s="169" t="s">
        <v>3515</v>
      </c>
      <c r="J44" s="169" t="s">
        <v>3516</v>
      </c>
    </row>
    <row r="45" spans="1:12" x14ac:dyDescent="0.25">
      <c r="A45" s="169" t="s">
        <v>4762</v>
      </c>
      <c r="B45" s="168" t="s">
        <v>3408</v>
      </c>
      <c r="C45" s="171">
        <v>15</v>
      </c>
      <c r="D45" s="171" t="s">
        <v>5108</v>
      </c>
      <c r="E45" s="171">
        <v>0</v>
      </c>
      <c r="F45" s="169"/>
      <c r="G45" s="169"/>
      <c r="H45" s="170" t="s">
        <v>3409</v>
      </c>
      <c r="I45" s="169" t="s">
        <v>3410</v>
      </c>
      <c r="J45" s="169" t="s">
        <v>3411</v>
      </c>
    </row>
    <row r="46" spans="1:12" x14ac:dyDescent="0.25">
      <c r="A46" s="169" t="s">
        <v>4794</v>
      </c>
      <c r="B46" s="168" t="s">
        <v>3553</v>
      </c>
      <c r="C46" s="173">
        <v>15</v>
      </c>
      <c r="D46" s="173" t="s">
        <v>5108</v>
      </c>
      <c r="E46" s="173">
        <v>0</v>
      </c>
      <c r="F46" s="169"/>
      <c r="G46" s="169"/>
      <c r="H46" s="172" t="s">
        <v>3554</v>
      </c>
      <c r="I46" s="169" t="s">
        <v>3555</v>
      </c>
      <c r="J46" s="169" t="s">
        <v>3556</v>
      </c>
    </row>
    <row r="47" spans="1:12" x14ac:dyDescent="0.25">
      <c r="A47" s="169" t="s">
        <v>5404</v>
      </c>
      <c r="B47" s="168" t="s">
        <v>5405</v>
      </c>
      <c r="C47" s="171">
        <v>0</v>
      </c>
      <c r="D47" s="171" t="s">
        <v>5108</v>
      </c>
      <c r="E47" s="171">
        <v>0</v>
      </c>
      <c r="F47" s="169" t="s">
        <v>5406</v>
      </c>
      <c r="G47" s="169" t="s">
        <v>5407</v>
      </c>
      <c r="H47" s="170"/>
      <c r="I47" s="169"/>
      <c r="J47" s="169"/>
    </row>
    <row r="48" spans="1:12" x14ac:dyDescent="0.25">
      <c r="A48" s="169" t="s">
        <v>4739</v>
      </c>
      <c r="B48" s="168" t="s">
        <v>3315</v>
      </c>
      <c r="C48" s="171">
        <v>15</v>
      </c>
      <c r="D48" s="171" t="s">
        <v>5108</v>
      </c>
      <c r="E48" s="171">
        <v>0</v>
      </c>
      <c r="F48" s="169"/>
      <c r="G48" s="169"/>
      <c r="H48" s="170" t="s">
        <v>3316</v>
      </c>
      <c r="I48" s="169" t="s">
        <v>3305</v>
      </c>
      <c r="J48" s="169" t="s">
        <v>3317</v>
      </c>
    </row>
    <row r="49" spans="1:10" x14ac:dyDescent="0.25">
      <c r="A49" s="169" t="s">
        <v>4784</v>
      </c>
      <c r="B49" s="168" t="s">
        <v>3508</v>
      </c>
      <c r="C49" s="171">
        <v>15</v>
      </c>
      <c r="D49" s="171" t="s">
        <v>5108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4800</v>
      </c>
      <c r="B50" s="168" t="s">
        <v>3579</v>
      </c>
      <c r="C50" s="173">
        <v>15</v>
      </c>
      <c r="D50" s="173" t="s">
        <v>5108</v>
      </c>
      <c r="E50" s="173">
        <v>0</v>
      </c>
      <c r="F50" s="169"/>
      <c r="G50" s="169"/>
      <c r="H50" s="172" t="s">
        <v>3580</v>
      </c>
      <c r="I50" s="169" t="s">
        <v>3581</v>
      </c>
      <c r="J50" s="169" t="s">
        <v>3582</v>
      </c>
    </row>
    <row r="51" spans="1:10" x14ac:dyDescent="0.25">
      <c r="A51" s="169" t="s">
        <v>4745</v>
      </c>
      <c r="B51" s="168" t="s">
        <v>3345</v>
      </c>
      <c r="C51" s="173">
        <v>15</v>
      </c>
      <c r="D51" s="173" t="s">
        <v>5108</v>
      </c>
      <c r="E51" s="173">
        <v>0</v>
      </c>
      <c r="F51" s="169"/>
      <c r="G51" s="169"/>
      <c r="H51" s="172" t="s">
        <v>3346</v>
      </c>
      <c r="I51" s="169" t="s">
        <v>3347</v>
      </c>
      <c r="J51" s="169" t="s">
        <v>3348</v>
      </c>
    </row>
    <row r="52" spans="1:10" x14ac:dyDescent="0.25">
      <c r="A52" s="169" t="s">
        <v>4795</v>
      </c>
      <c r="B52" s="168" t="s">
        <v>3557</v>
      </c>
      <c r="C52" s="171">
        <v>15</v>
      </c>
      <c r="D52" s="171" t="s">
        <v>5108</v>
      </c>
      <c r="E52" s="171">
        <v>0</v>
      </c>
      <c r="F52" s="169" t="s">
        <v>5254</v>
      </c>
      <c r="G52" s="169" t="s">
        <v>5254</v>
      </c>
      <c r="H52" s="170" t="s">
        <v>3558</v>
      </c>
      <c r="I52" s="169" t="s">
        <v>3559</v>
      </c>
      <c r="J52" s="169" t="s">
        <v>3560</v>
      </c>
    </row>
    <row r="53" spans="1:10" x14ac:dyDescent="0.25">
      <c r="A53" s="169" t="s">
        <v>4755</v>
      </c>
      <c r="B53" s="168" t="s">
        <v>3382</v>
      </c>
      <c r="C53" s="171">
        <v>15</v>
      </c>
      <c r="D53" s="171" t="s">
        <v>5108</v>
      </c>
      <c r="E53" s="171">
        <v>0</v>
      </c>
      <c r="F53" s="169"/>
      <c r="G53" s="169"/>
      <c r="H53" s="170" t="s">
        <v>3383</v>
      </c>
      <c r="I53" s="169" t="s">
        <v>3384</v>
      </c>
      <c r="J53" s="169" t="s">
        <v>3385</v>
      </c>
    </row>
    <row r="54" spans="1:10" x14ac:dyDescent="0.25">
      <c r="A54" s="169" t="s">
        <v>5391</v>
      </c>
      <c r="B54" s="168" t="s">
        <v>5392</v>
      </c>
      <c r="C54" s="171">
        <v>0</v>
      </c>
      <c r="D54" s="171" t="s">
        <v>5108</v>
      </c>
      <c r="E54" s="171">
        <v>0</v>
      </c>
      <c r="F54" s="169" t="s">
        <v>5393</v>
      </c>
      <c r="G54" s="169" t="s">
        <v>5393</v>
      </c>
      <c r="H54" s="170" t="s">
        <v>5394</v>
      </c>
      <c r="I54" s="169"/>
      <c r="J54" s="169"/>
    </row>
    <row r="55" spans="1:10" x14ac:dyDescent="0.25">
      <c r="A55" s="169" t="s">
        <v>4740</v>
      </c>
      <c r="B55" s="168" t="s">
        <v>3320</v>
      </c>
      <c r="C55" s="171">
        <v>15</v>
      </c>
      <c r="D55" s="171" t="s">
        <v>5108</v>
      </c>
      <c r="E55" s="171">
        <v>0</v>
      </c>
      <c r="F55" s="169"/>
      <c r="G55" s="169"/>
      <c r="H55" s="170" t="s">
        <v>3321</v>
      </c>
      <c r="I55" s="169" t="s">
        <v>3322</v>
      </c>
      <c r="J55" s="169" t="s">
        <v>3323</v>
      </c>
    </row>
    <row r="56" spans="1:10" x14ac:dyDescent="0.25">
      <c r="A56" s="169" t="s">
        <v>4753</v>
      </c>
      <c r="B56" s="168" t="s">
        <v>4752</v>
      </c>
      <c r="C56" s="171">
        <v>15</v>
      </c>
      <c r="D56" s="171" t="s">
        <v>5108</v>
      </c>
      <c r="E56" s="171">
        <v>0</v>
      </c>
      <c r="F56" s="169" t="s">
        <v>5117</v>
      </c>
      <c r="G56" s="169" t="s">
        <v>5117</v>
      </c>
      <c r="H56" s="170" t="s">
        <v>3376</v>
      </c>
      <c r="I56" s="169" t="s">
        <v>3377</v>
      </c>
      <c r="J56" s="169" t="s">
        <v>3378</v>
      </c>
    </row>
    <row r="57" spans="1:10" x14ac:dyDescent="0.25">
      <c r="A57" s="169" t="s">
        <v>4807</v>
      </c>
      <c r="B57" s="168" t="s">
        <v>3599</v>
      </c>
      <c r="C57" s="171">
        <v>15</v>
      </c>
      <c r="D57" s="171" t="s">
        <v>5108</v>
      </c>
      <c r="E57" s="171">
        <v>0</v>
      </c>
      <c r="F57" s="169"/>
      <c r="G57" s="169"/>
      <c r="H57" s="170" t="s">
        <v>3600</v>
      </c>
      <c r="I57" s="169" t="s">
        <v>3601</v>
      </c>
      <c r="J57" s="169" t="s">
        <v>3602</v>
      </c>
    </row>
    <row r="58" spans="1:10" x14ac:dyDescent="0.25">
      <c r="A58" s="169" t="s">
        <v>4789</v>
      </c>
      <c r="B58" s="168" t="s">
        <v>3530</v>
      </c>
      <c r="C58" s="171">
        <v>15</v>
      </c>
      <c r="D58" s="171" t="s">
        <v>5108</v>
      </c>
      <c r="E58" s="171">
        <v>0</v>
      </c>
      <c r="F58" s="169"/>
      <c r="G58" s="169"/>
      <c r="H58" s="170" t="s">
        <v>3531</v>
      </c>
      <c r="I58" s="169" t="s">
        <v>3532</v>
      </c>
      <c r="J58" s="169" t="s">
        <v>3533</v>
      </c>
    </row>
    <row r="59" spans="1:10" x14ac:dyDescent="0.25">
      <c r="A59" s="169" t="s">
        <v>4809</v>
      </c>
      <c r="B59" s="168" t="s">
        <v>3609</v>
      </c>
      <c r="C59" s="171">
        <v>15</v>
      </c>
      <c r="D59" s="171" t="s">
        <v>5108</v>
      </c>
      <c r="E59" s="171">
        <v>0</v>
      </c>
      <c r="F59" s="169"/>
      <c r="G59" s="169"/>
      <c r="H59" s="170" t="s">
        <v>3610</v>
      </c>
      <c r="I59" s="169" t="s">
        <v>4810</v>
      </c>
      <c r="J59" s="169" t="s">
        <v>4811</v>
      </c>
    </row>
    <row r="60" spans="1:10" x14ac:dyDescent="0.25">
      <c r="A60" s="169" t="s">
        <v>4743</v>
      </c>
      <c r="B60" s="168" t="s">
        <v>3335</v>
      </c>
      <c r="C60" s="171">
        <v>15</v>
      </c>
      <c r="D60" s="171" t="s">
        <v>5108</v>
      </c>
      <c r="E60" s="171">
        <v>0</v>
      </c>
      <c r="F60" s="169"/>
      <c r="G60" s="169"/>
      <c r="H60" s="170" t="s">
        <v>3336</v>
      </c>
      <c r="I60" s="169" t="s">
        <v>3337</v>
      </c>
      <c r="J60" s="169" t="s">
        <v>3338</v>
      </c>
    </row>
    <row r="61" spans="1:10" x14ac:dyDescent="0.25">
      <c r="A61" s="169" t="s">
        <v>4801</v>
      </c>
      <c r="B61" s="168" t="s">
        <v>3587</v>
      </c>
      <c r="C61" s="171">
        <v>15</v>
      </c>
      <c r="D61" s="171" t="s">
        <v>5108</v>
      </c>
      <c r="E61" s="171">
        <v>0</v>
      </c>
      <c r="F61" s="169"/>
      <c r="G61" s="169"/>
      <c r="H61" s="170" t="s">
        <v>3588</v>
      </c>
      <c r="I61" s="169" t="s">
        <v>3589</v>
      </c>
      <c r="J61" s="169" t="s">
        <v>3590</v>
      </c>
    </row>
    <row r="62" spans="1:10" x14ac:dyDescent="0.25">
      <c r="A62" s="169" t="s">
        <v>4763</v>
      </c>
      <c r="B62" s="168" t="s">
        <v>3413</v>
      </c>
      <c r="C62" s="171">
        <v>15</v>
      </c>
      <c r="D62" s="171" t="s">
        <v>5108</v>
      </c>
      <c r="E62" s="171">
        <v>0</v>
      </c>
      <c r="F62" s="169"/>
      <c r="G62" s="169"/>
      <c r="H62" s="170" t="s">
        <v>3414</v>
      </c>
      <c r="I62" s="169" t="s">
        <v>3415</v>
      </c>
      <c r="J62" s="169" t="s">
        <v>3416</v>
      </c>
    </row>
    <row r="63" spans="1:10" x14ac:dyDescent="0.25">
      <c r="A63" s="169" t="s">
        <v>4796</v>
      </c>
      <c r="B63" s="168" t="s">
        <v>3562</v>
      </c>
      <c r="C63" s="173">
        <v>15</v>
      </c>
      <c r="D63" s="173" t="s">
        <v>5108</v>
      </c>
      <c r="E63" s="173">
        <v>0</v>
      </c>
      <c r="F63" s="169"/>
      <c r="G63" s="169"/>
      <c r="H63" s="172" t="s">
        <v>3563</v>
      </c>
      <c r="I63" s="169" t="s">
        <v>3564</v>
      </c>
      <c r="J63" s="169" t="s">
        <v>3565</v>
      </c>
    </row>
    <row r="64" spans="1:10" x14ac:dyDescent="0.25">
      <c r="A64" s="169" t="s">
        <v>4728</v>
      </c>
      <c r="B64" s="168" t="s">
        <v>3269</v>
      </c>
      <c r="C64" s="171">
        <v>15</v>
      </c>
      <c r="D64" s="171" t="s">
        <v>5108</v>
      </c>
      <c r="E64" s="171">
        <v>0</v>
      </c>
      <c r="F64" s="169"/>
      <c r="G64" s="169"/>
      <c r="H64" s="170" t="s">
        <v>3270</v>
      </c>
      <c r="I64" s="169" t="s">
        <v>3238</v>
      </c>
      <c r="J64" s="169" t="s">
        <v>3271</v>
      </c>
    </row>
    <row r="65" spans="1:13" x14ac:dyDescent="0.25">
      <c r="A65" s="169" t="s">
        <v>5259</v>
      </c>
      <c r="B65" s="168" t="s">
        <v>5260</v>
      </c>
      <c r="C65" s="171">
        <v>0</v>
      </c>
      <c r="D65" s="171" t="s">
        <v>5108</v>
      </c>
      <c r="E65" s="171">
        <v>0</v>
      </c>
      <c r="F65" s="169" t="s">
        <v>5261</v>
      </c>
      <c r="G65" s="169" t="s">
        <v>5261</v>
      </c>
      <c r="H65" s="170" t="s">
        <v>5262</v>
      </c>
      <c r="I65" s="169"/>
      <c r="J65" s="169"/>
    </row>
    <row r="66" spans="1:13" x14ac:dyDescent="0.25">
      <c r="A66" s="169" t="s">
        <v>4802</v>
      </c>
      <c r="B66" s="168" t="s">
        <v>3591</v>
      </c>
      <c r="C66" s="171">
        <v>15</v>
      </c>
      <c r="D66" s="171" t="s">
        <v>5108</v>
      </c>
      <c r="E66" s="171">
        <v>0</v>
      </c>
      <c r="F66" s="169"/>
      <c r="G66" s="169"/>
      <c r="H66" s="170" t="s">
        <v>3592</v>
      </c>
      <c r="I66" s="169" t="s">
        <v>4803</v>
      </c>
      <c r="J66" s="169" t="s">
        <v>4804</v>
      </c>
    </row>
    <row r="67" spans="1:13" x14ac:dyDescent="0.25">
      <c r="A67" s="169" t="s">
        <v>4900</v>
      </c>
      <c r="B67" s="168" t="s">
        <v>4899</v>
      </c>
      <c r="C67" s="173">
        <v>0</v>
      </c>
      <c r="D67" s="173" t="s">
        <v>5108</v>
      </c>
      <c r="E67" s="173">
        <v>0</v>
      </c>
      <c r="F67" s="169" t="s">
        <v>5138</v>
      </c>
      <c r="G67" s="169" t="s">
        <v>5138</v>
      </c>
      <c r="H67" s="172" t="s">
        <v>4901</v>
      </c>
      <c r="I67" s="169"/>
      <c r="J67" s="169"/>
    </row>
    <row r="68" spans="1:13" x14ac:dyDescent="0.25">
      <c r="A68" s="169" t="s">
        <v>5286</v>
      </c>
      <c r="B68" s="168" t="s">
        <v>5287</v>
      </c>
      <c r="C68" s="171">
        <v>0</v>
      </c>
      <c r="D68" s="171" t="s">
        <v>5108</v>
      </c>
      <c r="E68" s="171">
        <v>0</v>
      </c>
      <c r="F68" s="169" t="s">
        <v>5288</v>
      </c>
      <c r="G68" s="169" t="s">
        <v>5288</v>
      </c>
      <c r="H68" s="170" t="s">
        <v>5289</v>
      </c>
      <c r="I68" s="169"/>
      <c r="J68" s="169"/>
    </row>
    <row r="69" spans="1:13" x14ac:dyDescent="0.25">
      <c r="A69" s="169" t="s">
        <v>4741</v>
      </c>
      <c r="B69" s="168" t="s">
        <v>3326</v>
      </c>
      <c r="C69" s="171">
        <v>15</v>
      </c>
      <c r="D69" s="171" t="s">
        <v>5108</v>
      </c>
      <c r="E69" s="171">
        <v>0</v>
      </c>
      <c r="F69" s="169" t="s">
        <v>5113</v>
      </c>
      <c r="G69" s="169" t="s">
        <v>5113</v>
      </c>
      <c r="H69" s="170" t="s">
        <v>3327</v>
      </c>
      <c r="I69" s="169" t="s">
        <v>3328</v>
      </c>
      <c r="J69" s="169" t="s">
        <v>3329</v>
      </c>
    </row>
    <row r="70" spans="1:13" x14ac:dyDescent="0.25">
      <c r="A70" s="169" t="s">
        <v>4735</v>
      </c>
      <c r="B70" s="168" t="s">
        <v>3298</v>
      </c>
      <c r="C70" s="173">
        <v>15</v>
      </c>
      <c r="D70" s="173" t="s">
        <v>5108</v>
      </c>
      <c r="E70" s="173">
        <v>0</v>
      </c>
      <c r="F70" s="169"/>
      <c r="G70" s="169"/>
      <c r="H70" s="172" t="s">
        <v>3299</v>
      </c>
      <c r="I70" s="169" t="s">
        <v>3300</v>
      </c>
      <c r="J70" s="169" t="s">
        <v>3301</v>
      </c>
    </row>
    <row r="71" spans="1:13" x14ac:dyDescent="0.25">
      <c r="A71" s="169" t="s">
        <v>4730</v>
      </c>
      <c r="B71" s="168" t="s">
        <v>3277</v>
      </c>
      <c r="C71" s="171">
        <v>15</v>
      </c>
      <c r="D71" s="171" t="s">
        <v>5108</v>
      </c>
      <c r="E71" s="171">
        <v>0</v>
      </c>
      <c r="F71" s="169"/>
      <c r="G71" s="169"/>
      <c r="H71" s="170" t="s">
        <v>3278</v>
      </c>
      <c r="I71" s="169" t="s">
        <v>3279</v>
      </c>
      <c r="J71" s="169" t="s">
        <v>3280</v>
      </c>
    </row>
    <row r="72" spans="1:13" x14ac:dyDescent="0.25">
      <c r="A72" s="169" t="s">
        <v>5268</v>
      </c>
      <c r="B72" s="168" t="s">
        <v>5269</v>
      </c>
      <c r="C72" s="171">
        <v>0</v>
      </c>
      <c r="D72" s="171" t="s">
        <v>5108</v>
      </c>
      <c r="E72" s="171">
        <v>0</v>
      </c>
      <c r="F72" s="169" t="s">
        <v>5270</v>
      </c>
      <c r="G72" s="169" t="s">
        <v>5270</v>
      </c>
      <c r="H72" s="170"/>
      <c r="I72" s="169"/>
      <c r="J72" s="169"/>
      <c r="K72" t="s">
        <v>5271</v>
      </c>
      <c r="L72" t="s">
        <v>5272</v>
      </c>
    </row>
    <row r="73" spans="1:13" x14ac:dyDescent="0.25">
      <c r="A73" s="169" t="s">
        <v>4725</v>
      </c>
      <c r="B73" s="168" t="s">
        <v>3255</v>
      </c>
      <c r="C73" s="171">
        <v>15</v>
      </c>
      <c r="D73" s="171" t="s">
        <v>5108</v>
      </c>
      <c r="E73" s="171">
        <v>0</v>
      </c>
      <c r="F73" s="169" t="s">
        <v>5111</v>
      </c>
      <c r="G73" s="169" t="s">
        <v>5111</v>
      </c>
      <c r="H73" s="170" t="s">
        <v>3256</v>
      </c>
      <c r="I73" s="169" t="s">
        <v>3257</v>
      </c>
      <c r="J73" s="169" t="s">
        <v>3258</v>
      </c>
    </row>
    <row r="74" spans="1:13" x14ac:dyDescent="0.25">
      <c r="A74" s="198" t="s">
        <v>4759</v>
      </c>
      <c r="B74" s="168" t="s">
        <v>4758</v>
      </c>
      <c r="C74" s="171">
        <v>15</v>
      </c>
      <c r="D74" s="171" t="s">
        <v>5108</v>
      </c>
      <c r="E74" s="171">
        <v>0</v>
      </c>
      <c r="F74" s="169" t="s">
        <v>5123</v>
      </c>
      <c r="G74" s="169" t="s">
        <v>5123</v>
      </c>
      <c r="H74" s="170" t="s">
        <v>3397</v>
      </c>
      <c r="I74" s="169" t="s">
        <v>3398</v>
      </c>
      <c r="J74" s="169" t="s">
        <v>3399</v>
      </c>
    </row>
    <row r="75" spans="1:13" x14ac:dyDescent="0.25">
      <c r="A75" s="169" t="s">
        <v>4732</v>
      </c>
      <c r="B75" s="168" t="s">
        <v>3286</v>
      </c>
      <c r="C75" s="171">
        <v>15</v>
      </c>
      <c r="D75" s="171" t="s">
        <v>5108</v>
      </c>
      <c r="E75" s="171">
        <v>0</v>
      </c>
      <c r="F75" s="169"/>
      <c r="G75" s="169"/>
      <c r="H75" s="170" t="s">
        <v>3287</v>
      </c>
      <c r="I75" s="169" t="s">
        <v>3288</v>
      </c>
      <c r="J75" s="169" t="s">
        <v>3289</v>
      </c>
    </row>
    <row r="76" spans="1:13" x14ac:dyDescent="0.25">
      <c r="A76" s="198" t="s">
        <v>4907</v>
      </c>
      <c r="B76" s="168" t="s">
        <v>3380</v>
      </c>
      <c r="C76" s="173">
        <v>0</v>
      </c>
      <c r="D76" s="173" t="s">
        <v>5108</v>
      </c>
      <c r="E76" s="173">
        <v>0</v>
      </c>
      <c r="F76" s="169" t="s">
        <v>5141</v>
      </c>
      <c r="G76" s="169" t="s">
        <v>5141</v>
      </c>
      <c r="H76" s="172" t="s">
        <v>3299</v>
      </c>
      <c r="I76" s="169" t="s">
        <v>4909</v>
      </c>
      <c r="J76" s="169"/>
      <c r="M76" t="s">
        <v>4910</v>
      </c>
    </row>
    <row r="77" spans="1:13" x14ac:dyDescent="0.25">
      <c r="A77" s="169" t="s">
        <v>4754</v>
      </c>
      <c r="B77" s="168" t="s">
        <v>5118</v>
      </c>
      <c r="C77" s="173">
        <v>15</v>
      </c>
      <c r="D77" s="173" t="s">
        <v>5108</v>
      </c>
      <c r="E77" s="173">
        <v>0</v>
      </c>
      <c r="F77" s="169" t="s">
        <v>5119</v>
      </c>
      <c r="G77" s="169" t="s">
        <v>5119</v>
      </c>
      <c r="H77" s="172" t="s">
        <v>4908</v>
      </c>
      <c r="I77" s="169" t="s">
        <v>3369</v>
      </c>
      <c r="J77" s="169" t="s">
        <v>3301</v>
      </c>
    </row>
    <row r="78" spans="1:13" x14ac:dyDescent="0.25">
      <c r="A78" s="169" t="s">
        <v>4764</v>
      </c>
      <c r="B78" s="168" t="s">
        <v>3417</v>
      </c>
      <c r="C78" s="171">
        <v>15</v>
      </c>
      <c r="D78" s="171" t="s">
        <v>5108</v>
      </c>
      <c r="E78" s="171">
        <v>0</v>
      </c>
      <c r="F78" s="169"/>
      <c r="G78" s="169"/>
      <c r="H78" s="170" t="s">
        <v>3418</v>
      </c>
      <c r="I78" s="169" t="s">
        <v>3419</v>
      </c>
      <c r="J78" s="169" t="s">
        <v>3420</v>
      </c>
    </row>
    <row r="79" spans="1:13" x14ac:dyDescent="0.25">
      <c r="A79" s="169" t="s">
        <v>4787</v>
      </c>
      <c r="B79" s="168" t="s">
        <v>3521</v>
      </c>
      <c r="C79" s="171">
        <v>15</v>
      </c>
      <c r="D79" s="171" t="s">
        <v>5108</v>
      </c>
      <c r="E79" s="171">
        <v>0</v>
      </c>
      <c r="F79" s="169"/>
      <c r="G79" s="169"/>
      <c r="H79" s="170" t="s">
        <v>3522</v>
      </c>
      <c r="I79" s="169" t="s">
        <v>3523</v>
      </c>
      <c r="J79" s="169" t="s">
        <v>3524</v>
      </c>
    </row>
    <row r="80" spans="1:13" x14ac:dyDescent="0.25">
      <c r="A80" s="169" t="s">
        <v>4731</v>
      </c>
      <c r="B80" s="168" t="s">
        <v>3281</v>
      </c>
      <c r="C80" s="171">
        <v>15</v>
      </c>
      <c r="D80" s="171" t="s">
        <v>5108</v>
      </c>
      <c r="E80" s="171">
        <v>0</v>
      </c>
      <c r="F80" s="169"/>
      <c r="G80" s="169"/>
      <c r="H80" s="170" t="s">
        <v>3282</v>
      </c>
      <c r="I80" s="169" t="s">
        <v>3283</v>
      </c>
      <c r="J80" s="169" t="s">
        <v>3284</v>
      </c>
    </row>
    <row r="81" spans="1:13" x14ac:dyDescent="0.25">
      <c r="A81" s="169" t="s">
        <v>4747</v>
      </c>
      <c r="B81" s="168" t="s">
        <v>4746</v>
      </c>
      <c r="C81" s="171">
        <v>15</v>
      </c>
      <c r="D81" s="171" t="s">
        <v>5108</v>
      </c>
      <c r="E81" s="171">
        <v>0</v>
      </c>
      <c r="F81" s="169" t="s">
        <v>5115</v>
      </c>
      <c r="G81" s="169" t="s">
        <v>5115</v>
      </c>
      <c r="H81" s="170"/>
      <c r="I81" s="169" t="s">
        <v>3350</v>
      </c>
      <c r="J81" s="169" t="s">
        <v>3351</v>
      </c>
    </row>
    <row r="82" spans="1:13" x14ac:dyDescent="0.25">
      <c r="A82" s="169" t="s">
        <v>4797</v>
      </c>
      <c r="B82" s="168" t="s">
        <v>3566</v>
      </c>
      <c r="C82" s="171">
        <v>15</v>
      </c>
      <c r="D82" s="171" t="s">
        <v>5108</v>
      </c>
      <c r="E82" s="171">
        <v>0</v>
      </c>
      <c r="F82" s="169"/>
      <c r="G82" s="169"/>
      <c r="H82" s="170" t="s">
        <v>3567</v>
      </c>
      <c r="I82" s="169" t="s">
        <v>3388</v>
      </c>
      <c r="J82" s="169" t="s">
        <v>3568</v>
      </c>
    </row>
    <row r="83" spans="1:13" x14ac:dyDescent="0.25">
      <c r="A83" s="169" t="s">
        <v>4785</v>
      </c>
      <c r="B83" s="168" t="s">
        <v>3510</v>
      </c>
      <c r="C83" s="171">
        <v>15</v>
      </c>
      <c r="D83" s="171" t="s">
        <v>5108</v>
      </c>
      <c r="E83" s="171">
        <v>0</v>
      </c>
      <c r="F83" s="169"/>
      <c r="G83" s="169"/>
      <c r="H83" s="170" t="s">
        <v>3511</v>
      </c>
      <c r="I83" s="169" t="s">
        <v>3512</v>
      </c>
      <c r="J83" s="169" t="s">
        <v>3513</v>
      </c>
    </row>
    <row r="84" spans="1:13" x14ac:dyDescent="0.25">
      <c r="A84" s="169" t="s">
        <v>4799</v>
      </c>
      <c r="B84" s="168" t="s">
        <v>3575</v>
      </c>
      <c r="C84" s="171">
        <v>15</v>
      </c>
      <c r="D84" s="171" t="s">
        <v>5108</v>
      </c>
      <c r="E84" s="171">
        <v>0</v>
      </c>
      <c r="F84" s="169"/>
      <c r="G84" s="169"/>
      <c r="H84" s="170" t="s">
        <v>3576</v>
      </c>
      <c r="I84" s="169" t="s">
        <v>3577</v>
      </c>
      <c r="J84" s="169" t="s">
        <v>3578</v>
      </c>
    </row>
    <row r="85" spans="1:13" x14ac:dyDescent="0.25">
      <c r="A85" s="169" t="s">
        <v>4792</v>
      </c>
      <c r="B85" s="168" t="s">
        <v>3544</v>
      </c>
      <c r="C85" s="171">
        <v>15</v>
      </c>
      <c r="D85" s="171" t="s">
        <v>5108</v>
      </c>
      <c r="E85" s="171">
        <v>0</v>
      </c>
      <c r="F85" s="169"/>
      <c r="G85" s="169"/>
      <c r="H85" s="170" t="s">
        <v>3545</v>
      </c>
      <c r="I85" s="169" t="s">
        <v>3546</v>
      </c>
      <c r="J85" s="169" t="s">
        <v>3547</v>
      </c>
    </row>
    <row r="86" spans="1:13" x14ac:dyDescent="0.25">
      <c r="A86" s="169" t="s">
        <v>5083</v>
      </c>
      <c r="B86" s="168" t="s">
        <v>5157</v>
      </c>
      <c r="C86" s="171">
        <v>0</v>
      </c>
      <c r="D86" s="171" t="s">
        <v>5108</v>
      </c>
      <c r="E86" s="171">
        <v>0</v>
      </c>
      <c r="F86" s="169" t="s">
        <v>5159</v>
      </c>
      <c r="G86" s="169" t="s">
        <v>5159</v>
      </c>
      <c r="H86" s="170" t="s">
        <v>5158</v>
      </c>
      <c r="I86" s="169"/>
      <c r="J86" s="169"/>
      <c r="M86" t="s">
        <v>5160</v>
      </c>
    </row>
    <row r="87" spans="1:13" x14ac:dyDescent="0.25">
      <c r="A87" s="169" t="s">
        <v>4827</v>
      </c>
      <c r="B87" s="168" t="s">
        <v>4826</v>
      </c>
      <c r="C87" s="171">
        <v>0</v>
      </c>
      <c r="D87" s="171" t="s">
        <v>5108</v>
      </c>
      <c r="E87" s="171">
        <v>0</v>
      </c>
      <c r="F87" s="169" t="s">
        <v>5130</v>
      </c>
      <c r="G87" s="169" t="s">
        <v>5130</v>
      </c>
      <c r="H87" s="170" t="s">
        <v>4828</v>
      </c>
      <c r="I87" s="169" t="s">
        <v>4829</v>
      </c>
      <c r="J87" s="169" t="s">
        <v>4830</v>
      </c>
    </row>
    <row r="88" spans="1:13" x14ac:dyDescent="0.25">
      <c r="A88" s="169" t="s">
        <v>4783</v>
      </c>
      <c r="B88" s="168" t="s">
        <v>3504</v>
      </c>
      <c r="C88" s="173">
        <v>15</v>
      </c>
      <c r="D88" s="173" t="s">
        <v>5108</v>
      </c>
      <c r="E88" s="173">
        <v>0</v>
      </c>
      <c r="F88" s="169"/>
      <c r="G88" s="169"/>
      <c r="H88" s="172" t="s">
        <v>3505</v>
      </c>
      <c r="I88" s="169" t="s">
        <v>3506</v>
      </c>
      <c r="J88" s="169" t="s">
        <v>3507</v>
      </c>
    </row>
    <row r="89" spans="1:13" x14ac:dyDescent="0.25">
      <c r="A89" s="169" t="s">
        <v>4776</v>
      </c>
      <c r="B89" s="168" t="s">
        <v>3473</v>
      </c>
      <c r="C89" s="171">
        <v>15</v>
      </c>
      <c r="D89" s="171" t="s">
        <v>5108</v>
      </c>
      <c r="E89" s="171">
        <v>0</v>
      </c>
      <c r="F89" s="169"/>
      <c r="G89" s="169"/>
      <c r="H89" s="170" t="s">
        <v>3474</v>
      </c>
      <c r="I89" s="169" t="s">
        <v>3475</v>
      </c>
      <c r="J89" s="169" t="s">
        <v>3476</v>
      </c>
    </row>
    <row r="90" spans="1:13" x14ac:dyDescent="0.25">
      <c r="A90" s="169" t="s">
        <v>5273</v>
      </c>
      <c r="B90" s="168" t="s">
        <v>5274</v>
      </c>
      <c r="C90" s="173">
        <v>0</v>
      </c>
      <c r="D90" s="173" t="s">
        <v>5108</v>
      </c>
      <c r="E90" s="173">
        <v>0</v>
      </c>
      <c r="F90" s="169" t="s">
        <v>5275</v>
      </c>
      <c r="G90" s="169" t="s">
        <v>5275</v>
      </c>
      <c r="H90" s="172" t="s">
        <v>5276</v>
      </c>
      <c r="I90" s="169"/>
      <c r="J90" s="169"/>
    </row>
    <row r="91" spans="1:13" x14ac:dyDescent="0.25">
      <c r="A91" s="169" t="s">
        <v>4774</v>
      </c>
      <c r="B91" s="168" t="s">
        <v>3465</v>
      </c>
      <c r="C91" s="171">
        <v>15</v>
      </c>
      <c r="D91" s="171" t="s">
        <v>5108</v>
      </c>
      <c r="E91" s="171">
        <v>0</v>
      </c>
      <c r="F91" s="169"/>
      <c r="G91" s="169"/>
      <c r="H91" s="170" t="s">
        <v>3466</v>
      </c>
      <c r="I91" s="169" t="s">
        <v>3467</v>
      </c>
      <c r="J91" s="169" t="s">
        <v>3468</v>
      </c>
    </row>
    <row r="92" spans="1:13" x14ac:dyDescent="0.25">
      <c r="A92" s="169" t="s">
        <v>4853</v>
      </c>
      <c r="B92" s="168" t="s">
        <v>4852</v>
      </c>
      <c r="C92" s="171">
        <v>0</v>
      </c>
      <c r="D92" s="171" t="s">
        <v>5108</v>
      </c>
      <c r="E92" s="171">
        <v>0</v>
      </c>
      <c r="F92" s="169" t="s">
        <v>5135</v>
      </c>
      <c r="G92" s="169" t="s">
        <v>5135</v>
      </c>
      <c r="H92" s="170" t="s">
        <v>4854</v>
      </c>
      <c r="I92" s="169" t="s">
        <v>4855</v>
      </c>
      <c r="J92" s="169" t="s">
        <v>4856</v>
      </c>
    </row>
    <row r="93" spans="1:13" x14ac:dyDescent="0.25">
      <c r="A93" s="169" t="s">
        <v>4920</v>
      </c>
      <c r="B93" s="168" t="s">
        <v>4919</v>
      </c>
      <c r="C93" s="171">
        <v>0</v>
      </c>
      <c r="D93" s="171" t="s">
        <v>5108</v>
      </c>
      <c r="E93" s="171">
        <v>0</v>
      </c>
      <c r="F93" s="169" t="s">
        <v>5144</v>
      </c>
      <c r="G93" s="169" t="s">
        <v>5145</v>
      </c>
      <c r="H93" s="170" t="s">
        <v>4921</v>
      </c>
      <c r="I93" s="169"/>
      <c r="J93" s="169"/>
      <c r="M93" t="s">
        <v>4922</v>
      </c>
    </row>
    <row r="94" spans="1:13" x14ac:dyDescent="0.25">
      <c r="A94" s="169" t="s">
        <v>5071</v>
      </c>
      <c r="B94" s="168" t="s">
        <v>5151</v>
      </c>
      <c r="C94" s="171">
        <v>0</v>
      </c>
      <c r="D94" s="171" t="s">
        <v>5108</v>
      </c>
      <c r="E94" s="171">
        <v>0</v>
      </c>
      <c r="F94" s="169" t="s">
        <v>5153</v>
      </c>
      <c r="G94" s="169" t="s">
        <v>5153</v>
      </c>
      <c r="H94" s="170" t="s">
        <v>5152</v>
      </c>
      <c r="I94" s="169"/>
      <c r="J94" s="169"/>
    </row>
    <row r="95" spans="1:13" x14ac:dyDescent="0.25">
      <c r="A95" s="169" t="s">
        <v>4722</v>
      </c>
      <c r="B95" s="168" t="s">
        <v>3239</v>
      </c>
      <c r="C95" s="171">
        <v>10</v>
      </c>
      <c r="D95" s="171" t="s">
        <v>5108</v>
      </c>
      <c r="E95" s="171">
        <v>0</v>
      </c>
      <c r="F95" s="169" t="s">
        <v>5109</v>
      </c>
      <c r="G95" s="169" t="s">
        <v>5109</v>
      </c>
      <c r="H95" s="170" t="s">
        <v>3240</v>
      </c>
      <c r="I95" s="169" t="s">
        <v>3241</v>
      </c>
      <c r="J95" s="169" t="s">
        <v>3242</v>
      </c>
      <c r="K95" t="s">
        <v>3239</v>
      </c>
      <c r="L95" t="s">
        <v>4892</v>
      </c>
    </row>
    <row r="96" spans="1:13" x14ac:dyDescent="0.25">
      <c r="A96" s="169" t="s">
        <v>4840</v>
      </c>
      <c r="B96" s="168" t="s">
        <v>4516</v>
      </c>
      <c r="C96" s="171">
        <v>0</v>
      </c>
      <c r="D96" s="171" t="s">
        <v>5108</v>
      </c>
      <c r="E96" s="171">
        <v>0</v>
      </c>
      <c r="F96" s="169" t="s">
        <v>5132</v>
      </c>
      <c r="G96" s="169" t="s">
        <v>5132</v>
      </c>
      <c r="H96" s="170" t="s">
        <v>4841</v>
      </c>
      <c r="I96" s="169" t="s">
        <v>4842</v>
      </c>
      <c r="J96" s="169" t="s">
        <v>4843</v>
      </c>
    </row>
    <row r="97" spans="1:12" x14ac:dyDescent="0.25">
      <c r="A97" s="198" t="s">
        <v>5195</v>
      </c>
      <c r="B97" s="168" t="s">
        <v>5196</v>
      </c>
      <c r="C97" s="171">
        <v>0</v>
      </c>
      <c r="D97" s="171" t="s">
        <v>5108</v>
      </c>
      <c r="E97" s="171">
        <v>0</v>
      </c>
      <c r="F97" s="169" t="s">
        <v>5198</v>
      </c>
      <c r="G97" s="169" t="s">
        <v>5199</v>
      </c>
      <c r="H97" s="170" t="s">
        <v>5197</v>
      </c>
      <c r="I97" s="169"/>
      <c r="J97" s="169"/>
    </row>
    <row r="98" spans="1:12" x14ac:dyDescent="0.25">
      <c r="A98" s="169" t="s">
        <v>5255</v>
      </c>
      <c r="B98" s="168" t="s">
        <v>5256</v>
      </c>
      <c r="C98" s="171">
        <v>0</v>
      </c>
      <c r="D98" s="171" t="s">
        <v>5108</v>
      </c>
      <c r="E98" s="171">
        <v>0</v>
      </c>
      <c r="F98" s="169" t="s">
        <v>5257</v>
      </c>
      <c r="G98" s="169" t="s">
        <v>5257</v>
      </c>
      <c r="H98" s="170" t="s">
        <v>5258</v>
      </c>
      <c r="I98" s="169"/>
      <c r="J98" s="169"/>
    </row>
    <row r="99" spans="1:12" x14ac:dyDescent="0.25">
      <c r="A99" s="169" t="s">
        <v>5095</v>
      </c>
      <c r="B99" s="168" t="s">
        <v>5164</v>
      </c>
      <c r="C99" s="171">
        <v>0</v>
      </c>
      <c r="D99" s="171" t="s">
        <v>5108</v>
      </c>
      <c r="E99" s="171">
        <v>0</v>
      </c>
      <c r="F99" s="169" t="s">
        <v>5166</v>
      </c>
      <c r="G99" s="169" t="s">
        <v>5166</v>
      </c>
      <c r="H99" s="170" t="s">
        <v>5165</v>
      </c>
      <c r="I99" s="169"/>
      <c r="J99" s="169"/>
    </row>
    <row r="100" spans="1:12" x14ac:dyDescent="0.25">
      <c r="A100" s="169" t="s">
        <v>5263</v>
      </c>
      <c r="B100" s="168" t="s">
        <v>5264</v>
      </c>
      <c r="C100" s="171">
        <v>0</v>
      </c>
      <c r="D100" s="171" t="s">
        <v>5108</v>
      </c>
      <c r="E100" s="171">
        <v>0</v>
      </c>
      <c r="F100" s="169" t="s">
        <v>5265</v>
      </c>
      <c r="G100" s="169" t="s">
        <v>5266</v>
      </c>
      <c r="H100" s="170" t="s">
        <v>5267</v>
      </c>
      <c r="I100" s="169"/>
      <c r="J100" s="169"/>
    </row>
    <row r="101" spans="1:12" x14ac:dyDescent="0.25">
      <c r="A101" s="169" t="s">
        <v>4757</v>
      </c>
      <c r="B101" s="168" t="s">
        <v>3390</v>
      </c>
      <c r="C101" s="173">
        <v>15</v>
      </c>
      <c r="D101" s="173" t="s">
        <v>5108</v>
      </c>
      <c r="E101" s="173">
        <v>0</v>
      </c>
      <c r="F101" s="169" t="s">
        <v>5122</v>
      </c>
      <c r="G101" s="169" t="s">
        <v>5122</v>
      </c>
      <c r="H101" s="172" t="s">
        <v>3391</v>
      </c>
      <c r="I101" s="169" t="s">
        <v>3392</v>
      </c>
      <c r="J101" s="169" t="s">
        <v>3393</v>
      </c>
    </row>
    <row r="102" spans="1:12" x14ac:dyDescent="0.25">
      <c r="A102" s="169" t="s">
        <v>5395</v>
      </c>
      <c r="B102" s="168" t="s">
        <v>5396</v>
      </c>
      <c r="C102" s="171">
        <v>0</v>
      </c>
      <c r="D102" s="171" t="s">
        <v>5108</v>
      </c>
      <c r="E102" s="171">
        <v>0</v>
      </c>
      <c r="F102" s="169" t="s">
        <v>5397</v>
      </c>
      <c r="G102" s="169" t="s">
        <v>5397</v>
      </c>
      <c r="H102" s="170" t="s">
        <v>5398</v>
      </c>
      <c r="I102" s="169"/>
      <c r="J102" s="169"/>
    </row>
    <row r="103" spans="1:12" x14ac:dyDescent="0.25">
      <c r="A103" s="169" t="s">
        <v>4771</v>
      </c>
      <c r="B103" s="168" t="s">
        <v>3455</v>
      </c>
      <c r="C103" s="171">
        <v>15</v>
      </c>
      <c r="D103" s="171" t="s">
        <v>5108</v>
      </c>
      <c r="E103" s="171">
        <v>0</v>
      </c>
      <c r="F103" s="169"/>
      <c r="G103" s="169"/>
      <c r="H103" s="170" t="s">
        <v>3456</v>
      </c>
      <c r="I103" s="169" t="s">
        <v>3457</v>
      </c>
      <c r="J103" s="169" t="s">
        <v>3458</v>
      </c>
    </row>
    <row r="104" spans="1:12" x14ac:dyDescent="0.25">
      <c r="A104" s="169" t="s">
        <v>4749</v>
      </c>
      <c r="B104" s="168" t="s">
        <v>3356</v>
      </c>
      <c r="C104" s="171">
        <v>15</v>
      </c>
      <c r="D104" s="171" t="s">
        <v>5108</v>
      </c>
      <c r="E104" s="171">
        <v>0</v>
      </c>
      <c r="F104" s="169"/>
      <c r="G104" s="169"/>
      <c r="H104" s="170" t="s">
        <v>3357</v>
      </c>
      <c r="I104" s="169" t="s">
        <v>3358</v>
      </c>
      <c r="J104" s="169" t="s">
        <v>3359</v>
      </c>
    </row>
    <row r="105" spans="1:12" x14ac:dyDescent="0.25">
      <c r="A105" s="169" t="s">
        <v>4761</v>
      </c>
      <c r="B105" s="168" t="s">
        <v>3404</v>
      </c>
      <c r="C105" s="171">
        <v>15</v>
      </c>
      <c r="D105" s="171" t="s">
        <v>5108</v>
      </c>
      <c r="E105" s="171">
        <v>0</v>
      </c>
      <c r="F105" s="169"/>
      <c r="G105" s="169"/>
      <c r="H105" s="170" t="s">
        <v>3405</v>
      </c>
      <c r="I105" s="169" t="s">
        <v>3406</v>
      </c>
      <c r="J105" s="169" t="s">
        <v>3407</v>
      </c>
    </row>
    <row r="106" spans="1:12" x14ac:dyDescent="0.25">
      <c r="A106" s="169" t="s">
        <v>4895</v>
      </c>
      <c r="B106" s="168" t="s">
        <v>4894</v>
      </c>
      <c r="C106" s="171">
        <v>0</v>
      </c>
      <c r="D106" s="171" t="s">
        <v>5108</v>
      </c>
      <c r="E106" s="171">
        <v>0</v>
      </c>
      <c r="F106" s="169" t="s">
        <v>5137</v>
      </c>
      <c r="G106" s="169" t="s">
        <v>5137</v>
      </c>
      <c r="H106" s="170" t="s">
        <v>4896</v>
      </c>
      <c r="I106" s="169" t="s">
        <v>4897</v>
      </c>
      <c r="J106" s="169" t="s">
        <v>4898</v>
      </c>
    </row>
    <row r="107" spans="1:12" x14ac:dyDescent="0.25">
      <c r="A107" s="169" t="s">
        <v>4742</v>
      </c>
      <c r="B107" s="168" t="s">
        <v>3331</v>
      </c>
      <c r="C107" s="171">
        <v>15</v>
      </c>
      <c r="D107" s="171" t="s">
        <v>5108</v>
      </c>
      <c r="E107" s="171">
        <v>0</v>
      </c>
      <c r="F107" s="169" t="s">
        <v>5114</v>
      </c>
      <c r="G107" s="169" t="s">
        <v>5114</v>
      </c>
      <c r="H107" s="170" t="s">
        <v>3332</v>
      </c>
      <c r="I107" s="169" t="s">
        <v>3333</v>
      </c>
      <c r="J107" s="169" t="s">
        <v>3334</v>
      </c>
    </row>
    <row r="108" spans="1:12" x14ac:dyDescent="0.25">
      <c r="A108" s="169" t="s">
        <v>4780</v>
      </c>
      <c r="B108" s="168" t="s">
        <v>3494</v>
      </c>
      <c r="C108" s="171">
        <v>15</v>
      </c>
      <c r="D108" s="171" t="s">
        <v>5108</v>
      </c>
      <c r="E108" s="171">
        <v>0</v>
      </c>
      <c r="F108" s="169"/>
      <c r="G108" s="169"/>
      <c r="H108" s="170" t="s">
        <v>3495</v>
      </c>
      <c r="I108" s="169" t="s">
        <v>3496</v>
      </c>
      <c r="J108" s="169" t="s">
        <v>3497</v>
      </c>
    </row>
    <row r="109" spans="1:12" x14ac:dyDescent="0.25">
      <c r="A109" s="169" t="s">
        <v>4823</v>
      </c>
      <c r="B109" s="168" t="s">
        <v>4822</v>
      </c>
      <c r="C109" s="171">
        <v>0</v>
      </c>
      <c r="D109" s="171" t="s">
        <v>5108</v>
      </c>
      <c r="E109" s="171">
        <v>0</v>
      </c>
      <c r="F109" s="169" t="s">
        <v>5129</v>
      </c>
      <c r="G109" s="169" t="s">
        <v>5129</v>
      </c>
      <c r="H109" s="170" t="s">
        <v>4834</v>
      </c>
      <c r="I109" s="169" t="s">
        <v>4824</v>
      </c>
      <c r="J109" s="169" t="s">
        <v>4825</v>
      </c>
    </row>
    <row r="110" spans="1:12" x14ac:dyDescent="0.25">
      <c r="A110" s="169" t="s">
        <v>4768</v>
      </c>
      <c r="B110" s="168" t="s">
        <v>3440</v>
      </c>
      <c r="C110" s="171">
        <v>15</v>
      </c>
      <c r="D110" s="171" t="s">
        <v>5108</v>
      </c>
      <c r="E110" s="171">
        <v>0</v>
      </c>
      <c r="F110" s="169"/>
      <c r="G110" s="169"/>
      <c r="H110" s="170" t="s">
        <v>3441</v>
      </c>
      <c r="I110" s="169" t="s">
        <v>3442</v>
      </c>
      <c r="J110" s="169" t="s">
        <v>3443</v>
      </c>
    </row>
    <row r="111" spans="1:12" x14ac:dyDescent="0.25">
      <c r="A111" s="169" t="s">
        <v>4917</v>
      </c>
      <c r="B111" s="168" t="s">
        <v>4916</v>
      </c>
      <c r="C111" s="171">
        <v>0</v>
      </c>
      <c r="D111" s="171" t="s">
        <v>5108</v>
      </c>
      <c r="E111" s="171">
        <v>0</v>
      </c>
      <c r="F111" s="169" t="s">
        <v>5143</v>
      </c>
      <c r="G111" s="169" t="s">
        <v>5143</v>
      </c>
      <c r="H111" s="170" t="s">
        <v>4918</v>
      </c>
      <c r="I111" s="169"/>
      <c r="J111" s="169"/>
    </row>
    <row r="112" spans="1:12" x14ac:dyDescent="0.25">
      <c r="A112" s="169" t="s">
        <v>4858</v>
      </c>
      <c r="B112" s="168" t="s">
        <v>4857</v>
      </c>
      <c r="C112" s="171">
        <v>0</v>
      </c>
      <c r="D112" s="171" t="s">
        <v>5108</v>
      </c>
      <c r="E112" s="171">
        <v>0</v>
      </c>
      <c r="F112" s="169" t="s">
        <v>5136</v>
      </c>
      <c r="G112" s="169" t="s">
        <v>5136</v>
      </c>
      <c r="H112" s="170"/>
      <c r="I112" s="169" t="s">
        <v>4859</v>
      </c>
      <c r="J112" s="169" t="s">
        <v>4860</v>
      </c>
      <c r="K112" t="s">
        <v>4861</v>
      </c>
      <c r="L112" t="s">
        <v>4893</v>
      </c>
    </row>
    <row r="113" spans="1:13" x14ac:dyDescent="0.25">
      <c r="A113" s="169" t="s">
        <v>4782</v>
      </c>
      <c r="B113" s="168" t="s">
        <v>4781</v>
      </c>
      <c r="C113" s="173">
        <v>15</v>
      </c>
      <c r="D113" s="173" t="s">
        <v>5108</v>
      </c>
      <c r="E113" s="173">
        <v>0</v>
      </c>
      <c r="F113" s="169" t="s">
        <v>5125</v>
      </c>
      <c r="G113" s="169" t="s">
        <v>5125</v>
      </c>
      <c r="H113" s="172" t="s">
        <v>3501</v>
      </c>
      <c r="I113" s="169" t="s">
        <v>3502</v>
      </c>
      <c r="J113" s="169" t="s">
        <v>3503</v>
      </c>
    </row>
    <row r="114" spans="1:13" x14ac:dyDescent="0.25">
      <c r="A114" s="169" t="s">
        <v>4793</v>
      </c>
      <c r="B114" s="168" t="s">
        <v>3548</v>
      </c>
      <c r="C114" s="171">
        <v>15</v>
      </c>
      <c r="D114" s="171" t="s">
        <v>5108</v>
      </c>
      <c r="E114" s="171">
        <v>0</v>
      </c>
      <c r="F114" s="169"/>
      <c r="G114" s="169"/>
      <c r="H114" s="170" t="s">
        <v>3549</v>
      </c>
      <c r="I114" s="169" t="s">
        <v>3550</v>
      </c>
      <c r="J114" s="169" t="s">
        <v>3551</v>
      </c>
    </row>
    <row r="115" spans="1:13" x14ac:dyDescent="0.25">
      <c r="A115" s="169" t="s">
        <v>4744</v>
      </c>
      <c r="B115" s="168" t="s">
        <v>3341</v>
      </c>
      <c r="C115" s="171">
        <v>15</v>
      </c>
      <c r="D115" s="171" t="s">
        <v>5108</v>
      </c>
      <c r="E115" s="171">
        <v>0</v>
      </c>
      <c r="F115" s="169"/>
      <c r="G115" s="169"/>
      <c r="H115" s="170" t="s">
        <v>3342</v>
      </c>
      <c r="I115" s="169" t="s">
        <v>3343</v>
      </c>
      <c r="J115" s="169" t="s">
        <v>3344</v>
      </c>
    </row>
    <row r="116" spans="1:13" x14ac:dyDescent="0.25">
      <c r="A116" s="169" t="s">
        <v>4770</v>
      </c>
      <c r="B116" s="168" t="s">
        <v>3451</v>
      </c>
      <c r="C116" s="171">
        <v>15</v>
      </c>
      <c r="D116" s="171" t="s">
        <v>5108</v>
      </c>
      <c r="E116" s="171">
        <v>0</v>
      </c>
      <c r="F116" s="169"/>
      <c r="G116" s="169"/>
      <c r="H116" s="170" t="s">
        <v>3452</v>
      </c>
      <c r="I116" s="169" t="s">
        <v>3453</v>
      </c>
      <c r="J116" s="169" t="s">
        <v>3454</v>
      </c>
    </row>
    <row r="117" spans="1:13" x14ac:dyDescent="0.25">
      <c r="A117" s="169" t="s">
        <v>4733</v>
      </c>
      <c r="B117" s="168" t="s">
        <v>3290</v>
      </c>
      <c r="C117" s="171">
        <v>15</v>
      </c>
      <c r="D117" s="171" t="s">
        <v>5108</v>
      </c>
      <c r="E117" s="171">
        <v>0</v>
      </c>
      <c r="F117" s="169"/>
      <c r="G117" s="169"/>
      <c r="H117" s="170" t="s">
        <v>3291</v>
      </c>
      <c r="I117" s="169" t="s">
        <v>3292</v>
      </c>
      <c r="J117" s="169" t="s">
        <v>3293</v>
      </c>
    </row>
    <row r="118" spans="1:13" x14ac:dyDescent="0.25">
      <c r="A118" s="169" t="s">
        <v>4931</v>
      </c>
      <c r="B118" s="168" t="s">
        <v>4930</v>
      </c>
      <c r="C118" s="171">
        <v>0</v>
      </c>
      <c r="D118" s="171" t="s">
        <v>5108</v>
      </c>
      <c r="E118" s="171">
        <v>0</v>
      </c>
      <c r="F118" s="169" t="s">
        <v>5149</v>
      </c>
      <c r="G118" s="169" t="s">
        <v>5150</v>
      </c>
      <c r="H118" s="170" t="s">
        <v>3549</v>
      </c>
      <c r="I118" s="169"/>
      <c r="J118" s="169"/>
    </row>
    <row r="119" spans="1:13" x14ac:dyDescent="0.25">
      <c r="A119" s="169" t="s">
        <v>4791</v>
      </c>
      <c r="B119" s="168" t="s">
        <v>3541</v>
      </c>
      <c r="C119" s="171">
        <v>15</v>
      </c>
      <c r="D119" s="171" t="s">
        <v>5108</v>
      </c>
      <c r="E119" s="171">
        <v>0</v>
      </c>
      <c r="F119" s="169"/>
      <c r="G119" s="169"/>
      <c r="H119" s="170" t="s">
        <v>3542</v>
      </c>
      <c r="I119" s="169" t="s">
        <v>3532</v>
      </c>
      <c r="J119" s="169" t="s">
        <v>3543</v>
      </c>
    </row>
    <row r="120" spans="1:13" x14ac:dyDescent="0.25">
      <c r="A120" s="169" t="s">
        <v>4726</v>
      </c>
      <c r="B120" s="168" t="s">
        <v>3263</v>
      </c>
      <c r="C120" s="173">
        <v>15</v>
      </c>
      <c r="D120" s="173" t="s">
        <v>5108</v>
      </c>
      <c r="E120" s="173">
        <v>0</v>
      </c>
      <c r="F120" s="169" t="s">
        <v>5112</v>
      </c>
      <c r="G120" s="169" t="s">
        <v>5112</v>
      </c>
      <c r="H120" s="172" t="s">
        <v>3264</v>
      </c>
      <c r="I120" s="169" t="s">
        <v>3265</v>
      </c>
      <c r="J120" s="169" t="s">
        <v>3266</v>
      </c>
      <c r="M120" t="s">
        <v>4727</v>
      </c>
    </row>
    <row r="121" spans="1:13" x14ac:dyDescent="0.25">
      <c r="A121" s="169" t="s">
        <v>4777</v>
      </c>
      <c r="B121" s="168" t="s">
        <v>3480</v>
      </c>
      <c r="C121" s="173">
        <v>15</v>
      </c>
      <c r="D121" s="173" t="s">
        <v>5108</v>
      </c>
      <c r="E121" s="173">
        <v>0</v>
      </c>
      <c r="F121" s="169"/>
      <c r="G121" s="169"/>
      <c r="H121" s="172" t="s">
        <v>3481</v>
      </c>
      <c r="I121" s="169" t="s">
        <v>3482</v>
      </c>
      <c r="J121" s="169" t="s">
        <v>3483</v>
      </c>
    </row>
    <row r="122" spans="1:13" x14ac:dyDescent="0.25">
      <c r="A122" s="169" t="s">
        <v>4836</v>
      </c>
      <c r="B122" s="168" t="s">
        <v>4835</v>
      </c>
      <c r="C122" s="171">
        <v>0</v>
      </c>
      <c r="D122" s="171" t="s">
        <v>5108</v>
      </c>
      <c r="E122" s="171">
        <v>0</v>
      </c>
      <c r="F122" s="169" t="s">
        <v>5131</v>
      </c>
      <c r="G122" s="169" t="s">
        <v>5131</v>
      </c>
      <c r="H122" s="170" t="s">
        <v>4837</v>
      </c>
      <c r="I122" s="169" t="s">
        <v>4838</v>
      </c>
      <c r="J122" s="169" t="s">
        <v>4839</v>
      </c>
    </row>
    <row r="123" spans="1:13" x14ac:dyDescent="0.25">
      <c r="A123" s="169" t="s">
        <v>5099</v>
      </c>
      <c r="B123" s="168" t="s">
        <v>5167</v>
      </c>
      <c r="C123" s="171">
        <v>0</v>
      </c>
      <c r="D123" s="171" t="s">
        <v>5108</v>
      </c>
      <c r="E123" s="171">
        <v>0</v>
      </c>
      <c r="F123" s="169" t="s">
        <v>5168</v>
      </c>
      <c r="G123" s="169" t="s">
        <v>5168</v>
      </c>
      <c r="H123" s="170"/>
      <c r="I123" s="169"/>
      <c r="J123" s="169"/>
    </row>
    <row r="124" spans="1:13" x14ac:dyDescent="0.25">
      <c r="A124" s="169" t="s">
        <v>4790</v>
      </c>
      <c r="B124" s="168" t="s">
        <v>3537</v>
      </c>
      <c r="C124" s="171">
        <v>15</v>
      </c>
      <c r="D124" s="171" t="s">
        <v>5108</v>
      </c>
      <c r="E124" s="171">
        <v>0</v>
      </c>
      <c r="F124" s="169"/>
      <c r="G124" s="169"/>
      <c r="H124" s="170" t="s">
        <v>3538</v>
      </c>
      <c r="I124" s="169" t="s">
        <v>3539</v>
      </c>
      <c r="J124" s="169" t="s">
        <v>3540</v>
      </c>
    </row>
    <row r="125" spans="1:13" x14ac:dyDescent="0.25">
      <c r="A125" s="169" t="s">
        <v>4912</v>
      </c>
      <c r="B125" s="168" t="s">
        <v>4911</v>
      </c>
      <c r="C125" s="173">
        <v>0</v>
      </c>
      <c r="D125" s="173" t="s">
        <v>5108</v>
      </c>
      <c r="E125" s="173">
        <v>0</v>
      </c>
      <c r="F125" s="169" t="s">
        <v>5142</v>
      </c>
      <c r="G125" s="169" t="s">
        <v>5142</v>
      </c>
      <c r="H125" s="172" t="s">
        <v>4913</v>
      </c>
      <c r="I125" s="169" t="s">
        <v>4914</v>
      </c>
      <c r="J125" s="169" t="s">
        <v>4915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90"/>
      <c r="C284" s="193"/>
      <c r="D284" s="193"/>
      <c r="E284" s="193"/>
      <c r="F284" s="192"/>
      <c r="G284" s="192"/>
      <c r="H284" s="191"/>
      <c r="I284" s="192"/>
      <c r="J284" s="192"/>
    </row>
    <row r="285" spans="1:10" x14ac:dyDescent="0.25">
      <c r="A285" s="168"/>
      <c r="B285" s="190"/>
      <c r="C285" s="193"/>
      <c r="D285" s="193"/>
      <c r="E285" s="193"/>
      <c r="F285" s="192"/>
      <c r="G285" s="192"/>
      <c r="H285" s="191"/>
      <c r="I285" s="192"/>
      <c r="J285" s="192"/>
    </row>
    <row r="286" spans="1:10" x14ac:dyDescent="0.25">
      <c r="A286" s="168"/>
      <c r="B286" s="190"/>
      <c r="C286" s="193"/>
      <c r="D286" s="193"/>
      <c r="E286" s="193"/>
      <c r="F286" s="192"/>
      <c r="G286" s="192"/>
      <c r="H286" s="191"/>
      <c r="I286" s="192"/>
      <c r="J286" s="192"/>
    </row>
    <row r="287" spans="1:10" x14ac:dyDescent="0.25">
      <c r="A287" s="168"/>
      <c r="B287" s="190"/>
      <c r="C287" s="193"/>
      <c r="D287" s="193"/>
      <c r="E287" s="193"/>
      <c r="F287" s="192"/>
      <c r="G287" s="192"/>
      <c r="H287" s="191"/>
      <c r="I287" s="192"/>
      <c r="J287" s="192"/>
    </row>
    <row r="288" spans="1:10" x14ac:dyDescent="0.25">
      <c r="A288" s="168"/>
      <c r="B288" s="190"/>
      <c r="C288" s="193"/>
      <c r="D288" s="193"/>
      <c r="E288" s="193"/>
      <c r="F288" s="192"/>
      <c r="G288" s="192"/>
      <c r="H288" s="191"/>
      <c r="I288" s="192"/>
      <c r="J288" s="192"/>
    </row>
    <row r="289" spans="1:10" x14ac:dyDescent="0.25">
      <c r="A289" s="168"/>
      <c r="B289" s="190"/>
      <c r="C289" s="193"/>
      <c r="D289" s="193"/>
      <c r="E289" s="193"/>
      <c r="F289" s="192"/>
      <c r="G289" s="192"/>
      <c r="H289" s="191"/>
      <c r="I289" s="192"/>
      <c r="J289" s="192"/>
    </row>
    <row r="290" spans="1:10" x14ac:dyDescent="0.25">
      <c r="A290" s="168"/>
      <c r="B290" s="190"/>
      <c r="C290" s="193"/>
      <c r="D290" s="193"/>
      <c r="E290" s="193"/>
      <c r="F290" s="192"/>
      <c r="G290" s="192"/>
      <c r="H290" s="191"/>
      <c r="I290" s="192"/>
      <c r="J290" s="192"/>
    </row>
    <row r="291" spans="1:10" x14ac:dyDescent="0.25">
      <c r="A291" s="168"/>
      <c r="B291" s="190"/>
      <c r="C291" s="193"/>
      <c r="D291" s="193"/>
      <c r="E291" s="193"/>
      <c r="F291" s="192"/>
      <c r="G291" s="192"/>
      <c r="H291" s="191"/>
      <c r="I291" s="192"/>
      <c r="J291" s="192"/>
    </row>
    <row r="292" spans="1:10" x14ac:dyDescent="0.25">
      <c r="A292" s="168"/>
      <c r="B292" s="190"/>
      <c r="C292" s="193"/>
      <c r="D292" s="193"/>
      <c r="E292" s="193"/>
      <c r="F292" s="192"/>
      <c r="G292" s="192"/>
      <c r="H292" s="191"/>
      <c r="I292" s="192"/>
      <c r="J292" s="192"/>
    </row>
    <row r="293" spans="1:10" x14ac:dyDescent="0.25">
      <c r="A293" s="168"/>
      <c r="B293" s="190"/>
      <c r="C293" s="193"/>
      <c r="D293" s="193"/>
      <c r="E293" s="193"/>
      <c r="F293" s="192"/>
      <c r="G293" s="192"/>
      <c r="H293" s="191"/>
      <c r="I293" s="192"/>
      <c r="J293" s="192"/>
    </row>
    <row r="294" spans="1:10" x14ac:dyDescent="0.25">
      <c r="A294" s="168"/>
      <c r="B294" s="190"/>
      <c r="C294" s="193"/>
      <c r="D294" s="193"/>
      <c r="E294" s="193"/>
      <c r="F294" s="192"/>
      <c r="G294" s="192"/>
      <c r="H294" s="191"/>
      <c r="I294" s="192"/>
      <c r="J294" s="192"/>
    </row>
    <row r="295" spans="1:10" x14ac:dyDescent="0.25">
      <c r="A295" s="168"/>
      <c r="B295" s="190"/>
      <c r="C295" s="193"/>
      <c r="D295" s="193"/>
      <c r="E295" s="193"/>
      <c r="F295" s="192"/>
      <c r="G295" s="192"/>
      <c r="H295" s="191"/>
      <c r="I295" s="192"/>
      <c r="J295" s="192"/>
    </row>
    <row r="296" spans="1:10" x14ac:dyDescent="0.25">
      <c r="A296" s="168"/>
      <c r="B296" s="190"/>
      <c r="C296" s="193"/>
      <c r="D296" s="193"/>
      <c r="E296" s="193"/>
      <c r="F296" s="192"/>
      <c r="G296" s="192"/>
      <c r="H296" s="191"/>
      <c r="I296" s="192"/>
      <c r="J296" s="192"/>
    </row>
    <row r="297" spans="1:10" x14ac:dyDescent="0.25">
      <c r="A297" s="168"/>
      <c r="B297" s="190"/>
      <c r="C297" s="193"/>
      <c r="D297" s="193"/>
      <c r="E297" s="193"/>
      <c r="F297" s="192"/>
      <c r="G297" s="192"/>
      <c r="H297" s="191"/>
      <c r="I297" s="192"/>
      <c r="J297" s="192"/>
    </row>
    <row r="298" spans="1:10" x14ac:dyDescent="0.25">
      <c r="A298" s="168"/>
      <c r="B298" s="190"/>
      <c r="C298" s="193"/>
      <c r="D298" s="193"/>
      <c r="E298" s="193"/>
      <c r="F298" s="192"/>
      <c r="G298" s="192"/>
      <c r="H298" s="191"/>
      <c r="I298" s="192"/>
      <c r="J298" s="192"/>
    </row>
  </sheetData>
  <conditionalFormatting sqref="A2:G298">
    <cfRule type="expression" dxfId="19" priority="2">
      <formula>COUNTIF($B:$B,A2)&gt;1</formula>
    </cfRule>
  </conditionalFormatting>
  <conditionalFormatting sqref="H2:H298 F236:G236 I236:K236">
    <cfRule type="expression" dxfId="18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3611</v>
      </c>
      <c r="B1" t="s">
        <v>4503</v>
      </c>
      <c r="C1" t="s">
        <v>4932</v>
      </c>
      <c r="D1" t="s">
        <v>4933</v>
      </c>
      <c r="E1" t="s">
        <v>3218</v>
      </c>
      <c r="F1" t="s">
        <v>3219</v>
      </c>
      <c r="G1" t="s">
        <v>4720</v>
      </c>
      <c r="H1" t="s">
        <v>4934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4935</v>
      </c>
      <c r="C2" t="s">
        <v>4936</v>
      </c>
      <c r="D2" t="s">
        <v>4728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4937</v>
      </c>
      <c r="C3" t="s">
        <v>4936</v>
      </c>
      <c r="D3" t="s">
        <v>4725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4938</v>
      </c>
      <c r="C4" t="s">
        <v>4936</v>
      </c>
      <c r="D4" t="s">
        <v>4731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4939</v>
      </c>
      <c r="C5" t="s">
        <v>4936</v>
      </c>
      <c r="D5" t="s">
        <v>4732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4940</v>
      </c>
      <c r="C6" t="s">
        <v>4936</v>
      </c>
      <c r="D6" t="s">
        <v>4726</v>
      </c>
      <c r="E6" t="s">
        <v>3265</v>
      </c>
      <c r="F6" t="s">
        <v>3266</v>
      </c>
      <c r="G6" t="s">
        <v>4727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4941</v>
      </c>
      <c r="C7" t="s">
        <v>4936</v>
      </c>
      <c r="D7" t="s">
        <v>4734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4942</v>
      </c>
      <c r="C8" t="s">
        <v>4936</v>
      </c>
      <c r="D8" t="s">
        <v>4735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4943</v>
      </c>
      <c r="C9" t="s">
        <v>4936</v>
      </c>
      <c r="D9" t="s">
        <v>4736</v>
      </c>
      <c r="E9" t="s">
        <v>3305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4944</v>
      </c>
      <c r="C10" t="s">
        <v>4936</v>
      </c>
      <c r="D10" t="s">
        <v>4738</v>
      </c>
      <c r="E10" t="s">
        <v>3313</v>
      </c>
      <c r="F10" t="s">
        <v>3314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4945</v>
      </c>
      <c r="C11" t="s">
        <v>4936</v>
      </c>
      <c r="D11" t="s">
        <v>4737</v>
      </c>
      <c r="E11" t="s">
        <v>3308</v>
      </c>
      <c r="F11" t="s">
        <v>3309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4946</v>
      </c>
      <c r="C12" t="s">
        <v>4936</v>
      </c>
      <c r="D12" t="s">
        <v>4739</v>
      </c>
      <c r="E12" t="s">
        <v>3305</v>
      </c>
      <c r="F12" t="s">
        <v>3317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4947</v>
      </c>
      <c r="C13" t="s">
        <v>4936</v>
      </c>
      <c r="D13" t="s">
        <v>4733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4948</v>
      </c>
      <c r="C14" t="s">
        <v>4936</v>
      </c>
      <c r="D14" t="s">
        <v>4740</v>
      </c>
      <c r="E14" t="s">
        <v>3322</v>
      </c>
      <c r="F14" t="s">
        <v>3323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4950</v>
      </c>
      <c r="C15" t="s">
        <v>4936</v>
      </c>
      <c r="D15" t="s">
        <v>4744</v>
      </c>
      <c r="E15" t="s">
        <v>3343</v>
      </c>
      <c r="F15" t="s">
        <v>3344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4951</v>
      </c>
      <c r="C16" t="s">
        <v>4936</v>
      </c>
      <c r="D16" t="s">
        <v>4745</v>
      </c>
      <c r="E16" t="s">
        <v>3347</v>
      </c>
      <c r="F16" t="s">
        <v>3348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4952</v>
      </c>
      <c r="C17" t="s">
        <v>4936</v>
      </c>
      <c r="D17" t="s">
        <v>4743</v>
      </c>
      <c r="E17" t="s">
        <v>3337</v>
      </c>
      <c r="F17" t="s">
        <v>3338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4953</v>
      </c>
      <c r="C18" t="s">
        <v>4936</v>
      </c>
      <c r="D18" t="s">
        <v>4749</v>
      </c>
      <c r="E18" t="s">
        <v>3358</v>
      </c>
      <c r="F18" t="s">
        <v>3359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4955</v>
      </c>
      <c r="C19" t="s">
        <v>4936</v>
      </c>
      <c r="D19" t="s">
        <v>4729</v>
      </c>
      <c r="E19" t="s">
        <v>3274</v>
      </c>
      <c r="F19" t="s">
        <v>3275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4956</v>
      </c>
      <c r="C20" t="s">
        <v>4936</v>
      </c>
      <c r="D20" t="s">
        <v>4755</v>
      </c>
      <c r="E20" t="s">
        <v>3384</v>
      </c>
      <c r="F20" t="s">
        <v>3385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4957</v>
      </c>
      <c r="C21" t="s">
        <v>4936</v>
      </c>
      <c r="D21" t="s">
        <v>4753</v>
      </c>
      <c r="E21" t="s">
        <v>3377</v>
      </c>
      <c r="F21" t="s">
        <v>3378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4959</v>
      </c>
      <c r="C22" t="s">
        <v>4936</v>
      </c>
      <c r="D22" t="s">
        <v>4730</v>
      </c>
      <c r="E22" t="s">
        <v>3279</v>
      </c>
      <c r="F22" t="s">
        <v>3280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4960</v>
      </c>
      <c r="C23" t="s">
        <v>4936</v>
      </c>
      <c r="D23" t="s">
        <v>4759</v>
      </c>
      <c r="E23" t="s">
        <v>3398</v>
      </c>
      <c r="F23" t="s">
        <v>3399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4961</v>
      </c>
      <c r="C24" t="s">
        <v>4936</v>
      </c>
      <c r="D24" t="s">
        <v>4750</v>
      </c>
      <c r="E24" t="s">
        <v>3367</v>
      </c>
      <c r="F24" t="s">
        <v>3368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4962</v>
      </c>
      <c r="C25" t="s">
        <v>4936</v>
      </c>
      <c r="D25" t="s">
        <v>4761</v>
      </c>
      <c r="E25" t="s">
        <v>3406</v>
      </c>
      <c r="F25" t="s">
        <v>3407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4963</v>
      </c>
      <c r="C26" t="s">
        <v>4936</v>
      </c>
      <c r="D26" t="s">
        <v>4760</v>
      </c>
      <c r="E26" t="s">
        <v>3402</v>
      </c>
      <c r="F26" t="s">
        <v>3403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4964</v>
      </c>
      <c r="C27" t="s">
        <v>4936</v>
      </c>
      <c r="D27" t="s">
        <v>4762</v>
      </c>
      <c r="E27" t="s">
        <v>3410</v>
      </c>
      <c r="F27" t="s">
        <v>3411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4965</v>
      </c>
      <c r="C28" t="s">
        <v>4936</v>
      </c>
      <c r="D28" t="s">
        <v>4764</v>
      </c>
      <c r="E28" t="s">
        <v>3419</v>
      </c>
      <c r="F28" t="s">
        <v>3420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4966</v>
      </c>
      <c r="C29" t="s">
        <v>4936</v>
      </c>
      <c r="D29" t="s">
        <v>4763</v>
      </c>
      <c r="E29" t="s">
        <v>3415</v>
      </c>
      <c r="F29" t="s">
        <v>3416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4967</v>
      </c>
      <c r="C30" t="s">
        <v>4936</v>
      </c>
      <c r="D30" t="s">
        <v>4766</v>
      </c>
      <c r="E30" t="s">
        <v>3427</v>
      </c>
      <c r="F30" t="s">
        <v>3428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4968</v>
      </c>
      <c r="C31" t="s">
        <v>4936</v>
      </c>
      <c r="D31" t="s">
        <v>4768</v>
      </c>
      <c r="E31" t="s">
        <v>3442</v>
      </c>
      <c r="F31" t="s">
        <v>3443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4969</v>
      </c>
      <c r="C32" t="s">
        <v>4936</v>
      </c>
      <c r="D32" t="s">
        <v>4767</v>
      </c>
      <c r="E32" t="s">
        <v>3431</v>
      </c>
      <c r="F32" t="s">
        <v>3432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4970</v>
      </c>
      <c r="C33" t="s">
        <v>4936</v>
      </c>
      <c r="D33" t="s">
        <v>4769</v>
      </c>
      <c r="E33" t="s">
        <v>3446</v>
      </c>
      <c r="F33" t="s">
        <v>3447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4971</v>
      </c>
      <c r="C34" t="s">
        <v>4936</v>
      </c>
      <c r="D34" t="s">
        <v>4770</v>
      </c>
      <c r="E34" t="s">
        <v>3453</v>
      </c>
      <c r="F34" t="s">
        <v>3454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4972</v>
      </c>
      <c r="C35" t="s">
        <v>4936</v>
      </c>
      <c r="D35" t="s">
        <v>4771</v>
      </c>
      <c r="E35" t="s">
        <v>3457</v>
      </c>
      <c r="F35" t="s">
        <v>3458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4973</v>
      </c>
      <c r="C36" t="s">
        <v>4936</v>
      </c>
      <c r="D36" t="s">
        <v>4774</v>
      </c>
      <c r="E36" t="s">
        <v>3467</v>
      </c>
      <c r="F36" t="s">
        <v>3468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4974</v>
      </c>
      <c r="C37" t="s">
        <v>4936</v>
      </c>
      <c r="D37" t="s">
        <v>4777</v>
      </c>
      <c r="E37" t="s">
        <v>3482</v>
      </c>
      <c r="F37" t="s">
        <v>3483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4975</v>
      </c>
      <c r="C38" t="s">
        <v>4936</v>
      </c>
      <c r="D38" t="s">
        <v>4773</v>
      </c>
      <c r="E38" t="s">
        <v>3463</v>
      </c>
      <c r="F38" t="s">
        <v>3464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4976</v>
      </c>
      <c r="C39" t="s">
        <v>4936</v>
      </c>
      <c r="D39" t="s">
        <v>4724</v>
      </c>
      <c r="E39" t="s">
        <v>3252</v>
      </c>
      <c r="F39" t="s">
        <v>3253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4977</v>
      </c>
      <c r="C40" t="s">
        <v>4936</v>
      </c>
      <c r="D40" t="s">
        <v>4775</v>
      </c>
      <c r="E40" t="s">
        <v>3471</v>
      </c>
      <c r="F40" t="s">
        <v>3472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4978</v>
      </c>
      <c r="C41" t="s">
        <v>4936</v>
      </c>
      <c r="D41" t="s">
        <v>4778</v>
      </c>
      <c r="E41" t="s">
        <v>3486</v>
      </c>
      <c r="F41" t="s">
        <v>3487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4979</v>
      </c>
      <c r="C42" t="s">
        <v>4936</v>
      </c>
      <c r="D42" t="s">
        <v>4780</v>
      </c>
      <c r="E42" t="s">
        <v>3496</v>
      </c>
      <c r="F42" t="s">
        <v>3497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4980</v>
      </c>
      <c r="C43" t="s">
        <v>4936</v>
      </c>
      <c r="D43" t="s">
        <v>4779</v>
      </c>
      <c r="E43" t="s">
        <v>3490</v>
      </c>
      <c r="F43" t="s">
        <v>3491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4981</v>
      </c>
      <c r="C44" t="s">
        <v>4936</v>
      </c>
      <c r="D44" t="s">
        <v>4751</v>
      </c>
      <c r="E44" t="s">
        <v>3372</v>
      </c>
      <c r="F44" t="s">
        <v>3373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4983</v>
      </c>
      <c r="C45" t="s">
        <v>4936</v>
      </c>
      <c r="D45" t="s">
        <v>4785</v>
      </c>
      <c r="E45" t="s">
        <v>3512</v>
      </c>
      <c r="F45" t="s">
        <v>3513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4984</v>
      </c>
      <c r="C46" t="s">
        <v>4936</v>
      </c>
      <c r="D46" t="s">
        <v>4786</v>
      </c>
      <c r="E46" t="s">
        <v>3515</v>
      </c>
      <c r="F46" t="s">
        <v>3516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4985</v>
      </c>
      <c r="C47" t="s">
        <v>4936</v>
      </c>
      <c r="D47" t="s">
        <v>4788</v>
      </c>
      <c r="E47" t="s">
        <v>3528</v>
      </c>
      <c r="F47" t="s">
        <v>3529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4986</v>
      </c>
      <c r="C48" t="s">
        <v>4936</v>
      </c>
      <c r="D48" t="s">
        <v>4789</v>
      </c>
      <c r="E48" t="s">
        <v>3532</v>
      </c>
      <c r="F48" t="s">
        <v>3533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4987</v>
      </c>
      <c r="C49" t="s">
        <v>4936</v>
      </c>
      <c r="D49" t="s">
        <v>4791</v>
      </c>
      <c r="E49" t="s">
        <v>3532</v>
      </c>
      <c r="F49" t="s">
        <v>3543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4988</v>
      </c>
      <c r="C50" t="s">
        <v>4936</v>
      </c>
      <c r="D50" t="s">
        <v>4787</v>
      </c>
      <c r="E50" t="s">
        <v>3523</v>
      </c>
      <c r="F50" t="s">
        <v>3524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4989</v>
      </c>
      <c r="C51" t="s">
        <v>4936</v>
      </c>
      <c r="D51" t="s">
        <v>4790</v>
      </c>
      <c r="E51" t="s">
        <v>3539</v>
      </c>
      <c r="F51" t="s">
        <v>3540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4990</v>
      </c>
      <c r="C52" t="s">
        <v>4936</v>
      </c>
      <c r="D52" t="s">
        <v>4794</v>
      </c>
      <c r="E52" t="s">
        <v>3555</v>
      </c>
      <c r="F52" t="s">
        <v>3556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4991</v>
      </c>
      <c r="C53" t="s">
        <v>4936</v>
      </c>
      <c r="D53" t="s">
        <v>4792</v>
      </c>
      <c r="E53" t="s">
        <v>3546</v>
      </c>
      <c r="F53" t="s">
        <v>3547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4992</v>
      </c>
      <c r="C54" t="s">
        <v>4936</v>
      </c>
      <c r="D54" t="s">
        <v>4793</v>
      </c>
      <c r="E54" t="s">
        <v>3550</v>
      </c>
      <c r="F54" t="s">
        <v>3551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4994</v>
      </c>
      <c r="C55" t="s">
        <v>4936</v>
      </c>
      <c r="D55" t="s">
        <v>4796</v>
      </c>
      <c r="E55" t="s">
        <v>3564</v>
      </c>
      <c r="F55" t="s">
        <v>3565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4995</v>
      </c>
      <c r="C56" t="s">
        <v>4936</v>
      </c>
      <c r="D56" t="s">
        <v>4797</v>
      </c>
      <c r="E56" t="s">
        <v>3388</v>
      </c>
      <c r="F56" t="s">
        <v>3568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4996</v>
      </c>
      <c r="C57" t="s">
        <v>4936</v>
      </c>
      <c r="D57" t="s">
        <v>4801</v>
      </c>
      <c r="E57" t="s">
        <v>3589</v>
      </c>
      <c r="F57" t="s">
        <v>3590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4997</v>
      </c>
      <c r="C58" t="s">
        <v>4936</v>
      </c>
      <c r="D58" t="s">
        <v>4799</v>
      </c>
      <c r="E58" t="s">
        <v>3577</v>
      </c>
      <c r="F58" t="s">
        <v>3578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4998</v>
      </c>
      <c r="C59" t="s">
        <v>4936</v>
      </c>
      <c r="D59" t="s">
        <v>4800</v>
      </c>
      <c r="E59" t="s">
        <v>3581</v>
      </c>
      <c r="F59" t="s">
        <v>3582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4999</v>
      </c>
      <c r="C60" t="s">
        <v>4936</v>
      </c>
      <c r="D60" t="s">
        <v>4798</v>
      </c>
      <c r="E60" t="s">
        <v>3572</v>
      </c>
      <c r="F60" t="s">
        <v>3573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5000</v>
      </c>
      <c r="C61" t="s">
        <v>4936</v>
      </c>
      <c r="D61" t="s">
        <v>4806</v>
      </c>
      <c r="E61" t="s">
        <v>3431</v>
      </c>
      <c r="F61" t="s">
        <v>3432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5001</v>
      </c>
      <c r="C62" t="s">
        <v>4936</v>
      </c>
      <c r="D62" t="s">
        <v>4805</v>
      </c>
      <c r="E62" t="s">
        <v>3595</v>
      </c>
      <c r="F62" t="s">
        <v>3596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5002</v>
      </c>
      <c r="C63" t="s">
        <v>4936</v>
      </c>
      <c r="D63" t="s">
        <v>4802</v>
      </c>
      <c r="E63" t="s">
        <v>4803</v>
      </c>
      <c r="F63" t="s">
        <v>4804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5003</v>
      </c>
      <c r="C64" t="s">
        <v>4936</v>
      </c>
      <c r="D64" t="s">
        <v>4808</v>
      </c>
      <c r="E64" t="s">
        <v>3607</v>
      </c>
      <c r="F64" t="s">
        <v>3608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5004</v>
      </c>
      <c r="C65" t="s">
        <v>4936</v>
      </c>
      <c r="D65" t="s">
        <v>4807</v>
      </c>
      <c r="E65" t="s">
        <v>3601</v>
      </c>
      <c r="F65" t="s">
        <v>3602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5005</v>
      </c>
      <c r="C66" t="s">
        <v>4936</v>
      </c>
      <c r="D66" t="s">
        <v>4809</v>
      </c>
      <c r="E66" t="s">
        <v>4810</v>
      </c>
      <c r="F66" t="s">
        <v>4811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5006</v>
      </c>
      <c r="C67" t="s">
        <v>4936</v>
      </c>
      <c r="D67" t="s">
        <v>4818</v>
      </c>
      <c r="E67" t="s">
        <v>4820</v>
      </c>
      <c r="F67" t="s">
        <v>4821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5007</v>
      </c>
      <c r="C68" t="s">
        <v>4936</v>
      </c>
      <c r="D68" t="s">
        <v>4840</v>
      </c>
      <c r="E68" t="s">
        <v>4842</v>
      </c>
      <c r="F68" t="s">
        <v>4843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5008</v>
      </c>
      <c r="C69" t="s">
        <v>4936</v>
      </c>
      <c r="D69" t="s">
        <v>4813</v>
      </c>
      <c r="E69" t="s">
        <v>4815</v>
      </c>
      <c r="F69" t="s">
        <v>4816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5009</v>
      </c>
      <c r="C70" t="s">
        <v>4936</v>
      </c>
      <c r="D70" t="s">
        <v>4823</v>
      </c>
      <c r="E70" t="s">
        <v>4824</v>
      </c>
      <c r="F70" t="s">
        <v>4825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5010</v>
      </c>
      <c r="C71" t="s">
        <v>4936</v>
      </c>
      <c r="D71" t="s">
        <v>4836</v>
      </c>
      <c r="E71" t="s">
        <v>4838</v>
      </c>
      <c r="F71" t="s">
        <v>4839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5011</v>
      </c>
      <c r="C72" t="s">
        <v>4936</v>
      </c>
      <c r="D72" t="s">
        <v>4827</v>
      </c>
      <c r="E72" t="s">
        <v>4829</v>
      </c>
      <c r="F72" t="s">
        <v>4830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5012</v>
      </c>
      <c r="C73" t="s">
        <v>4936</v>
      </c>
      <c r="D73" t="s">
        <v>4845</v>
      </c>
      <c r="E73" t="s">
        <v>4847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5013</v>
      </c>
      <c r="C74" t="s">
        <v>4936</v>
      </c>
      <c r="D74" t="s">
        <v>4853</v>
      </c>
      <c r="E74" t="s">
        <v>4855</v>
      </c>
      <c r="F74" t="s">
        <v>4856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5014</v>
      </c>
      <c r="C75" t="s">
        <v>4936</v>
      </c>
      <c r="D75" s="199" t="s">
        <v>4783</v>
      </c>
      <c r="E75" t="s">
        <v>3506</v>
      </c>
      <c r="F75" t="s">
        <v>3507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5015</v>
      </c>
      <c r="C76" t="s">
        <v>4936</v>
      </c>
      <c r="D76" t="s">
        <v>4903</v>
      </c>
      <c r="E76" t="s">
        <v>4905</v>
      </c>
      <c r="F76" t="s">
        <v>4906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5016</v>
      </c>
      <c r="C77" t="s">
        <v>4936</v>
      </c>
      <c r="D77" t="s">
        <v>4895</v>
      </c>
      <c r="E77" t="s">
        <v>4897</v>
      </c>
      <c r="F77" t="s">
        <v>4898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5019</v>
      </c>
      <c r="C78" t="s">
        <v>4936</v>
      </c>
      <c r="D78" t="s">
        <v>4858</v>
      </c>
      <c r="E78" t="s">
        <v>4859</v>
      </c>
      <c r="F78" t="s">
        <v>4860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5020</v>
      </c>
      <c r="C79" t="s">
        <v>4936</v>
      </c>
      <c r="D79" t="s">
        <v>4782</v>
      </c>
      <c r="E79" t="s">
        <v>3502</v>
      </c>
      <c r="F79" t="s">
        <v>3503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5021</v>
      </c>
      <c r="C80" t="s">
        <v>4936</v>
      </c>
      <c r="D80" t="s">
        <v>4765</v>
      </c>
      <c r="E80" t="s">
        <v>3423</v>
      </c>
      <c r="F80" t="s">
        <v>3424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5022</v>
      </c>
      <c r="C81" t="s">
        <v>4936</v>
      </c>
      <c r="D81" t="s">
        <v>4776</v>
      </c>
      <c r="E81" t="s">
        <v>3475</v>
      </c>
      <c r="F81" t="s">
        <v>3476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5023</v>
      </c>
      <c r="C82" t="s">
        <v>5024</v>
      </c>
      <c r="D82" s="199" t="s">
        <v>4722</v>
      </c>
      <c r="E82" t="s">
        <v>5025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5026</v>
      </c>
      <c r="C83" t="s">
        <v>4936</v>
      </c>
      <c r="D83" t="s">
        <v>4722</v>
      </c>
      <c r="E83" t="s">
        <v>3241</v>
      </c>
      <c r="F83" t="s">
        <v>3242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5027</v>
      </c>
      <c r="C84" t="s">
        <v>4936</v>
      </c>
      <c r="D84" t="s">
        <v>4747</v>
      </c>
      <c r="E84" t="s">
        <v>3350</v>
      </c>
      <c r="F84" t="s">
        <v>3351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5028</v>
      </c>
      <c r="C85" t="s">
        <v>5024</v>
      </c>
      <c r="D85" t="s">
        <v>4747</v>
      </c>
      <c r="E85" t="s">
        <v>5029</v>
      </c>
      <c r="F85" t="s">
        <v>5030</v>
      </c>
      <c r="G85" t="s">
        <v>5031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5032</v>
      </c>
      <c r="C86" t="s">
        <v>4936</v>
      </c>
      <c r="D86" t="s">
        <v>4917</v>
      </c>
      <c r="E86" t="s">
        <v>5033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5034</v>
      </c>
      <c r="C87" t="s">
        <v>4936</v>
      </c>
      <c r="D87" t="s">
        <v>4757</v>
      </c>
      <c r="E87" t="s">
        <v>3392</v>
      </c>
      <c r="F87" t="s">
        <v>3393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5035</v>
      </c>
      <c r="C88" t="s">
        <v>5024</v>
      </c>
      <c r="D88" t="s">
        <v>4757</v>
      </c>
      <c r="E88" t="s">
        <v>5036</v>
      </c>
      <c r="F88" t="s">
        <v>5037</v>
      </c>
      <c r="G88" t="s">
        <v>5038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5039</v>
      </c>
      <c r="C89" t="s">
        <v>5024</v>
      </c>
      <c r="D89" t="s">
        <v>4741</v>
      </c>
      <c r="E89" t="s">
        <v>5040</v>
      </c>
      <c r="F89" t="s">
        <v>5041</v>
      </c>
      <c r="G89" t="s">
        <v>5042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5043</v>
      </c>
      <c r="C90" t="s">
        <v>4936</v>
      </c>
      <c r="D90" t="s">
        <v>4741</v>
      </c>
      <c r="E90" t="s">
        <v>3328</v>
      </c>
      <c r="F90" t="s">
        <v>3329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5044</v>
      </c>
      <c r="C91" t="s">
        <v>4936</v>
      </c>
      <c r="D91" t="s">
        <v>4924</v>
      </c>
      <c r="E91" t="s">
        <v>5045</v>
      </c>
      <c r="F91" t="s">
        <v>5046</v>
      </c>
      <c r="G91" t="s">
        <v>5047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5048</v>
      </c>
      <c r="C92" t="s">
        <v>4936</v>
      </c>
      <c r="D92" t="s">
        <v>4920</v>
      </c>
      <c r="E92" t="s">
        <v>5029</v>
      </c>
      <c r="F92" t="s">
        <v>5049</v>
      </c>
      <c r="G92" t="s">
        <v>5050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5054</v>
      </c>
      <c r="C93" t="s">
        <v>4936</v>
      </c>
      <c r="D93" t="s">
        <v>4928</v>
      </c>
      <c r="E93" t="s">
        <v>5055</v>
      </c>
      <c r="F93" t="s">
        <v>5056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4958</v>
      </c>
      <c r="C94" t="s">
        <v>4936</v>
      </c>
      <c r="D94" t="s">
        <v>4754</v>
      </c>
      <c r="E94" t="s">
        <v>3369</v>
      </c>
      <c r="F94" t="s">
        <v>3301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4954</v>
      </c>
      <c r="C95" t="s">
        <v>4936</v>
      </c>
      <c r="D95" t="s">
        <v>4748</v>
      </c>
      <c r="E95" t="s">
        <v>3354</v>
      </c>
      <c r="F95" t="s">
        <v>3355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5062</v>
      </c>
      <c r="C96" t="s">
        <v>5024</v>
      </c>
      <c r="D96" t="s">
        <v>4748</v>
      </c>
      <c r="E96" t="s">
        <v>5063</v>
      </c>
      <c r="F96" t="s">
        <v>5064</v>
      </c>
      <c r="G96" t="s">
        <v>5065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4949</v>
      </c>
      <c r="C97" t="s">
        <v>4936</v>
      </c>
      <c r="D97" t="s">
        <v>4742</v>
      </c>
      <c r="E97" t="s">
        <v>3333</v>
      </c>
      <c r="F97" t="s">
        <v>3334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5066</v>
      </c>
      <c r="C98" t="s">
        <v>5024</v>
      </c>
      <c r="D98" t="s">
        <v>4742</v>
      </c>
      <c r="E98" t="s">
        <v>5067</v>
      </c>
      <c r="F98" t="s">
        <v>5068</v>
      </c>
      <c r="G98" t="s">
        <v>5069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5070</v>
      </c>
      <c r="C99" t="s">
        <v>4936</v>
      </c>
      <c r="D99" t="s">
        <v>5071</v>
      </c>
      <c r="E99" t="s">
        <v>5072</v>
      </c>
      <c r="F99" t="s">
        <v>5073</v>
      </c>
      <c r="G99" t="s">
        <v>5074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5075</v>
      </c>
      <c r="C100" t="s">
        <v>5024</v>
      </c>
      <c r="D100" t="s">
        <v>5071</v>
      </c>
      <c r="E100" t="s">
        <v>5076</v>
      </c>
      <c r="F100" t="s">
        <v>5077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5078</v>
      </c>
      <c r="C101" t="s">
        <v>4936</v>
      </c>
      <c r="D101" t="s">
        <v>5079</v>
      </c>
      <c r="E101" t="s">
        <v>5033</v>
      </c>
      <c r="F101" t="s">
        <v>5080</v>
      </c>
      <c r="G101" t="s">
        <v>5081</v>
      </c>
      <c r="H101">
        <v>0</v>
      </c>
    </row>
    <row r="102" spans="1:8" x14ac:dyDescent="0.25">
      <c r="A102" s="179" t="str">
        <f>VLOOKUP(ТабАдрес[[#This Row],[customerId]],ТабКлиенты[[#All],[_id]:[name]],2,0)</f>
        <v>Олег Алешин</v>
      </c>
      <c r="B102" t="s">
        <v>5082</v>
      </c>
      <c r="C102" t="s">
        <v>4936</v>
      </c>
      <c r="D102" t="s">
        <v>5083</v>
      </c>
      <c r="E102" t="s">
        <v>5084</v>
      </c>
      <c r="F102" t="s">
        <v>5085</v>
      </c>
      <c r="H102">
        <v>0</v>
      </c>
    </row>
    <row r="103" spans="1:8" x14ac:dyDescent="0.25">
      <c r="A103" s="179" t="str">
        <f>VLOOKUP(ТабАдрес[[#This Row],[customerId]],ТабКлиенты[[#All],[_id]:[name]],2,0)</f>
        <v>Олег Алешин</v>
      </c>
      <c r="B103" t="s">
        <v>5086</v>
      </c>
      <c r="C103" t="s">
        <v>5024</v>
      </c>
      <c r="D103" t="s">
        <v>5083</v>
      </c>
      <c r="E103" t="s">
        <v>5087</v>
      </c>
      <c r="F103" t="s">
        <v>5088</v>
      </c>
      <c r="H103">
        <v>0</v>
      </c>
    </row>
    <row r="104" spans="1:8" x14ac:dyDescent="0.25">
      <c r="A104" s="179" t="str">
        <f>VLOOKUP(ТабАдрес[[#This Row],[customerId]],ТабКлиенты[[#All],[_id]:[name]],2,0)</f>
        <v>Антонина Космос</v>
      </c>
      <c r="B104" t="s">
        <v>5089</v>
      </c>
      <c r="C104" t="s">
        <v>4936</v>
      </c>
      <c r="D104" t="s">
        <v>5090</v>
      </c>
      <c r="E104" t="s">
        <v>5091</v>
      </c>
      <c r="F104" t="s">
        <v>5092</v>
      </c>
      <c r="G104" t="s">
        <v>5093</v>
      </c>
      <c r="H104">
        <v>0</v>
      </c>
    </row>
    <row r="105" spans="1:8" x14ac:dyDescent="0.25">
      <c r="A105" s="179" t="str">
        <f>VLOOKUP(ТабАдрес[[#This Row],[customerId]],ТабКлиенты[[#All],[_id]:[name]],2,0)</f>
        <v>Виктория БСМП</v>
      </c>
      <c r="B105" t="s">
        <v>4982</v>
      </c>
      <c r="C105" t="s">
        <v>4936</v>
      </c>
      <c r="D105" t="s">
        <v>4756</v>
      </c>
      <c r="E105" t="s">
        <v>3388</v>
      </c>
      <c r="F105" t="s">
        <v>3389</v>
      </c>
      <c r="H105">
        <v>0</v>
      </c>
    </row>
    <row r="106" spans="1:8" x14ac:dyDescent="0.25">
      <c r="A106" s="179" t="str">
        <f>VLOOKUP(ТабАдрес[[#This Row],[customerId]],ТабКлиенты[[#All],[_id]:[name]],2,0)</f>
        <v>Светлана Звенигородская</v>
      </c>
      <c r="B106" t="s">
        <v>5094</v>
      </c>
      <c r="C106" t="s">
        <v>4936</v>
      </c>
      <c r="D106" t="s">
        <v>5095</v>
      </c>
      <c r="E106" t="s">
        <v>5096</v>
      </c>
      <c r="F106" t="s">
        <v>5097</v>
      </c>
      <c r="H106">
        <v>0</v>
      </c>
    </row>
    <row r="107" spans="1:8" x14ac:dyDescent="0.25">
      <c r="A107" s="179" t="str">
        <f>VLOOKUP(ТабАдрес[[#This Row],[customerId]],ТабКлиенты[[#All],[_id]:[name]],2,0)</f>
        <v>Юлиана Афонина</v>
      </c>
      <c r="B107" t="s">
        <v>5098</v>
      </c>
      <c r="C107" t="s">
        <v>4936</v>
      </c>
      <c r="D107" t="s">
        <v>5099</v>
      </c>
      <c r="E107" t="s">
        <v>5100</v>
      </c>
      <c r="F107" t="s">
        <v>5101</v>
      </c>
      <c r="G107" t="s">
        <v>5102</v>
      </c>
      <c r="H107">
        <v>0</v>
      </c>
    </row>
    <row r="108" spans="1:8" x14ac:dyDescent="0.25">
      <c r="A108" s="179" t="str">
        <f>VLOOKUP(ТабАдрес[[#This Row],[customerId]],ТабКлиенты[[#All],[_id]:[name]],2,0)</f>
        <v>Юлиана Афонина</v>
      </c>
      <c r="B108" t="s">
        <v>5103</v>
      </c>
      <c r="C108" t="s">
        <v>5024</v>
      </c>
      <c r="D108" t="s">
        <v>5099</v>
      </c>
      <c r="E108" t="s">
        <v>5091</v>
      </c>
      <c r="F108" t="s">
        <v>5104</v>
      </c>
      <c r="G108" t="s">
        <v>5102</v>
      </c>
      <c r="H108">
        <v>0</v>
      </c>
    </row>
    <row r="109" spans="1:8" x14ac:dyDescent="0.25">
      <c r="A109" s="179" t="str">
        <f>VLOOKUP(ТабАдрес[[#This Row],[customerId]],ТабКлиенты[[#All],[_id]:[name]],2,0)</f>
        <v>Наталья магазин</v>
      </c>
      <c r="B109" t="s">
        <v>5017</v>
      </c>
      <c r="C109" t="s">
        <v>4936</v>
      </c>
      <c r="D109" t="s">
        <v>4907</v>
      </c>
      <c r="E109" t="s">
        <v>4909</v>
      </c>
      <c r="F109" t="s">
        <v>5059</v>
      </c>
      <c r="G109" t="s">
        <v>4910</v>
      </c>
      <c r="H109">
        <v>0</v>
      </c>
    </row>
    <row r="110" spans="1:8" x14ac:dyDescent="0.25">
      <c r="A110" s="179" t="str">
        <f>VLOOKUP(ТабАдрес[[#This Row],[customerId]],ТабКлиенты[[#All],[_id]:[name]],2,0)</f>
        <v>Наталья магазин</v>
      </c>
      <c r="B110" t="s">
        <v>5061</v>
      </c>
      <c r="C110" t="s">
        <v>5024</v>
      </c>
      <c r="D110" t="s">
        <v>4907</v>
      </c>
      <c r="E110" t="s">
        <v>3369</v>
      </c>
      <c r="F110" t="s">
        <v>3301</v>
      </c>
      <c r="H110">
        <v>0</v>
      </c>
    </row>
    <row r="111" spans="1:8" x14ac:dyDescent="0.25">
      <c r="A111" s="179" t="str">
        <f>VLOOKUP(ТабАдрес[[#This Row],[customerId]],ТабКлиенты[[#All],[_id]:[name]],2,0)</f>
        <v>Виталий Тополиная, 12А</v>
      </c>
      <c r="B111" t="s">
        <v>5204</v>
      </c>
      <c r="C111" t="s">
        <v>4936</v>
      </c>
      <c r="D111" t="s">
        <v>5191</v>
      </c>
      <c r="E111" t="s">
        <v>5205</v>
      </c>
      <c r="F111" t="s">
        <v>5206</v>
      </c>
      <c r="H111">
        <v>0</v>
      </c>
    </row>
    <row r="112" spans="1:8" x14ac:dyDescent="0.25">
      <c r="A112" s="179" t="str">
        <f>VLOOKUP(ТабАдрес[[#This Row],[customerId]],ТабКлиенты[[#All],[_id]:[name]],2,0)</f>
        <v>Светлана ГАИ</v>
      </c>
      <c r="B112" t="s">
        <v>5207</v>
      </c>
      <c r="C112" t="s">
        <v>4936</v>
      </c>
      <c r="D112" t="s">
        <v>5195</v>
      </c>
      <c r="E112" t="s">
        <v>5208</v>
      </c>
      <c r="F112" t="s">
        <v>5209</v>
      </c>
      <c r="H112">
        <v>0</v>
      </c>
    </row>
    <row r="113" spans="1:8" x14ac:dyDescent="0.25">
      <c r="A113" s="179" t="str">
        <f>VLOOKUP(ТабАдрес[[#This Row],[customerId]],ТабКлиенты[[#All],[_id]:[name]],2,0)</f>
        <v>Виктория Бахчиванджи</v>
      </c>
      <c r="B113" t="s">
        <v>5210</v>
      </c>
      <c r="C113" t="s">
        <v>4936</v>
      </c>
      <c r="D113" t="s">
        <v>5200</v>
      </c>
      <c r="E113" t="s">
        <v>5211</v>
      </c>
      <c r="F113" t="s">
        <v>5212</v>
      </c>
      <c r="G113" t="s">
        <v>5213</v>
      </c>
      <c r="H113">
        <v>0</v>
      </c>
    </row>
    <row r="114" spans="1:8" x14ac:dyDescent="0.25">
      <c r="A114" s="179" t="str">
        <f>VLOOKUP(ТабАдрес[[#This Row],[customerId]],ТабКлиенты[[#All],[_id]:[name]],2,0)</f>
        <v>Лариса Западный</v>
      </c>
      <c r="B114" t="s">
        <v>4993</v>
      </c>
      <c r="C114" t="s">
        <v>4936</v>
      </c>
      <c r="D114" t="s">
        <v>4795</v>
      </c>
      <c r="E114" t="s">
        <v>3559</v>
      </c>
      <c r="F114" t="s">
        <v>3560</v>
      </c>
      <c r="H114">
        <v>0</v>
      </c>
    </row>
    <row r="115" spans="1:8" x14ac:dyDescent="0.25">
      <c r="A115" s="179" t="str">
        <f>VLOOKUP(ТабАдрес[[#This Row],[customerId]],ТабКлиенты[[#All],[_id]:[name]],2,0)</f>
        <v>Лариса Западный</v>
      </c>
      <c r="B115" t="s">
        <v>5293</v>
      </c>
      <c r="C115" t="s">
        <v>5024</v>
      </c>
      <c r="D115" t="s">
        <v>4795</v>
      </c>
      <c r="E115" t="s">
        <v>5294</v>
      </c>
      <c r="F115" t="s">
        <v>5295</v>
      </c>
      <c r="H115">
        <v>0</v>
      </c>
    </row>
    <row r="116" spans="1:8" x14ac:dyDescent="0.25">
      <c r="A116" s="179" t="str">
        <f>VLOOKUP(ТабАдрес[[#This Row],[customerId]],ТабКлиенты[[#All],[_id]:[name]],2,0)</f>
        <v>Юлия рынок на Нептуне</v>
      </c>
      <c r="B116" t="s">
        <v>5296</v>
      </c>
      <c r="C116" t="s">
        <v>5024</v>
      </c>
      <c r="D116" t="s">
        <v>4912</v>
      </c>
      <c r="E116" t="s">
        <v>5297</v>
      </c>
      <c r="F116" t="s">
        <v>5298</v>
      </c>
      <c r="H116">
        <v>0</v>
      </c>
    </row>
    <row r="117" spans="1:8" x14ac:dyDescent="0.25">
      <c r="A117" s="179" t="str">
        <f>VLOOKUP(ТабАдрес[[#This Row],[customerId]],ТабКлиенты[[#All],[_id]:[name]],2,0)</f>
        <v>Юлия рынок на Нептуне</v>
      </c>
      <c r="B117" t="s">
        <v>5018</v>
      </c>
      <c r="C117" t="s">
        <v>4936</v>
      </c>
      <c r="D117" t="s">
        <v>4912</v>
      </c>
      <c r="E117" t="s">
        <v>4914</v>
      </c>
      <c r="F117" t="s">
        <v>4915</v>
      </c>
      <c r="H117">
        <v>0</v>
      </c>
    </row>
    <row r="118" spans="1:8" x14ac:dyDescent="0.25">
      <c r="A118" s="179" t="str">
        <f>VLOOKUP(ТабАдрес[[#This Row],[customerId]],ТабКлиенты[[#All],[_id]:[name]],2,0)</f>
        <v>Светлана Драмтеатр</v>
      </c>
      <c r="B118" t="s">
        <v>5299</v>
      </c>
      <c r="C118" t="s">
        <v>4936</v>
      </c>
      <c r="D118" t="s">
        <v>5255</v>
      </c>
      <c r="E118" t="s">
        <v>5300</v>
      </c>
      <c r="F118" t="s">
        <v>5301</v>
      </c>
      <c r="H118">
        <v>0</v>
      </c>
    </row>
    <row r="119" spans="1:8" x14ac:dyDescent="0.25">
      <c r="A119" s="179" t="str">
        <f>VLOOKUP(ТабАдрес[[#This Row],[customerId]],ТабКлиенты[[#All],[_id]:[name]],2,0)</f>
        <v>Светлана Ильинична Лиходед</v>
      </c>
      <c r="B119" t="s">
        <v>5302</v>
      </c>
      <c r="C119" t="s">
        <v>4936</v>
      </c>
      <c r="D119" t="s">
        <v>5263</v>
      </c>
      <c r="E119" t="s">
        <v>3313</v>
      </c>
      <c r="F119" t="s">
        <v>5303</v>
      </c>
      <c r="H119">
        <v>0</v>
      </c>
    </row>
    <row r="120" spans="1:8" x14ac:dyDescent="0.25">
      <c r="A120" s="179" t="str">
        <f>VLOOKUP(ТабАдрес[[#This Row],[customerId]],ТабКлиенты[[#All],[_id]:[name]],2,0)</f>
        <v>Наталья Балабан</v>
      </c>
      <c r="B120" t="s">
        <v>5304</v>
      </c>
      <c r="C120" t="s">
        <v>4936</v>
      </c>
      <c r="D120" t="s">
        <v>5268</v>
      </c>
      <c r="E120" t="s">
        <v>5305</v>
      </c>
      <c r="F120" t="s">
        <v>5306</v>
      </c>
      <c r="H120">
        <v>0</v>
      </c>
    </row>
    <row r="121" spans="1:8" x14ac:dyDescent="0.25">
      <c r="A121" s="179" t="str">
        <f>VLOOKUP(ТабАдрес[[#This Row],[customerId]],ТабКлиенты[[#All],[_id]:[name]],2,0)</f>
        <v>Ольга Лавицкого, 17</v>
      </c>
      <c r="B121" t="s">
        <v>5307</v>
      </c>
      <c r="C121" t="s">
        <v>4936</v>
      </c>
      <c r="D121" t="s">
        <v>5273</v>
      </c>
      <c r="E121" t="s">
        <v>5308</v>
      </c>
      <c r="F121" t="s">
        <v>5309</v>
      </c>
      <c r="H121">
        <v>0</v>
      </c>
    </row>
    <row r="122" spans="1:8" x14ac:dyDescent="0.25">
      <c r="A122" s="179" t="str">
        <f>VLOOKUP(ТабАдрес[[#This Row],[customerId]],ТабКлиенты[[#All],[_id]:[name]],2,0)</f>
        <v>Анна Володарское шоссе</v>
      </c>
      <c r="B122" t="s">
        <v>5310</v>
      </c>
      <c r="C122" t="s">
        <v>4936</v>
      </c>
      <c r="D122" t="s">
        <v>5277</v>
      </c>
      <c r="E122" t="s">
        <v>5311</v>
      </c>
      <c r="F122" t="s">
        <v>5312</v>
      </c>
      <c r="G122" t="s">
        <v>5313</v>
      </c>
      <c r="H122">
        <v>0</v>
      </c>
    </row>
    <row r="123" spans="1:8" x14ac:dyDescent="0.25">
      <c r="A123" s="179" t="str">
        <f>VLOOKUP(ТабАдрес[[#This Row],[customerId]],ТабКлиенты[[#All],[_id]:[name]],2,0)</f>
        <v>Виктория Башня/Энгельса</v>
      </c>
      <c r="B123" t="s">
        <v>5314</v>
      </c>
      <c r="C123" t="s">
        <v>4936</v>
      </c>
      <c r="D123" t="s">
        <v>5282</v>
      </c>
      <c r="E123" t="s">
        <v>5315</v>
      </c>
      <c r="F123" t="s">
        <v>5316</v>
      </c>
      <c r="H123">
        <v>0</v>
      </c>
    </row>
    <row r="124" spans="1:8" x14ac:dyDescent="0.25">
      <c r="A124" s="179" t="str">
        <f>VLOOKUP(ТабАдрес[[#This Row],[customerId]],ТабКлиенты[[#All],[_id]:[name]],2,0)</f>
        <v>Надежда Sumbucol</v>
      </c>
      <c r="B124" t="s">
        <v>5317</v>
      </c>
      <c r="C124" t="s">
        <v>4936</v>
      </c>
      <c r="D124" t="s">
        <v>5286</v>
      </c>
      <c r="E124" t="s">
        <v>5318</v>
      </c>
      <c r="F124" t="s">
        <v>5319</v>
      </c>
      <c r="H124">
        <v>0</v>
      </c>
    </row>
    <row r="125" spans="1:8" x14ac:dyDescent="0.25">
      <c r="A125" s="179" t="str">
        <f>VLOOKUP(ТабАдрес[[#This Row],[customerId]],ТабКлиенты[[#All],[_id]:[name]],2,0)</f>
        <v>Алина стоматология Лекарь</v>
      </c>
      <c r="B125" t="s">
        <v>5408</v>
      </c>
      <c r="C125" t="s">
        <v>4936</v>
      </c>
      <c r="D125" t="s">
        <v>5381</v>
      </c>
      <c r="E125" t="s">
        <v>5409</v>
      </c>
      <c r="F125" t="s">
        <v>5410</v>
      </c>
      <c r="G125" t="s">
        <v>5411</v>
      </c>
      <c r="H125">
        <v>0</v>
      </c>
    </row>
    <row r="126" spans="1:8" x14ac:dyDescent="0.25">
      <c r="A126" s="179" t="str">
        <f>VLOOKUP(ТабАдрес[[#This Row],[customerId]],ТабКлиенты[[#All],[_id]:[name]],2,0)</f>
        <v>Татьяна от Елены б-р Шевченко</v>
      </c>
      <c r="B126" t="s">
        <v>5051</v>
      </c>
      <c r="C126" t="s">
        <v>4936</v>
      </c>
      <c r="D126" t="s">
        <v>4931</v>
      </c>
      <c r="E126" t="s">
        <v>5052</v>
      </c>
      <c r="F126" t="s">
        <v>5053</v>
      </c>
      <c r="H126">
        <v>0</v>
      </c>
    </row>
    <row r="127" spans="1:8" x14ac:dyDescent="0.25">
      <c r="A127" s="179" t="str">
        <f>VLOOKUP(ТабАдрес[[#This Row],[customerId]],ТабКлиенты[[#All],[_id]:[name]],2,0)</f>
        <v>Елена казначейство</v>
      </c>
      <c r="B127" t="s">
        <v>5412</v>
      </c>
      <c r="C127" t="s">
        <v>4936</v>
      </c>
      <c r="D127" t="s">
        <v>5386</v>
      </c>
      <c r="E127" t="s">
        <v>5413</v>
      </c>
      <c r="F127" t="s">
        <v>5414</v>
      </c>
      <c r="G127" t="s">
        <v>5415</v>
      </c>
      <c r="H127">
        <v>0</v>
      </c>
    </row>
    <row r="128" spans="1:8" x14ac:dyDescent="0.25">
      <c r="A128" s="179" t="str">
        <f>VLOOKUP(ТабАдрес[[#This Row],[customerId]],ТабКлиенты[[#All],[_id]:[name]],2,0)</f>
        <v>Лев</v>
      </c>
      <c r="B128" t="s">
        <v>5416</v>
      </c>
      <c r="C128" t="s">
        <v>4936</v>
      </c>
      <c r="D128" t="s">
        <v>5391</v>
      </c>
      <c r="E128" t="s">
        <v>5417</v>
      </c>
      <c r="F128" t="s">
        <v>5418</v>
      </c>
      <c r="H128">
        <v>0</v>
      </c>
    </row>
    <row r="129" spans="1:8" x14ac:dyDescent="0.25">
      <c r="A129" s="179" t="str">
        <f>VLOOKUP(ТабАдрес[[#This Row],[customerId]],ТабКлиенты[[#All],[_id]:[name]],2,0)</f>
        <v>Светлана от Надежды</v>
      </c>
      <c r="B129" t="s">
        <v>5419</v>
      </c>
      <c r="C129" t="s">
        <v>4936</v>
      </c>
      <c r="D129" t="s">
        <v>5395</v>
      </c>
      <c r="E129" t="s">
        <v>5420</v>
      </c>
      <c r="F129" t="s">
        <v>5421</v>
      </c>
      <c r="H129">
        <v>0</v>
      </c>
    </row>
    <row r="130" spans="1:8" x14ac:dyDescent="0.25">
      <c r="A130" s="179" t="str">
        <f>VLOOKUP(ТабАдрес[[#This Row],[customerId]],ТабКлиенты[[#All],[_id]:[name]],2,0)</f>
        <v>Алёна Шевченко, 295</v>
      </c>
      <c r="B130" t="s">
        <v>5422</v>
      </c>
      <c r="C130" t="s">
        <v>4936</v>
      </c>
      <c r="D130" t="s">
        <v>5399</v>
      </c>
      <c r="E130" t="s">
        <v>5423</v>
      </c>
      <c r="F130" t="s">
        <v>5424</v>
      </c>
      <c r="H130">
        <v>0</v>
      </c>
    </row>
    <row r="131" spans="1:8" x14ac:dyDescent="0.25">
      <c r="A131" s="179" t="str">
        <f>VLOOKUP(ТабАдрес[[#This Row],[customerId]],ТабКлиенты[[#All],[_id]:[name]],2,0)</f>
        <v>Елена Строителей, 35</v>
      </c>
      <c r="B131" t="s">
        <v>5425</v>
      </c>
      <c r="C131" t="s">
        <v>5024</v>
      </c>
      <c r="D131" t="s">
        <v>4721</v>
      </c>
      <c r="E131" t="s">
        <v>5426</v>
      </c>
      <c r="F131" t="s">
        <v>5427</v>
      </c>
      <c r="G131" t="s">
        <v>5428</v>
      </c>
      <c r="H131">
        <v>0</v>
      </c>
    </row>
    <row r="132" spans="1:8" x14ac:dyDescent="0.25">
      <c r="A132" s="179" t="str">
        <f>VLOOKUP(ТабАдрес[[#This Row],[customerId]],ТабКлиенты[[#All],[_id]:[name]],2,0)</f>
        <v>Елена Строителей, 35</v>
      </c>
      <c r="B132" t="s">
        <v>5290</v>
      </c>
      <c r="C132" t="s">
        <v>4936</v>
      </c>
      <c r="D132" t="s">
        <v>4721</v>
      </c>
      <c r="E132" t="s">
        <v>5291</v>
      </c>
      <c r="F132" t="s">
        <v>5292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05" t="s">
        <v>2482</v>
      </c>
      <c r="B1" s="205"/>
      <c r="C1" s="205"/>
      <c r="D1" s="205"/>
      <c r="G1" s="201" t="s">
        <v>1701</v>
      </c>
      <c r="H1" s="202"/>
      <c r="I1" s="202"/>
      <c r="J1" s="202"/>
      <c r="K1" s="148"/>
    </row>
    <row r="2" spans="1:17" x14ac:dyDescent="0.25">
      <c r="A2" s="205" t="s">
        <v>2483</v>
      </c>
      <c r="B2" s="205"/>
      <c r="C2" s="206" t="s">
        <v>2484</v>
      </c>
      <c r="D2" s="206"/>
      <c r="G2" s="203"/>
      <c r="H2" s="204"/>
      <c r="I2" s="204"/>
      <c r="J2" s="204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826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4374</v>
      </c>
    </row>
    <row r="4" spans="1:3" x14ac:dyDescent="0.25">
      <c r="A4" t="s">
        <v>4193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19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3765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3980</v>
      </c>
      <c r="C45" s="179">
        <v>2</v>
      </c>
    </row>
    <row r="46" spans="1:3" x14ac:dyDescent="0.25">
      <c r="A46" t="s">
        <v>2283</v>
      </c>
      <c r="B46" t="s">
        <v>3766</v>
      </c>
      <c r="C46" s="179">
        <v>2</v>
      </c>
    </row>
    <row r="47" spans="1:3" x14ac:dyDescent="0.25">
      <c r="A47" t="s">
        <v>2283</v>
      </c>
      <c r="B47" t="s">
        <v>3767</v>
      </c>
      <c r="C47" s="179">
        <v>2</v>
      </c>
    </row>
    <row r="48" spans="1:3" x14ac:dyDescent="0.25">
      <c r="A48" t="s">
        <v>2283</v>
      </c>
      <c r="B48" t="s">
        <v>4883</v>
      </c>
      <c r="C48" s="179">
        <v>2</v>
      </c>
    </row>
    <row r="49" spans="1:3" x14ac:dyDescent="0.25">
      <c r="A49" t="s">
        <v>4194</v>
      </c>
      <c r="B49" t="s">
        <v>1130</v>
      </c>
      <c r="C49" s="179">
        <v>2</v>
      </c>
    </row>
    <row r="50" spans="1:3" x14ac:dyDescent="0.25">
      <c r="A50" t="s">
        <v>3120</v>
      </c>
      <c r="B50" t="s">
        <v>3121</v>
      </c>
      <c r="C50" s="179">
        <v>2</v>
      </c>
    </row>
    <row r="51" spans="1:3" x14ac:dyDescent="0.25">
      <c r="A51" t="s">
        <v>3128</v>
      </c>
      <c r="B51" t="s">
        <v>978</v>
      </c>
      <c r="C51" s="179">
        <v>1</v>
      </c>
    </row>
    <row r="52" spans="1:3" x14ac:dyDescent="0.25">
      <c r="A52" t="s">
        <v>3128</v>
      </c>
      <c r="B52" t="s">
        <v>1260</v>
      </c>
      <c r="C52" s="179">
        <v>2</v>
      </c>
    </row>
    <row r="53" spans="1:3" x14ac:dyDescent="0.25">
      <c r="A53" t="s">
        <v>3128</v>
      </c>
      <c r="B53" t="s">
        <v>3768</v>
      </c>
      <c r="C53" s="179">
        <v>2</v>
      </c>
    </row>
    <row r="54" spans="1:3" x14ac:dyDescent="0.25">
      <c r="A54" t="s">
        <v>3128</v>
      </c>
      <c r="B54" t="s">
        <v>3129</v>
      </c>
      <c r="C54" s="179">
        <v>1</v>
      </c>
    </row>
    <row r="55" spans="1:3" x14ac:dyDescent="0.25">
      <c r="A55" t="s">
        <v>3128</v>
      </c>
      <c r="B55" t="s">
        <v>4691</v>
      </c>
      <c r="C55" s="179">
        <v>1</v>
      </c>
    </row>
    <row r="56" spans="1:3" x14ac:dyDescent="0.25">
      <c r="A56" t="s">
        <v>4195</v>
      </c>
      <c r="B56" t="s">
        <v>1917</v>
      </c>
      <c r="C56" s="179">
        <v>1</v>
      </c>
    </row>
    <row r="57" spans="1:3" x14ac:dyDescent="0.25">
      <c r="A57" t="s">
        <v>3071</v>
      </c>
      <c r="B57" t="s">
        <v>3072</v>
      </c>
      <c r="C57" s="179">
        <v>1</v>
      </c>
    </row>
    <row r="58" spans="1:3" x14ac:dyDescent="0.25">
      <c r="A58" t="s">
        <v>4196</v>
      </c>
      <c r="B58" t="s">
        <v>656</v>
      </c>
      <c r="C58" s="179">
        <v>1</v>
      </c>
    </row>
    <row r="59" spans="1:3" x14ac:dyDescent="0.25">
      <c r="A59" t="s">
        <v>4196</v>
      </c>
      <c r="B59" t="s">
        <v>657</v>
      </c>
      <c r="C59" s="179">
        <v>1</v>
      </c>
    </row>
    <row r="60" spans="1:3" x14ac:dyDescent="0.25">
      <c r="A60" t="s">
        <v>4196</v>
      </c>
      <c r="B60" t="s">
        <v>388</v>
      </c>
      <c r="C60" s="179">
        <v>1</v>
      </c>
    </row>
    <row r="61" spans="1:3" x14ac:dyDescent="0.25">
      <c r="A61" t="s">
        <v>4196</v>
      </c>
      <c r="B61" t="s">
        <v>1613</v>
      </c>
      <c r="C61" s="179">
        <v>1</v>
      </c>
    </row>
    <row r="62" spans="1:3" x14ac:dyDescent="0.25">
      <c r="A62" t="s">
        <v>4196</v>
      </c>
      <c r="B62" t="s">
        <v>1614</v>
      </c>
      <c r="C62" s="179">
        <v>1</v>
      </c>
    </row>
    <row r="63" spans="1:3" x14ac:dyDescent="0.25">
      <c r="A63" t="s">
        <v>2130</v>
      </c>
      <c r="B63" t="s">
        <v>2131</v>
      </c>
      <c r="C63" s="179">
        <v>1</v>
      </c>
    </row>
    <row r="64" spans="1:3" x14ac:dyDescent="0.25">
      <c r="A64" t="s">
        <v>2066</v>
      </c>
      <c r="B64" t="s">
        <v>3769</v>
      </c>
      <c r="C64" s="179">
        <v>3</v>
      </c>
    </row>
    <row r="65" spans="1:3" x14ac:dyDescent="0.25">
      <c r="A65" t="s">
        <v>2066</v>
      </c>
      <c r="B65" t="s">
        <v>2083</v>
      </c>
      <c r="C65" s="179">
        <v>2</v>
      </c>
    </row>
    <row r="66" spans="1:3" x14ac:dyDescent="0.25">
      <c r="A66" t="s">
        <v>2066</v>
      </c>
      <c r="B66" t="s">
        <v>2094</v>
      </c>
      <c r="C66" s="179">
        <v>1</v>
      </c>
    </row>
    <row r="67" spans="1:3" x14ac:dyDescent="0.25">
      <c r="A67" t="s">
        <v>2953</v>
      </c>
      <c r="B67" t="s">
        <v>80</v>
      </c>
      <c r="C67" s="179">
        <v>2</v>
      </c>
    </row>
    <row r="68" spans="1:3" x14ac:dyDescent="0.25">
      <c r="A68" t="s">
        <v>2953</v>
      </c>
      <c r="B68" t="s">
        <v>420</v>
      </c>
      <c r="C68" s="179">
        <v>2</v>
      </c>
    </row>
    <row r="69" spans="1:3" x14ac:dyDescent="0.25">
      <c r="A69" t="s">
        <v>2953</v>
      </c>
      <c r="B69" t="s">
        <v>2954</v>
      </c>
      <c r="C69" s="179">
        <v>1</v>
      </c>
    </row>
    <row r="70" spans="1:3" x14ac:dyDescent="0.25">
      <c r="A70" t="s">
        <v>4197</v>
      </c>
      <c r="B70" t="s">
        <v>722</v>
      </c>
      <c r="C70" s="179">
        <v>1</v>
      </c>
    </row>
    <row r="71" spans="1:3" x14ac:dyDescent="0.25">
      <c r="A71" t="s">
        <v>4197</v>
      </c>
      <c r="B71" t="s">
        <v>721</v>
      </c>
      <c r="C71" s="179">
        <v>2</v>
      </c>
    </row>
    <row r="72" spans="1:3" x14ac:dyDescent="0.25">
      <c r="A72" t="s">
        <v>4198</v>
      </c>
      <c r="B72" t="s">
        <v>1903</v>
      </c>
      <c r="C72" s="179">
        <v>1</v>
      </c>
    </row>
    <row r="73" spans="1:3" x14ac:dyDescent="0.25">
      <c r="A73" t="s">
        <v>4198</v>
      </c>
      <c r="B73" t="s">
        <v>745</v>
      </c>
      <c r="C73" s="179">
        <v>1</v>
      </c>
    </row>
    <row r="74" spans="1:3" x14ac:dyDescent="0.25">
      <c r="A74" t="s">
        <v>3770</v>
      </c>
      <c r="B74" t="s">
        <v>943</v>
      </c>
      <c r="C74" s="179">
        <v>3</v>
      </c>
    </row>
    <row r="75" spans="1:3" x14ac:dyDescent="0.25">
      <c r="A75" t="s">
        <v>3770</v>
      </c>
      <c r="B75" t="s">
        <v>3772</v>
      </c>
      <c r="C75" s="179">
        <v>2</v>
      </c>
    </row>
    <row r="76" spans="1:3" x14ac:dyDescent="0.25">
      <c r="A76" t="s">
        <v>3770</v>
      </c>
      <c r="B76" t="s">
        <v>4457</v>
      </c>
      <c r="C76" s="179">
        <v>3</v>
      </c>
    </row>
    <row r="77" spans="1:3" x14ac:dyDescent="0.25">
      <c r="A77" t="s">
        <v>3188</v>
      </c>
      <c r="B77" t="s">
        <v>3189</v>
      </c>
      <c r="C77" s="179">
        <v>2</v>
      </c>
    </row>
    <row r="78" spans="1:3" x14ac:dyDescent="0.25">
      <c r="A78" t="s">
        <v>4199</v>
      </c>
      <c r="B78" t="s">
        <v>1618</v>
      </c>
      <c r="C78" s="179">
        <v>2</v>
      </c>
    </row>
    <row r="79" spans="1:3" x14ac:dyDescent="0.25">
      <c r="A79" t="s">
        <v>4199</v>
      </c>
      <c r="B79" t="s">
        <v>527</v>
      </c>
      <c r="C79" s="179">
        <v>1</v>
      </c>
    </row>
    <row r="80" spans="1:3" x14ac:dyDescent="0.25">
      <c r="A80" t="s">
        <v>3010</v>
      </c>
      <c r="B80" t="s">
        <v>1833</v>
      </c>
      <c r="C80" s="179">
        <v>2</v>
      </c>
    </row>
    <row r="81" spans="1:3" x14ac:dyDescent="0.25">
      <c r="A81" t="s">
        <v>3010</v>
      </c>
      <c r="B81" t="s">
        <v>598</v>
      </c>
      <c r="C81" s="179">
        <v>1</v>
      </c>
    </row>
    <row r="82" spans="1:3" x14ac:dyDescent="0.25">
      <c r="A82" t="s">
        <v>3010</v>
      </c>
      <c r="B82" t="s">
        <v>766</v>
      </c>
      <c r="C82" s="179">
        <v>8</v>
      </c>
    </row>
    <row r="83" spans="1:3" x14ac:dyDescent="0.25">
      <c r="A83" t="s">
        <v>3010</v>
      </c>
      <c r="B83" t="s">
        <v>689</v>
      </c>
      <c r="C83" s="179">
        <v>5</v>
      </c>
    </row>
    <row r="84" spans="1:3" x14ac:dyDescent="0.25">
      <c r="A84" t="s">
        <v>3010</v>
      </c>
      <c r="B84" t="s">
        <v>629</v>
      </c>
      <c r="C84" s="179">
        <v>3</v>
      </c>
    </row>
    <row r="85" spans="1:3" x14ac:dyDescent="0.25">
      <c r="A85" t="s">
        <v>3010</v>
      </c>
      <c r="B85" t="s">
        <v>102</v>
      </c>
      <c r="C85" s="179">
        <v>3</v>
      </c>
    </row>
    <row r="86" spans="1:3" x14ac:dyDescent="0.25">
      <c r="A86" t="s">
        <v>3010</v>
      </c>
      <c r="B86" t="s">
        <v>101</v>
      </c>
      <c r="C86" s="179">
        <v>4</v>
      </c>
    </row>
    <row r="87" spans="1:3" x14ac:dyDescent="0.25">
      <c r="A87" t="s">
        <v>3010</v>
      </c>
      <c r="B87" t="s">
        <v>690</v>
      </c>
      <c r="C87" s="179">
        <v>5</v>
      </c>
    </row>
    <row r="88" spans="1:3" x14ac:dyDescent="0.25">
      <c r="A88" t="s">
        <v>3010</v>
      </c>
      <c r="B88" t="s">
        <v>1719</v>
      </c>
      <c r="C88" s="179">
        <v>1</v>
      </c>
    </row>
    <row r="89" spans="1:3" x14ac:dyDescent="0.25">
      <c r="A89" t="s">
        <v>3010</v>
      </c>
      <c r="B89" t="s">
        <v>478</v>
      </c>
      <c r="C89" s="179">
        <v>3</v>
      </c>
    </row>
    <row r="90" spans="1:3" x14ac:dyDescent="0.25">
      <c r="A90" t="s">
        <v>3010</v>
      </c>
      <c r="B90" t="s">
        <v>3011</v>
      </c>
      <c r="C90" s="179">
        <v>3</v>
      </c>
    </row>
    <row r="91" spans="1:3" x14ac:dyDescent="0.25">
      <c r="A91" t="s">
        <v>3061</v>
      </c>
      <c r="B91" t="s">
        <v>3064</v>
      </c>
      <c r="C91" s="179">
        <v>2</v>
      </c>
    </row>
    <row r="92" spans="1:3" x14ac:dyDescent="0.25">
      <c r="A92" t="s">
        <v>3061</v>
      </c>
      <c r="B92" t="s">
        <v>3062</v>
      </c>
      <c r="C92" s="179">
        <v>3</v>
      </c>
    </row>
    <row r="93" spans="1:3" x14ac:dyDescent="0.25">
      <c r="A93" t="s">
        <v>3061</v>
      </c>
      <c r="B93" t="s">
        <v>4455</v>
      </c>
      <c r="C93" s="179">
        <v>1</v>
      </c>
    </row>
    <row r="94" spans="1:3" x14ac:dyDescent="0.25">
      <c r="A94" t="s">
        <v>2205</v>
      </c>
      <c r="B94" t="s">
        <v>770</v>
      </c>
      <c r="C94" s="179">
        <v>1</v>
      </c>
    </row>
    <row r="95" spans="1:3" x14ac:dyDescent="0.25">
      <c r="A95" t="s">
        <v>2205</v>
      </c>
      <c r="B95" t="s">
        <v>2206</v>
      </c>
      <c r="C95" s="179">
        <v>1</v>
      </c>
    </row>
    <row r="96" spans="1:3" x14ac:dyDescent="0.25">
      <c r="A96" t="s">
        <v>4200</v>
      </c>
      <c r="B96" t="s">
        <v>928</v>
      </c>
      <c r="C96" s="179">
        <v>3</v>
      </c>
    </row>
    <row r="97" spans="1:3" x14ac:dyDescent="0.25">
      <c r="A97" t="s">
        <v>4201</v>
      </c>
      <c r="B97" t="s">
        <v>128</v>
      </c>
      <c r="C97" s="179">
        <v>1</v>
      </c>
    </row>
    <row r="98" spans="1:3" x14ac:dyDescent="0.25">
      <c r="A98" t="s">
        <v>4202</v>
      </c>
      <c r="B98" t="s">
        <v>507</v>
      </c>
      <c r="C98" s="179">
        <v>1</v>
      </c>
    </row>
    <row r="99" spans="1:3" x14ac:dyDescent="0.25">
      <c r="A99" t="s">
        <v>4203</v>
      </c>
      <c r="B99" t="s">
        <v>1826</v>
      </c>
      <c r="C99" s="179">
        <v>1</v>
      </c>
    </row>
    <row r="100" spans="1:3" x14ac:dyDescent="0.25">
      <c r="A100" t="s">
        <v>4203</v>
      </c>
      <c r="B100" t="s">
        <v>1825</v>
      </c>
      <c r="C100" s="179">
        <v>1</v>
      </c>
    </row>
    <row r="101" spans="1:3" x14ac:dyDescent="0.25">
      <c r="A101" t="s">
        <v>4204</v>
      </c>
      <c r="B101" t="s">
        <v>394</v>
      </c>
      <c r="C101" s="179">
        <v>1</v>
      </c>
    </row>
    <row r="102" spans="1:3" x14ac:dyDescent="0.25">
      <c r="A102" t="s">
        <v>4205</v>
      </c>
      <c r="B102" t="s">
        <v>412</v>
      </c>
      <c r="C102" s="179">
        <v>1</v>
      </c>
    </row>
    <row r="103" spans="1:3" x14ac:dyDescent="0.25">
      <c r="A103" t="s">
        <v>4206</v>
      </c>
      <c r="B103" t="s">
        <v>534</v>
      </c>
      <c r="C103" s="179">
        <v>1</v>
      </c>
    </row>
    <row r="104" spans="1:3" x14ac:dyDescent="0.25">
      <c r="A104" t="s">
        <v>4206</v>
      </c>
      <c r="B104" t="s">
        <v>555</v>
      </c>
      <c r="C104" s="179">
        <v>2</v>
      </c>
    </row>
    <row r="105" spans="1:3" x14ac:dyDescent="0.25">
      <c r="A105" t="s">
        <v>4206</v>
      </c>
      <c r="B105" t="s">
        <v>556</v>
      </c>
      <c r="C105" s="179">
        <v>2</v>
      </c>
    </row>
    <row r="106" spans="1:3" x14ac:dyDescent="0.25">
      <c r="A106" t="s">
        <v>4206</v>
      </c>
      <c r="B106" t="s">
        <v>558</v>
      </c>
      <c r="C106" s="179">
        <v>2</v>
      </c>
    </row>
    <row r="107" spans="1:3" x14ac:dyDescent="0.25">
      <c r="A107" t="s">
        <v>4206</v>
      </c>
      <c r="B107" t="s">
        <v>557</v>
      </c>
      <c r="C107" s="179">
        <v>2</v>
      </c>
    </row>
    <row r="108" spans="1:3" x14ac:dyDescent="0.25">
      <c r="A108" t="s">
        <v>4207</v>
      </c>
      <c r="B108" t="s">
        <v>368</v>
      </c>
      <c r="C108" s="179">
        <v>2</v>
      </c>
    </row>
    <row r="109" spans="1:3" x14ac:dyDescent="0.25">
      <c r="A109" t="s">
        <v>4208</v>
      </c>
      <c r="B109" t="s">
        <v>371</v>
      </c>
      <c r="C109" s="179">
        <v>1</v>
      </c>
    </row>
    <row r="110" spans="1:3" x14ac:dyDescent="0.25">
      <c r="A110" t="s">
        <v>3696</v>
      </c>
      <c r="B110" t="s">
        <v>1714</v>
      </c>
      <c r="C110" s="179">
        <v>1</v>
      </c>
    </row>
    <row r="111" spans="1:3" x14ac:dyDescent="0.25">
      <c r="A111" t="s">
        <v>3696</v>
      </c>
      <c r="B111" t="s">
        <v>3697</v>
      </c>
      <c r="C111" s="179">
        <v>5</v>
      </c>
    </row>
    <row r="112" spans="1:3" x14ac:dyDescent="0.25">
      <c r="A112" t="s">
        <v>2565</v>
      </c>
      <c r="B112" t="s">
        <v>2566</v>
      </c>
      <c r="C112" s="179">
        <v>8</v>
      </c>
    </row>
    <row r="113" spans="1:3" x14ac:dyDescent="0.25">
      <c r="A113" t="s">
        <v>2565</v>
      </c>
      <c r="B113" t="s">
        <v>4871</v>
      </c>
      <c r="C113" s="179">
        <v>1</v>
      </c>
    </row>
    <row r="114" spans="1:3" x14ac:dyDescent="0.25">
      <c r="A114" t="s">
        <v>4209</v>
      </c>
      <c r="B114" t="s">
        <v>762</v>
      </c>
      <c r="C114" s="179">
        <v>1</v>
      </c>
    </row>
    <row r="115" spans="1:3" x14ac:dyDescent="0.25">
      <c r="A115" t="s">
        <v>4210</v>
      </c>
      <c r="B115" t="s">
        <v>375</v>
      </c>
      <c r="C115" s="179">
        <v>3</v>
      </c>
    </row>
    <row r="116" spans="1:3" x14ac:dyDescent="0.25">
      <c r="A116" t="s">
        <v>4210</v>
      </c>
      <c r="B116" t="s">
        <v>397</v>
      </c>
      <c r="C116" s="179">
        <v>1</v>
      </c>
    </row>
    <row r="117" spans="1:3" x14ac:dyDescent="0.25">
      <c r="A117" t="s">
        <v>4210</v>
      </c>
      <c r="B117" t="s">
        <v>503</v>
      </c>
      <c r="C117" s="179">
        <v>1</v>
      </c>
    </row>
    <row r="118" spans="1:3" x14ac:dyDescent="0.25">
      <c r="A118" t="s">
        <v>4210</v>
      </c>
      <c r="B118" t="s">
        <v>398</v>
      </c>
      <c r="C118" s="179">
        <v>3</v>
      </c>
    </row>
    <row r="119" spans="1:3" x14ac:dyDescent="0.25">
      <c r="A119" t="s">
        <v>4210</v>
      </c>
      <c r="B119" t="s">
        <v>345</v>
      </c>
      <c r="C119" s="179">
        <v>4</v>
      </c>
    </row>
    <row r="120" spans="1:3" x14ac:dyDescent="0.25">
      <c r="A120" t="s">
        <v>4210</v>
      </c>
      <c r="B120" t="s">
        <v>396</v>
      </c>
      <c r="C120" s="179">
        <v>3</v>
      </c>
    </row>
    <row r="121" spans="1:3" x14ac:dyDescent="0.25">
      <c r="A121" t="s">
        <v>4210</v>
      </c>
      <c r="B121" t="s">
        <v>137</v>
      </c>
      <c r="C121" s="179">
        <v>1</v>
      </c>
    </row>
    <row r="122" spans="1:3" x14ac:dyDescent="0.25">
      <c r="A122" t="s">
        <v>4210</v>
      </c>
      <c r="B122" t="s">
        <v>176</v>
      </c>
      <c r="C122" s="179">
        <v>1</v>
      </c>
    </row>
    <row r="123" spans="1:3" x14ac:dyDescent="0.25">
      <c r="A123" t="s">
        <v>4211</v>
      </c>
      <c r="B123" t="s">
        <v>197</v>
      </c>
      <c r="C123" s="179">
        <v>2</v>
      </c>
    </row>
    <row r="124" spans="1:3" x14ac:dyDescent="0.25">
      <c r="A124" t="s">
        <v>2160</v>
      </c>
      <c r="B124" t="s">
        <v>2161</v>
      </c>
      <c r="C124" s="179">
        <v>1</v>
      </c>
    </row>
    <row r="125" spans="1:3" x14ac:dyDescent="0.25">
      <c r="A125" t="s">
        <v>4212</v>
      </c>
      <c r="B125" t="s">
        <v>824</v>
      </c>
      <c r="C125" s="179">
        <v>1</v>
      </c>
    </row>
    <row r="126" spans="1:3" x14ac:dyDescent="0.25">
      <c r="A126" t="s">
        <v>4213</v>
      </c>
      <c r="B126" t="s">
        <v>3702</v>
      </c>
      <c r="C126" s="179">
        <v>1</v>
      </c>
    </row>
    <row r="127" spans="1:3" x14ac:dyDescent="0.25">
      <c r="A127" t="s">
        <v>3773</v>
      </c>
      <c r="B127" t="s">
        <v>1864</v>
      </c>
      <c r="C127" s="179">
        <v>1</v>
      </c>
    </row>
    <row r="128" spans="1:3" x14ac:dyDescent="0.25">
      <c r="A128" t="s">
        <v>3773</v>
      </c>
      <c r="B128" t="s">
        <v>1264</v>
      </c>
      <c r="C128" s="179">
        <v>1</v>
      </c>
    </row>
    <row r="129" spans="1:3" x14ac:dyDescent="0.25">
      <c r="A129" t="s">
        <v>3773</v>
      </c>
      <c r="B129" t="s">
        <v>1871</v>
      </c>
      <c r="C129" s="179">
        <v>1</v>
      </c>
    </row>
    <row r="130" spans="1:3" x14ac:dyDescent="0.25">
      <c r="A130" t="s">
        <v>3773</v>
      </c>
      <c r="B130" t="s">
        <v>1865</v>
      </c>
      <c r="C130" s="179">
        <v>1</v>
      </c>
    </row>
    <row r="131" spans="1:3" x14ac:dyDescent="0.25">
      <c r="A131" t="s">
        <v>3773</v>
      </c>
      <c r="B131" t="s">
        <v>3977</v>
      </c>
      <c r="C131" s="179">
        <v>1</v>
      </c>
    </row>
    <row r="132" spans="1:3" x14ac:dyDescent="0.25">
      <c r="A132" t="s">
        <v>3773</v>
      </c>
      <c r="B132" t="s">
        <v>3774</v>
      </c>
      <c r="C132" s="179">
        <v>3</v>
      </c>
    </row>
    <row r="133" spans="1:3" x14ac:dyDescent="0.25">
      <c r="A133" t="s">
        <v>4214</v>
      </c>
      <c r="B133" t="s">
        <v>908</v>
      </c>
      <c r="C133" s="179">
        <v>2</v>
      </c>
    </row>
    <row r="134" spans="1:3" x14ac:dyDescent="0.25">
      <c r="A134" t="s">
        <v>4215</v>
      </c>
      <c r="B134" t="s">
        <v>445</v>
      </c>
      <c r="C134" s="179">
        <v>2</v>
      </c>
    </row>
    <row r="135" spans="1:3" x14ac:dyDescent="0.25">
      <c r="A135" t="s">
        <v>4215</v>
      </c>
      <c r="B135" t="s">
        <v>423</v>
      </c>
      <c r="C135" s="179">
        <v>1</v>
      </c>
    </row>
    <row r="136" spans="1:3" x14ac:dyDescent="0.25">
      <c r="A136" t="s">
        <v>4215</v>
      </c>
      <c r="B136" t="s">
        <v>152</v>
      </c>
      <c r="C136" s="179">
        <v>1</v>
      </c>
    </row>
    <row r="137" spans="1:3" x14ac:dyDescent="0.25">
      <c r="A137" t="s">
        <v>4216</v>
      </c>
      <c r="B137" t="s">
        <v>777</v>
      </c>
      <c r="C137" s="179">
        <v>2</v>
      </c>
    </row>
    <row r="138" spans="1:3" x14ac:dyDescent="0.25">
      <c r="A138" t="s">
        <v>4217</v>
      </c>
      <c r="B138" t="s">
        <v>202</v>
      </c>
      <c r="C138" s="179">
        <v>3</v>
      </c>
    </row>
    <row r="139" spans="1:3" x14ac:dyDescent="0.25">
      <c r="A139" t="s">
        <v>2229</v>
      </c>
      <c r="B139" t="s">
        <v>4164</v>
      </c>
      <c r="C139" s="179">
        <v>1</v>
      </c>
    </row>
    <row r="140" spans="1:3" x14ac:dyDescent="0.25">
      <c r="A140" t="s">
        <v>2229</v>
      </c>
      <c r="B140" t="s">
        <v>1141</v>
      </c>
      <c r="C140" s="179">
        <v>1</v>
      </c>
    </row>
    <row r="141" spans="1:3" x14ac:dyDescent="0.25">
      <c r="A141" t="s">
        <v>2229</v>
      </c>
      <c r="B141" t="s">
        <v>1105</v>
      </c>
      <c r="C141" s="179">
        <v>3</v>
      </c>
    </row>
    <row r="142" spans="1:3" x14ac:dyDescent="0.25">
      <c r="A142" t="s">
        <v>2229</v>
      </c>
      <c r="B142" t="s">
        <v>3872</v>
      </c>
      <c r="C142" s="179">
        <v>2</v>
      </c>
    </row>
    <row r="143" spans="1:3" x14ac:dyDescent="0.25">
      <c r="A143" t="s">
        <v>2229</v>
      </c>
      <c r="B143" t="s">
        <v>2761</v>
      </c>
      <c r="C143" s="179">
        <v>4</v>
      </c>
    </row>
    <row r="144" spans="1:3" x14ac:dyDescent="0.25">
      <c r="A144" t="s">
        <v>2229</v>
      </c>
      <c r="B144" t="s">
        <v>2604</v>
      </c>
      <c r="C144" s="179">
        <v>1</v>
      </c>
    </row>
    <row r="145" spans="1:3" x14ac:dyDescent="0.25">
      <c r="A145" t="s">
        <v>2229</v>
      </c>
      <c r="B145" t="s">
        <v>2230</v>
      </c>
      <c r="C145" s="179">
        <v>1</v>
      </c>
    </row>
    <row r="146" spans="1:3" x14ac:dyDescent="0.25">
      <c r="A146" t="s">
        <v>2229</v>
      </c>
      <c r="B146" t="s">
        <v>3866</v>
      </c>
      <c r="C146" s="179">
        <v>7</v>
      </c>
    </row>
    <row r="147" spans="1:3" x14ac:dyDescent="0.25">
      <c r="A147" t="s">
        <v>2229</v>
      </c>
      <c r="B147" t="s">
        <v>3101</v>
      </c>
      <c r="C147" s="179">
        <v>1</v>
      </c>
    </row>
    <row r="148" spans="1:3" x14ac:dyDescent="0.25">
      <c r="A148" t="s">
        <v>2229</v>
      </c>
      <c r="B148" t="s">
        <v>3868</v>
      </c>
      <c r="C148" s="179">
        <v>3</v>
      </c>
    </row>
    <row r="149" spans="1:3" x14ac:dyDescent="0.25">
      <c r="A149" t="s">
        <v>2229</v>
      </c>
      <c r="B149" t="s">
        <v>2627</v>
      </c>
      <c r="C149" s="179">
        <v>14</v>
      </c>
    </row>
    <row r="150" spans="1:3" x14ac:dyDescent="0.25">
      <c r="A150" t="s">
        <v>2229</v>
      </c>
      <c r="B150" t="s">
        <v>2259</v>
      </c>
      <c r="C150" s="179">
        <v>2</v>
      </c>
    </row>
    <row r="151" spans="1:3" x14ac:dyDescent="0.25">
      <c r="A151" t="s">
        <v>2229</v>
      </c>
      <c r="B151" t="s">
        <v>4387</v>
      </c>
      <c r="C151" s="179">
        <v>12</v>
      </c>
    </row>
    <row r="152" spans="1:3" x14ac:dyDescent="0.25">
      <c r="A152" t="s">
        <v>2229</v>
      </c>
      <c r="B152" t="s">
        <v>4403</v>
      </c>
      <c r="C152" s="179">
        <v>3</v>
      </c>
    </row>
    <row r="153" spans="1:3" x14ac:dyDescent="0.25">
      <c r="A153" t="s">
        <v>2229</v>
      </c>
      <c r="B153" t="s">
        <v>4665</v>
      </c>
      <c r="C153" s="179">
        <v>1</v>
      </c>
    </row>
    <row r="154" spans="1:3" x14ac:dyDescent="0.25">
      <c r="A154" t="s">
        <v>2229</v>
      </c>
      <c r="B154" t="s">
        <v>4669</v>
      </c>
      <c r="C154" s="179">
        <v>1</v>
      </c>
    </row>
    <row r="155" spans="1:3" x14ac:dyDescent="0.25">
      <c r="A155" t="s">
        <v>2229</v>
      </c>
      <c r="B155" t="s">
        <v>5172</v>
      </c>
      <c r="C155" s="179">
        <v>2</v>
      </c>
    </row>
    <row r="156" spans="1:3" x14ac:dyDescent="0.25">
      <c r="A156" t="s">
        <v>2779</v>
      </c>
      <c r="B156" t="s">
        <v>2780</v>
      </c>
      <c r="C156" s="179">
        <v>16</v>
      </c>
    </row>
    <row r="157" spans="1:3" x14ac:dyDescent="0.25">
      <c r="A157" t="s">
        <v>4218</v>
      </c>
      <c r="B157" t="s">
        <v>2040</v>
      </c>
      <c r="C157" s="179">
        <v>1</v>
      </c>
    </row>
    <row r="158" spans="1:3" x14ac:dyDescent="0.25">
      <c r="A158" t="s">
        <v>4218</v>
      </c>
      <c r="B158" t="s">
        <v>1621</v>
      </c>
      <c r="C158" s="179">
        <v>1</v>
      </c>
    </row>
    <row r="159" spans="1:3" x14ac:dyDescent="0.25">
      <c r="A159" t="s">
        <v>4218</v>
      </c>
      <c r="B159" t="s">
        <v>94</v>
      </c>
      <c r="C159" s="179">
        <v>1</v>
      </c>
    </row>
    <row r="160" spans="1:3" x14ac:dyDescent="0.25">
      <c r="A160" t="s">
        <v>4218</v>
      </c>
      <c r="B160" t="s">
        <v>1078</v>
      </c>
      <c r="C160" s="179">
        <v>1</v>
      </c>
    </row>
    <row r="161" spans="1:3" x14ac:dyDescent="0.25">
      <c r="A161" t="s">
        <v>4218</v>
      </c>
      <c r="B161" t="s">
        <v>1622</v>
      </c>
      <c r="C161" s="179">
        <v>1</v>
      </c>
    </row>
    <row r="162" spans="1:3" x14ac:dyDescent="0.25">
      <c r="A162" t="s">
        <v>4219</v>
      </c>
      <c r="B162" t="s">
        <v>1876</v>
      </c>
      <c r="C162" s="179">
        <v>1</v>
      </c>
    </row>
    <row r="163" spans="1:3" x14ac:dyDescent="0.25">
      <c r="A163" t="s">
        <v>2663</v>
      </c>
      <c r="B163" t="s">
        <v>2664</v>
      </c>
      <c r="C163" s="179">
        <v>2</v>
      </c>
    </row>
    <row r="164" spans="1:3" x14ac:dyDescent="0.25">
      <c r="A164" t="s">
        <v>2663</v>
      </c>
      <c r="B164" t="s">
        <v>967</v>
      </c>
      <c r="C164" s="179">
        <v>2</v>
      </c>
    </row>
    <row r="165" spans="1:3" x14ac:dyDescent="0.25">
      <c r="A165" t="s">
        <v>2115</v>
      </c>
      <c r="B165" t="s">
        <v>2768</v>
      </c>
      <c r="C165" s="179">
        <v>1</v>
      </c>
    </row>
    <row r="166" spans="1:3" x14ac:dyDescent="0.25">
      <c r="A166" t="s">
        <v>2115</v>
      </c>
      <c r="B166" t="s">
        <v>133</v>
      </c>
      <c r="C166" s="179">
        <v>3</v>
      </c>
    </row>
    <row r="167" spans="1:3" x14ac:dyDescent="0.25">
      <c r="A167" t="s">
        <v>2115</v>
      </c>
      <c r="B167" t="s">
        <v>941</v>
      </c>
      <c r="C167" s="179">
        <v>1</v>
      </c>
    </row>
    <row r="168" spans="1:3" x14ac:dyDescent="0.25">
      <c r="A168" t="s">
        <v>2115</v>
      </c>
      <c r="B168" t="s">
        <v>160</v>
      </c>
      <c r="C168" s="179">
        <v>1</v>
      </c>
    </row>
    <row r="169" spans="1:3" x14ac:dyDescent="0.25">
      <c r="A169" t="s">
        <v>2115</v>
      </c>
      <c r="B169" t="s">
        <v>157</v>
      </c>
      <c r="C169" s="179">
        <v>2</v>
      </c>
    </row>
    <row r="170" spans="1:3" x14ac:dyDescent="0.25">
      <c r="A170" t="s">
        <v>2115</v>
      </c>
      <c r="B170" t="s">
        <v>419</v>
      </c>
      <c r="C170" s="179">
        <v>2</v>
      </c>
    </row>
    <row r="171" spans="1:3" x14ac:dyDescent="0.25">
      <c r="A171" t="s">
        <v>2115</v>
      </c>
      <c r="B171" t="s">
        <v>849</v>
      </c>
      <c r="C171" s="179">
        <v>1</v>
      </c>
    </row>
    <row r="172" spans="1:3" x14ac:dyDescent="0.25">
      <c r="A172" t="s">
        <v>2115</v>
      </c>
      <c r="B172" t="s">
        <v>1912</v>
      </c>
      <c r="C172" s="179">
        <v>1</v>
      </c>
    </row>
    <row r="173" spans="1:3" x14ac:dyDescent="0.25">
      <c r="A173" t="s">
        <v>2115</v>
      </c>
      <c r="B173" t="s">
        <v>165</v>
      </c>
      <c r="C173" s="179">
        <v>1</v>
      </c>
    </row>
    <row r="174" spans="1:3" x14ac:dyDescent="0.25">
      <c r="A174" t="s">
        <v>2115</v>
      </c>
      <c r="B174" t="s">
        <v>114</v>
      </c>
      <c r="C174" s="179">
        <v>3</v>
      </c>
    </row>
    <row r="175" spans="1:3" x14ac:dyDescent="0.25">
      <c r="A175" t="s">
        <v>2115</v>
      </c>
      <c r="B175" t="s">
        <v>329</v>
      </c>
      <c r="C175" s="179">
        <v>5</v>
      </c>
    </row>
    <row r="176" spans="1:3" x14ac:dyDescent="0.25">
      <c r="A176" t="s">
        <v>2115</v>
      </c>
      <c r="B176" t="s">
        <v>163</v>
      </c>
      <c r="C176" s="179">
        <v>3</v>
      </c>
    </row>
    <row r="177" spans="1:3" x14ac:dyDescent="0.25">
      <c r="A177" t="s">
        <v>2115</v>
      </c>
      <c r="B177" t="s">
        <v>1155</v>
      </c>
      <c r="C177" s="179">
        <v>13</v>
      </c>
    </row>
    <row r="178" spans="1:3" x14ac:dyDescent="0.25">
      <c r="A178" t="s">
        <v>2115</v>
      </c>
      <c r="B178" t="s">
        <v>1144</v>
      </c>
      <c r="C178" s="179">
        <v>3</v>
      </c>
    </row>
    <row r="179" spans="1:3" x14ac:dyDescent="0.25">
      <c r="A179" t="s">
        <v>2115</v>
      </c>
      <c r="B179" t="s">
        <v>1156</v>
      </c>
      <c r="C179" s="179">
        <v>1</v>
      </c>
    </row>
    <row r="180" spans="1:3" x14ac:dyDescent="0.25">
      <c r="A180" t="s">
        <v>2115</v>
      </c>
      <c r="B180" t="s">
        <v>183</v>
      </c>
      <c r="C180" s="179">
        <v>4</v>
      </c>
    </row>
    <row r="181" spans="1:3" x14ac:dyDescent="0.25">
      <c r="A181" t="s">
        <v>2115</v>
      </c>
      <c r="B181" t="s">
        <v>856</v>
      </c>
      <c r="C181" s="179">
        <v>2</v>
      </c>
    </row>
    <row r="182" spans="1:3" x14ac:dyDescent="0.25">
      <c r="A182" t="s">
        <v>2115</v>
      </c>
      <c r="B182" t="s">
        <v>1914</v>
      </c>
      <c r="C182" s="179">
        <v>2</v>
      </c>
    </row>
    <row r="183" spans="1:3" x14ac:dyDescent="0.25">
      <c r="A183" t="s">
        <v>2115</v>
      </c>
      <c r="B183" t="s">
        <v>1625</v>
      </c>
      <c r="C183" s="179">
        <v>2</v>
      </c>
    </row>
    <row r="184" spans="1:3" x14ac:dyDescent="0.25">
      <c r="A184" t="s">
        <v>2115</v>
      </c>
      <c r="B184" t="s">
        <v>1893</v>
      </c>
      <c r="C184" s="179">
        <v>2</v>
      </c>
    </row>
    <row r="185" spans="1:3" x14ac:dyDescent="0.25">
      <c r="A185" t="s">
        <v>2115</v>
      </c>
      <c r="B185" t="s">
        <v>1626</v>
      </c>
      <c r="C185" s="179">
        <v>3</v>
      </c>
    </row>
    <row r="186" spans="1:3" x14ac:dyDescent="0.25">
      <c r="A186" t="s">
        <v>2115</v>
      </c>
      <c r="B186" t="s">
        <v>1868</v>
      </c>
      <c r="C186" s="179">
        <v>1</v>
      </c>
    </row>
    <row r="187" spans="1:3" x14ac:dyDescent="0.25">
      <c r="A187" t="s">
        <v>2115</v>
      </c>
      <c r="B187" t="s">
        <v>1993</v>
      </c>
      <c r="C187" s="179">
        <v>1</v>
      </c>
    </row>
    <row r="188" spans="1:3" x14ac:dyDescent="0.25">
      <c r="A188" t="s">
        <v>2115</v>
      </c>
      <c r="B188" t="s">
        <v>2030</v>
      </c>
      <c r="C188" s="179">
        <v>1</v>
      </c>
    </row>
    <row r="189" spans="1:3" x14ac:dyDescent="0.25">
      <c r="A189" t="s">
        <v>2115</v>
      </c>
      <c r="B189" t="s">
        <v>57</v>
      </c>
      <c r="C189" s="179">
        <v>11</v>
      </c>
    </row>
    <row r="190" spans="1:3" x14ac:dyDescent="0.25">
      <c r="A190" t="s">
        <v>2115</v>
      </c>
      <c r="B190" t="s">
        <v>232</v>
      </c>
      <c r="C190" s="179">
        <v>1</v>
      </c>
    </row>
    <row r="191" spans="1:3" x14ac:dyDescent="0.25">
      <c r="A191" t="s">
        <v>2115</v>
      </c>
      <c r="B191" t="s">
        <v>1055</v>
      </c>
      <c r="C191" s="179">
        <v>1</v>
      </c>
    </row>
    <row r="192" spans="1:3" x14ac:dyDescent="0.25">
      <c r="A192" t="s">
        <v>2115</v>
      </c>
      <c r="B192" t="s">
        <v>1224</v>
      </c>
      <c r="C192" s="179">
        <v>2</v>
      </c>
    </row>
    <row r="193" spans="1:3" x14ac:dyDescent="0.25">
      <c r="A193" t="s">
        <v>2115</v>
      </c>
      <c r="B193" t="s">
        <v>2022</v>
      </c>
      <c r="C193" s="179">
        <v>1</v>
      </c>
    </row>
    <row r="194" spans="1:3" x14ac:dyDescent="0.25">
      <c r="A194" t="s">
        <v>2115</v>
      </c>
      <c r="B194" t="s">
        <v>921</v>
      </c>
      <c r="C194" s="179">
        <v>2</v>
      </c>
    </row>
    <row r="195" spans="1:3" x14ac:dyDescent="0.25">
      <c r="A195" t="s">
        <v>2115</v>
      </c>
      <c r="B195" t="s">
        <v>1870</v>
      </c>
      <c r="C195" s="179">
        <v>1</v>
      </c>
    </row>
    <row r="196" spans="1:3" x14ac:dyDescent="0.25">
      <c r="A196" t="s">
        <v>2115</v>
      </c>
      <c r="B196" t="s">
        <v>83</v>
      </c>
      <c r="C196" s="179">
        <v>1</v>
      </c>
    </row>
    <row r="197" spans="1:3" x14ac:dyDescent="0.25">
      <c r="A197" t="s">
        <v>2115</v>
      </c>
      <c r="B197" t="s">
        <v>1998</v>
      </c>
      <c r="C197" s="179">
        <v>3</v>
      </c>
    </row>
    <row r="198" spans="1:3" x14ac:dyDescent="0.25">
      <c r="A198" t="s">
        <v>2115</v>
      </c>
      <c r="B198" t="s">
        <v>306</v>
      </c>
      <c r="C198" s="179">
        <v>3</v>
      </c>
    </row>
    <row r="199" spans="1:3" x14ac:dyDescent="0.25">
      <c r="A199" t="s">
        <v>2115</v>
      </c>
      <c r="B199" t="s">
        <v>687</v>
      </c>
      <c r="C199" s="179">
        <v>1</v>
      </c>
    </row>
    <row r="200" spans="1:3" x14ac:dyDescent="0.25">
      <c r="A200" t="s">
        <v>2115</v>
      </c>
      <c r="B200" t="s">
        <v>1869</v>
      </c>
      <c r="C200" s="179">
        <v>1</v>
      </c>
    </row>
    <row r="201" spans="1:3" x14ac:dyDescent="0.25">
      <c r="A201" t="s">
        <v>2115</v>
      </c>
      <c r="B201" t="s">
        <v>808</v>
      </c>
      <c r="C201" s="179">
        <v>1</v>
      </c>
    </row>
    <row r="202" spans="1:3" x14ac:dyDescent="0.25">
      <c r="A202" t="s">
        <v>2115</v>
      </c>
      <c r="B202" t="s">
        <v>1994</v>
      </c>
      <c r="C202" s="179">
        <v>1</v>
      </c>
    </row>
    <row r="203" spans="1:3" x14ac:dyDescent="0.25">
      <c r="A203" t="s">
        <v>2115</v>
      </c>
      <c r="B203" t="s">
        <v>2864</v>
      </c>
      <c r="C203" s="179">
        <v>1</v>
      </c>
    </row>
    <row r="204" spans="1:3" x14ac:dyDescent="0.25">
      <c r="A204" t="s">
        <v>2115</v>
      </c>
      <c r="B204" t="s">
        <v>2865</v>
      </c>
      <c r="C204" s="179">
        <v>1</v>
      </c>
    </row>
    <row r="205" spans="1:3" x14ac:dyDescent="0.25">
      <c r="A205" t="s">
        <v>2115</v>
      </c>
      <c r="B205" t="s">
        <v>1898</v>
      </c>
      <c r="C205" s="179">
        <v>1</v>
      </c>
    </row>
    <row r="206" spans="1:3" x14ac:dyDescent="0.25">
      <c r="A206" t="s">
        <v>2115</v>
      </c>
      <c r="B206" t="s">
        <v>1739</v>
      </c>
      <c r="C206" s="179">
        <v>1</v>
      </c>
    </row>
    <row r="207" spans="1:3" x14ac:dyDescent="0.25">
      <c r="A207" t="s">
        <v>2115</v>
      </c>
      <c r="B207" t="s">
        <v>740</v>
      </c>
      <c r="C207" s="179">
        <v>1</v>
      </c>
    </row>
    <row r="208" spans="1:3" x14ac:dyDescent="0.25">
      <c r="A208" t="s">
        <v>2115</v>
      </c>
      <c r="B208" t="s">
        <v>655</v>
      </c>
      <c r="C208" s="179">
        <v>1</v>
      </c>
    </row>
    <row r="209" spans="1:3" x14ac:dyDescent="0.25">
      <c r="A209" t="s">
        <v>2115</v>
      </c>
      <c r="B209" t="s">
        <v>1257</v>
      </c>
      <c r="C209" s="179">
        <v>1</v>
      </c>
    </row>
    <row r="210" spans="1:3" x14ac:dyDescent="0.25">
      <c r="A210" t="s">
        <v>2115</v>
      </c>
      <c r="B210" t="s">
        <v>1738</v>
      </c>
      <c r="C210" s="179">
        <v>1</v>
      </c>
    </row>
    <row r="211" spans="1:3" x14ac:dyDescent="0.25">
      <c r="A211" t="s">
        <v>2115</v>
      </c>
      <c r="B211" t="s">
        <v>339</v>
      </c>
      <c r="C211" s="179">
        <v>4</v>
      </c>
    </row>
    <row r="212" spans="1:3" x14ac:dyDescent="0.25">
      <c r="A212" t="s">
        <v>2115</v>
      </c>
      <c r="B212" t="s">
        <v>1270</v>
      </c>
      <c r="C212" s="179">
        <v>1</v>
      </c>
    </row>
    <row r="213" spans="1:3" x14ac:dyDescent="0.25">
      <c r="A213" t="s">
        <v>2115</v>
      </c>
      <c r="B213" t="s">
        <v>1114</v>
      </c>
      <c r="C213" s="179">
        <v>2</v>
      </c>
    </row>
    <row r="214" spans="1:3" x14ac:dyDescent="0.25">
      <c r="A214" t="s">
        <v>2115</v>
      </c>
      <c r="B214" t="s">
        <v>1093</v>
      </c>
      <c r="C214" s="179">
        <v>2</v>
      </c>
    </row>
    <row r="215" spans="1:3" x14ac:dyDescent="0.25">
      <c r="A215" t="s">
        <v>2115</v>
      </c>
      <c r="B215" t="s">
        <v>2631</v>
      </c>
      <c r="C215" s="179">
        <v>6</v>
      </c>
    </row>
    <row r="216" spans="1:3" x14ac:dyDescent="0.25">
      <c r="A216" t="s">
        <v>2115</v>
      </c>
      <c r="B216" t="s">
        <v>3197</v>
      </c>
      <c r="C216" s="179">
        <v>163</v>
      </c>
    </row>
    <row r="217" spans="1:3" x14ac:dyDescent="0.25">
      <c r="A217" t="s">
        <v>2115</v>
      </c>
      <c r="B217" t="s">
        <v>3687</v>
      </c>
      <c r="C217" s="179">
        <v>13</v>
      </c>
    </row>
    <row r="218" spans="1:3" x14ac:dyDescent="0.25">
      <c r="A218" t="s">
        <v>2115</v>
      </c>
      <c r="B218" t="s">
        <v>2824</v>
      </c>
      <c r="C218" s="179">
        <v>1</v>
      </c>
    </row>
    <row r="219" spans="1:3" x14ac:dyDescent="0.25">
      <c r="A219" t="s">
        <v>2115</v>
      </c>
      <c r="B219" t="s">
        <v>3775</v>
      </c>
      <c r="C219" s="179">
        <v>2</v>
      </c>
    </row>
    <row r="220" spans="1:3" x14ac:dyDescent="0.25">
      <c r="A220" t="s">
        <v>2115</v>
      </c>
      <c r="B220" t="s">
        <v>4023</v>
      </c>
      <c r="C220" s="179">
        <v>18</v>
      </c>
    </row>
    <row r="221" spans="1:3" x14ac:dyDescent="0.25">
      <c r="A221" t="s">
        <v>2115</v>
      </c>
      <c r="B221" t="s">
        <v>4031</v>
      </c>
      <c r="C221" s="179">
        <v>2</v>
      </c>
    </row>
    <row r="222" spans="1:3" x14ac:dyDescent="0.25">
      <c r="A222" t="s">
        <v>2115</v>
      </c>
      <c r="B222" t="s">
        <v>2788</v>
      </c>
      <c r="C222" s="179">
        <v>2</v>
      </c>
    </row>
    <row r="223" spans="1:3" x14ac:dyDescent="0.25">
      <c r="A223" t="s">
        <v>2115</v>
      </c>
      <c r="B223" t="s">
        <v>3209</v>
      </c>
      <c r="C223" s="179">
        <v>1</v>
      </c>
    </row>
    <row r="224" spans="1:3" x14ac:dyDescent="0.25">
      <c r="A224" t="s">
        <v>2115</v>
      </c>
      <c r="B224" t="s">
        <v>2532</v>
      </c>
      <c r="C224" s="179">
        <v>1</v>
      </c>
    </row>
    <row r="225" spans="1:3" x14ac:dyDescent="0.25">
      <c r="A225" t="s">
        <v>2115</v>
      </c>
      <c r="B225" t="s">
        <v>2773</v>
      </c>
      <c r="C225" s="179">
        <v>15</v>
      </c>
    </row>
    <row r="226" spans="1:3" x14ac:dyDescent="0.25">
      <c r="A226" t="s">
        <v>2115</v>
      </c>
      <c r="B226" t="s">
        <v>3110</v>
      </c>
      <c r="C226" s="179">
        <v>27</v>
      </c>
    </row>
    <row r="227" spans="1:3" x14ac:dyDescent="0.25">
      <c r="A227" t="s">
        <v>2115</v>
      </c>
      <c r="B227" t="s">
        <v>4025</v>
      </c>
      <c r="C227" s="179">
        <v>2</v>
      </c>
    </row>
    <row r="228" spans="1:3" x14ac:dyDescent="0.25">
      <c r="A228" t="s">
        <v>2115</v>
      </c>
      <c r="B228" t="s">
        <v>2707</v>
      </c>
      <c r="C228" s="179">
        <v>6</v>
      </c>
    </row>
    <row r="229" spans="1:3" x14ac:dyDescent="0.25">
      <c r="A229" t="s">
        <v>2115</v>
      </c>
      <c r="B229" t="s">
        <v>2692</v>
      </c>
      <c r="C229" s="179">
        <v>11</v>
      </c>
    </row>
    <row r="230" spans="1:3" x14ac:dyDescent="0.25">
      <c r="A230" t="s">
        <v>2115</v>
      </c>
      <c r="B230" t="s">
        <v>2976</v>
      </c>
      <c r="C230" s="179">
        <v>4</v>
      </c>
    </row>
    <row r="231" spans="1:3" x14ac:dyDescent="0.25">
      <c r="A231" t="s">
        <v>2115</v>
      </c>
      <c r="B231" t="s">
        <v>4015</v>
      </c>
      <c r="C231" s="179">
        <v>2</v>
      </c>
    </row>
    <row r="232" spans="1:3" x14ac:dyDescent="0.25">
      <c r="A232" t="s">
        <v>2115</v>
      </c>
      <c r="B232" t="s">
        <v>3675</v>
      </c>
      <c r="C232" s="179">
        <v>23</v>
      </c>
    </row>
    <row r="233" spans="1:3" x14ac:dyDescent="0.25">
      <c r="A233" t="s">
        <v>2115</v>
      </c>
      <c r="B233" t="s">
        <v>4033</v>
      </c>
      <c r="C233" s="179">
        <v>2</v>
      </c>
    </row>
    <row r="234" spans="1:3" x14ac:dyDescent="0.25">
      <c r="A234" t="s">
        <v>2115</v>
      </c>
      <c r="B234" t="s">
        <v>3861</v>
      </c>
      <c r="C234" s="179">
        <v>1</v>
      </c>
    </row>
    <row r="235" spans="1:3" x14ac:dyDescent="0.25">
      <c r="A235" t="s">
        <v>2115</v>
      </c>
      <c r="B235" t="s">
        <v>4189</v>
      </c>
      <c r="C235" s="179">
        <v>1</v>
      </c>
    </row>
    <row r="236" spans="1:3" x14ac:dyDescent="0.25">
      <c r="A236" t="s">
        <v>2115</v>
      </c>
      <c r="B236" t="s">
        <v>4146</v>
      </c>
      <c r="C236" s="179">
        <v>4</v>
      </c>
    </row>
    <row r="237" spans="1:3" x14ac:dyDescent="0.25">
      <c r="A237" t="s">
        <v>2115</v>
      </c>
      <c r="B237" t="s">
        <v>2156</v>
      </c>
      <c r="C237" s="179">
        <v>1</v>
      </c>
    </row>
    <row r="238" spans="1:3" x14ac:dyDescent="0.25">
      <c r="A238" t="s">
        <v>2115</v>
      </c>
      <c r="B238" t="s">
        <v>3679</v>
      </c>
      <c r="C238" s="179">
        <v>7</v>
      </c>
    </row>
    <row r="239" spans="1:3" x14ac:dyDescent="0.25">
      <c r="A239" t="s">
        <v>2115</v>
      </c>
      <c r="B239" t="s">
        <v>3015</v>
      </c>
      <c r="C239" s="179">
        <v>4</v>
      </c>
    </row>
    <row r="240" spans="1:3" x14ac:dyDescent="0.25">
      <c r="A240" t="s">
        <v>2115</v>
      </c>
      <c r="B240" t="s">
        <v>3936</v>
      </c>
      <c r="C240" s="179">
        <v>21</v>
      </c>
    </row>
    <row r="241" spans="1:3" x14ac:dyDescent="0.25">
      <c r="A241" t="s">
        <v>2115</v>
      </c>
      <c r="B241" t="s">
        <v>3776</v>
      </c>
      <c r="C241" s="179">
        <v>16</v>
      </c>
    </row>
    <row r="242" spans="1:3" x14ac:dyDescent="0.25">
      <c r="A242" t="s">
        <v>2115</v>
      </c>
      <c r="B242" t="s">
        <v>3677</v>
      </c>
      <c r="C242" s="179">
        <v>3</v>
      </c>
    </row>
    <row r="243" spans="1:3" x14ac:dyDescent="0.25">
      <c r="A243" t="s">
        <v>2115</v>
      </c>
      <c r="B243" t="s">
        <v>2919</v>
      </c>
      <c r="C243" s="179">
        <v>1</v>
      </c>
    </row>
    <row r="244" spans="1:3" x14ac:dyDescent="0.25">
      <c r="A244" t="s">
        <v>2115</v>
      </c>
      <c r="B244" t="s">
        <v>2077</v>
      </c>
      <c r="C244" s="179">
        <v>1</v>
      </c>
    </row>
    <row r="245" spans="1:3" x14ac:dyDescent="0.25">
      <c r="A245" t="s">
        <v>2115</v>
      </c>
      <c r="B245" t="s">
        <v>2786</v>
      </c>
      <c r="C245" s="179">
        <v>7</v>
      </c>
    </row>
    <row r="246" spans="1:3" x14ac:dyDescent="0.25">
      <c r="A246" t="s">
        <v>2115</v>
      </c>
      <c r="B246" t="s">
        <v>3966</v>
      </c>
      <c r="C246" s="179">
        <v>50</v>
      </c>
    </row>
    <row r="247" spans="1:3" x14ac:dyDescent="0.25">
      <c r="A247" t="s">
        <v>2115</v>
      </c>
      <c r="B247" t="s">
        <v>4005</v>
      </c>
      <c r="C247" s="179">
        <v>2</v>
      </c>
    </row>
    <row r="248" spans="1:3" x14ac:dyDescent="0.25">
      <c r="A248" t="s">
        <v>2115</v>
      </c>
      <c r="B248" t="s">
        <v>2816</v>
      </c>
      <c r="C248" s="179">
        <v>1</v>
      </c>
    </row>
    <row r="249" spans="1:3" x14ac:dyDescent="0.25">
      <c r="A249" t="s">
        <v>2115</v>
      </c>
      <c r="B249" t="s">
        <v>3967</v>
      </c>
      <c r="C249" s="179">
        <v>2</v>
      </c>
    </row>
    <row r="250" spans="1:3" x14ac:dyDescent="0.25">
      <c r="A250" t="s">
        <v>2115</v>
      </c>
      <c r="B250" t="s">
        <v>2521</v>
      </c>
      <c r="C250" s="179">
        <v>2</v>
      </c>
    </row>
    <row r="251" spans="1:3" x14ac:dyDescent="0.25">
      <c r="A251" t="s">
        <v>2115</v>
      </c>
      <c r="B251" t="s">
        <v>2820</v>
      </c>
      <c r="C251" s="179">
        <v>3</v>
      </c>
    </row>
    <row r="252" spans="1:3" x14ac:dyDescent="0.25">
      <c r="A252" t="s">
        <v>2115</v>
      </c>
      <c r="B252" t="s">
        <v>2822</v>
      </c>
      <c r="C252" s="179">
        <v>6</v>
      </c>
    </row>
    <row r="253" spans="1:3" x14ac:dyDescent="0.25">
      <c r="A253" t="s">
        <v>2115</v>
      </c>
      <c r="B253" t="s">
        <v>4377</v>
      </c>
      <c r="C253" s="179">
        <v>1</v>
      </c>
    </row>
    <row r="254" spans="1:3" x14ac:dyDescent="0.25">
      <c r="A254" t="s">
        <v>2115</v>
      </c>
      <c r="B254" t="s">
        <v>4468</v>
      </c>
      <c r="C254" s="179">
        <v>1</v>
      </c>
    </row>
    <row r="255" spans="1:3" x14ac:dyDescent="0.25">
      <c r="A255" t="s">
        <v>2115</v>
      </c>
      <c r="B255" t="s">
        <v>4474</v>
      </c>
      <c r="C255" s="179">
        <v>1</v>
      </c>
    </row>
    <row r="256" spans="1:3" x14ac:dyDescent="0.25">
      <c r="A256" t="s">
        <v>2115</v>
      </c>
      <c r="B256" t="s">
        <v>4483</v>
      </c>
      <c r="C256" s="179">
        <v>1</v>
      </c>
    </row>
    <row r="257" spans="1:3" x14ac:dyDescent="0.25">
      <c r="A257" t="s">
        <v>2115</v>
      </c>
      <c r="B257" t="s">
        <v>4639</v>
      </c>
      <c r="C257" s="179">
        <v>1</v>
      </c>
    </row>
    <row r="258" spans="1:3" x14ac:dyDescent="0.25">
      <c r="A258" t="s">
        <v>2115</v>
      </c>
      <c r="B258" t="s">
        <v>4716</v>
      </c>
      <c r="C258" s="179">
        <v>1</v>
      </c>
    </row>
    <row r="259" spans="1:3" x14ac:dyDescent="0.25">
      <c r="A259" t="s">
        <v>2115</v>
      </c>
      <c r="B259" t="s">
        <v>5179</v>
      </c>
      <c r="C259" s="179">
        <v>2</v>
      </c>
    </row>
    <row r="260" spans="1:3" x14ac:dyDescent="0.25">
      <c r="A260" t="s">
        <v>2115</v>
      </c>
      <c r="B260" t="s">
        <v>5337</v>
      </c>
      <c r="C260" s="179">
        <v>1</v>
      </c>
    </row>
    <row r="261" spans="1:3" x14ac:dyDescent="0.25">
      <c r="A261" t="s">
        <v>2115</v>
      </c>
      <c r="B261" t="s">
        <v>5359</v>
      </c>
      <c r="C261" s="179">
        <v>2</v>
      </c>
    </row>
    <row r="262" spans="1:3" x14ac:dyDescent="0.25">
      <c r="A262" t="s">
        <v>2115</v>
      </c>
      <c r="B262" t="s">
        <v>5375</v>
      </c>
      <c r="C262" s="179">
        <v>1</v>
      </c>
    </row>
    <row r="263" spans="1:3" x14ac:dyDescent="0.25">
      <c r="A263" t="s">
        <v>2115</v>
      </c>
      <c r="B263" t="s">
        <v>5437</v>
      </c>
      <c r="C263" s="179">
        <v>1</v>
      </c>
    </row>
    <row r="264" spans="1:3" x14ac:dyDescent="0.25">
      <c r="A264" t="s">
        <v>2115</v>
      </c>
      <c r="B264" t="s">
        <v>5451</v>
      </c>
      <c r="C264" s="179">
        <v>1</v>
      </c>
    </row>
    <row r="265" spans="1:3" x14ac:dyDescent="0.25">
      <c r="A265" t="s">
        <v>4220</v>
      </c>
      <c r="B265" t="s">
        <v>1734</v>
      </c>
      <c r="C265" s="179">
        <v>2</v>
      </c>
    </row>
    <row r="266" spans="1:3" x14ac:dyDescent="0.25">
      <c r="A266" t="s">
        <v>2272</v>
      </c>
      <c r="B266" t="s">
        <v>1060</v>
      </c>
      <c r="C266" s="179">
        <v>1</v>
      </c>
    </row>
    <row r="267" spans="1:3" x14ac:dyDescent="0.25">
      <c r="A267" t="s">
        <v>2272</v>
      </c>
      <c r="B267" t="s">
        <v>1016</v>
      </c>
      <c r="C267" s="179">
        <v>1</v>
      </c>
    </row>
    <row r="268" spans="1:3" x14ac:dyDescent="0.25">
      <c r="A268" t="s">
        <v>2272</v>
      </c>
      <c r="B268" t="s">
        <v>1194</v>
      </c>
      <c r="C268" s="179">
        <v>1</v>
      </c>
    </row>
    <row r="269" spans="1:3" x14ac:dyDescent="0.25">
      <c r="A269" t="s">
        <v>2272</v>
      </c>
      <c r="B269" t="s">
        <v>903</v>
      </c>
      <c r="C269" s="179">
        <v>2</v>
      </c>
    </row>
    <row r="270" spans="1:3" x14ac:dyDescent="0.25">
      <c r="A270" t="s">
        <v>2272</v>
      </c>
      <c r="B270" t="s">
        <v>711</v>
      </c>
      <c r="C270" s="179">
        <v>1</v>
      </c>
    </row>
    <row r="271" spans="1:3" x14ac:dyDescent="0.25">
      <c r="A271" t="s">
        <v>2272</v>
      </c>
      <c r="B271" t="s">
        <v>1015</v>
      </c>
      <c r="C271" s="179">
        <v>1</v>
      </c>
    </row>
    <row r="272" spans="1:3" x14ac:dyDescent="0.25">
      <c r="A272" t="s">
        <v>2272</v>
      </c>
      <c r="B272" t="s">
        <v>1193</v>
      </c>
      <c r="C272" s="179">
        <v>1</v>
      </c>
    </row>
    <row r="273" spans="1:3" x14ac:dyDescent="0.25">
      <c r="A273" t="s">
        <v>2272</v>
      </c>
      <c r="B273" t="s">
        <v>1195</v>
      </c>
      <c r="C273" s="179">
        <v>1</v>
      </c>
    </row>
    <row r="274" spans="1:3" x14ac:dyDescent="0.25">
      <c r="A274" t="s">
        <v>2272</v>
      </c>
      <c r="B274" t="s">
        <v>1150</v>
      </c>
      <c r="C274" s="179">
        <v>1</v>
      </c>
    </row>
    <row r="275" spans="1:3" x14ac:dyDescent="0.25">
      <c r="A275" t="s">
        <v>2272</v>
      </c>
      <c r="B275" t="s">
        <v>1974</v>
      </c>
      <c r="C275" s="179">
        <v>2</v>
      </c>
    </row>
    <row r="276" spans="1:3" x14ac:dyDescent="0.25">
      <c r="A276" t="s">
        <v>2272</v>
      </c>
      <c r="B276" t="s">
        <v>1262</v>
      </c>
      <c r="C276" s="179">
        <v>1</v>
      </c>
    </row>
    <row r="277" spans="1:3" x14ac:dyDescent="0.25">
      <c r="A277" t="s">
        <v>2272</v>
      </c>
      <c r="B277" t="s">
        <v>2547</v>
      </c>
      <c r="C277" s="179">
        <v>4</v>
      </c>
    </row>
    <row r="278" spans="1:3" x14ac:dyDescent="0.25">
      <c r="A278" t="s">
        <v>2272</v>
      </c>
      <c r="B278" t="s">
        <v>2818</v>
      </c>
      <c r="C278" s="179">
        <v>1</v>
      </c>
    </row>
    <row r="279" spans="1:3" x14ac:dyDescent="0.25">
      <c r="A279" t="s">
        <v>2272</v>
      </c>
      <c r="B279" t="s">
        <v>2273</v>
      </c>
      <c r="C279" s="179">
        <v>3</v>
      </c>
    </row>
    <row r="280" spans="1:3" x14ac:dyDescent="0.25">
      <c r="A280" t="s">
        <v>2272</v>
      </c>
      <c r="B280" t="s">
        <v>3097</v>
      </c>
      <c r="C280" s="179">
        <v>1</v>
      </c>
    </row>
    <row r="281" spans="1:3" x14ac:dyDescent="0.25">
      <c r="A281" t="s">
        <v>2272</v>
      </c>
      <c r="B281" t="s">
        <v>3040</v>
      </c>
      <c r="C281" s="179">
        <v>1</v>
      </c>
    </row>
    <row r="282" spans="1:3" x14ac:dyDescent="0.25">
      <c r="A282" t="s">
        <v>2272</v>
      </c>
      <c r="B282" t="s">
        <v>2921</v>
      </c>
      <c r="C282" s="179">
        <v>4</v>
      </c>
    </row>
    <row r="283" spans="1:3" x14ac:dyDescent="0.25">
      <c r="A283" t="s">
        <v>2272</v>
      </c>
      <c r="B283" t="s">
        <v>3777</v>
      </c>
      <c r="C283" s="179">
        <v>4</v>
      </c>
    </row>
    <row r="284" spans="1:3" x14ac:dyDescent="0.25">
      <c r="A284" t="s">
        <v>2272</v>
      </c>
      <c r="B284" t="s">
        <v>2895</v>
      </c>
      <c r="C284" s="179">
        <v>12</v>
      </c>
    </row>
    <row r="285" spans="1:3" x14ac:dyDescent="0.25">
      <c r="A285" t="s">
        <v>2272</v>
      </c>
      <c r="B285" t="s">
        <v>2972</v>
      </c>
      <c r="C285" s="179">
        <v>1</v>
      </c>
    </row>
    <row r="286" spans="1:3" x14ac:dyDescent="0.25">
      <c r="A286" t="s">
        <v>2272</v>
      </c>
      <c r="B286" t="s">
        <v>4127</v>
      </c>
      <c r="C286" s="179">
        <v>5</v>
      </c>
    </row>
    <row r="287" spans="1:3" x14ac:dyDescent="0.25">
      <c r="A287" t="s">
        <v>2272</v>
      </c>
      <c r="B287" t="s">
        <v>4874</v>
      </c>
      <c r="C287" s="179">
        <v>1</v>
      </c>
    </row>
    <row r="288" spans="1:3" x14ac:dyDescent="0.25">
      <c r="A288" t="s">
        <v>4221</v>
      </c>
      <c r="B288" t="s">
        <v>260</v>
      </c>
      <c r="C288" s="179">
        <v>1</v>
      </c>
    </row>
    <row r="289" spans="1:3" x14ac:dyDescent="0.25">
      <c r="A289" t="s">
        <v>4221</v>
      </c>
      <c r="B289" t="s">
        <v>341</v>
      </c>
      <c r="C289" s="179">
        <v>1</v>
      </c>
    </row>
    <row r="290" spans="1:3" x14ac:dyDescent="0.25">
      <c r="A290" t="s">
        <v>4221</v>
      </c>
      <c r="B290" t="s">
        <v>261</v>
      </c>
      <c r="C290" s="179">
        <v>1</v>
      </c>
    </row>
    <row r="291" spans="1:3" x14ac:dyDescent="0.25">
      <c r="A291" t="s">
        <v>2509</v>
      </c>
      <c r="B291" t="s">
        <v>769</v>
      </c>
      <c r="C291" s="179">
        <v>1</v>
      </c>
    </row>
    <row r="292" spans="1:3" x14ac:dyDescent="0.25">
      <c r="A292" t="s">
        <v>2509</v>
      </c>
      <c r="B292" t="s">
        <v>3703</v>
      </c>
      <c r="C292" s="179">
        <v>1</v>
      </c>
    </row>
    <row r="293" spans="1:3" x14ac:dyDescent="0.25">
      <c r="A293" t="s">
        <v>2509</v>
      </c>
      <c r="B293" t="s">
        <v>2510</v>
      </c>
      <c r="C293" s="179">
        <v>1</v>
      </c>
    </row>
    <row r="294" spans="1:3" x14ac:dyDescent="0.25">
      <c r="A294" t="s">
        <v>2509</v>
      </c>
      <c r="B294" t="s">
        <v>5440</v>
      </c>
      <c r="C294" s="179">
        <v>1</v>
      </c>
    </row>
    <row r="295" spans="1:3" x14ac:dyDescent="0.25">
      <c r="A295" t="s">
        <v>3663</v>
      </c>
      <c r="B295" t="s">
        <v>853</v>
      </c>
      <c r="C295" s="179">
        <v>1</v>
      </c>
    </row>
    <row r="296" spans="1:3" x14ac:dyDescent="0.25">
      <c r="A296" t="s">
        <v>3663</v>
      </c>
      <c r="B296" t="s">
        <v>1892</v>
      </c>
      <c r="C296" s="179">
        <v>1</v>
      </c>
    </row>
    <row r="297" spans="1:3" x14ac:dyDescent="0.25">
      <c r="A297" t="s">
        <v>3663</v>
      </c>
      <c r="B297" t="s">
        <v>1890</v>
      </c>
      <c r="C297" s="179">
        <v>1</v>
      </c>
    </row>
    <row r="298" spans="1:3" x14ac:dyDescent="0.25">
      <c r="A298" t="s">
        <v>3663</v>
      </c>
      <c r="B298" t="s">
        <v>1891</v>
      </c>
      <c r="C298" s="179">
        <v>1</v>
      </c>
    </row>
    <row r="299" spans="1:3" x14ac:dyDescent="0.25">
      <c r="A299" t="s">
        <v>3663</v>
      </c>
      <c r="B299" t="s">
        <v>1886</v>
      </c>
      <c r="C299" s="179">
        <v>1</v>
      </c>
    </row>
    <row r="300" spans="1:3" x14ac:dyDescent="0.25">
      <c r="A300" t="s">
        <v>3663</v>
      </c>
      <c r="B300" t="s">
        <v>4136</v>
      </c>
      <c r="C300" s="179">
        <v>2</v>
      </c>
    </row>
    <row r="301" spans="1:3" x14ac:dyDescent="0.25">
      <c r="A301" t="s">
        <v>3663</v>
      </c>
      <c r="B301" t="s">
        <v>3664</v>
      </c>
      <c r="C301" s="179">
        <v>1</v>
      </c>
    </row>
    <row r="302" spans="1:3" x14ac:dyDescent="0.25">
      <c r="A302" t="s">
        <v>3932</v>
      </c>
      <c r="B302" t="s">
        <v>3933</v>
      </c>
      <c r="C302" s="179">
        <v>4</v>
      </c>
    </row>
    <row r="303" spans="1:3" x14ac:dyDescent="0.25">
      <c r="A303" t="s">
        <v>3177</v>
      </c>
      <c r="B303" t="s">
        <v>547</v>
      </c>
      <c r="C303" s="179">
        <v>3</v>
      </c>
    </row>
    <row r="304" spans="1:3" x14ac:dyDescent="0.25">
      <c r="A304" t="s">
        <v>3177</v>
      </c>
      <c r="B304" t="s">
        <v>1707</v>
      </c>
      <c r="C304" s="179">
        <v>1</v>
      </c>
    </row>
    <row r="305" spans="1:3" x14ac:dyDescent="0.25">
      <c r="A305" t="s">
        <v>3177</v>
      </c>
      <c r="B305" t="s">
        <v>764</v>
      </c>
      <c r="C305" s="179">
        <v>9</v>
      </c>
    </row>
    <row r="306" spans="1:3" x14ac:dyDescent="0.25">
      <c r="A306" t="s">
        <v>4222</v>
      </c>
      <c r="B306" t="s">
        <v>105</v>
      </c>
      <c r="C306" s="179">
        <v>1</v>
      </c>
    </row>
    <row r="307" spans="1:3" x14ac:dyDescent="0.25">
      <c r="A307" t="s">
        <v>4222</v>
      </c>
      <c r="B307" t="s">
        <v>104</v>
      </c>
      <c r="C307" s="179">
        <v>1</v>
      </c>
    </row>
    <row r="308" spans="1:3" x14ac:dyDescent="0.25">
      <c r="A308" t="s">
        <v>4222</v>
      </c>
      <c r="B308" t="s">
        <v>807</v>
      </c>
      <c r="C308" s="179">
        <v>1</v>
      </c>
    </row>
    <row r="309" spans="1:3" x14ac:dyDescent="0.25">
      <c r="A309" t="s">
        <v>2119</v>
      </c>
      <c r="B309" t="s">
        <v>969</v>
      </c>
      <c r="C309" s="179">
        <v>1</v>
      </c>
    </row>
    <row r="310" spans="1:3" x14ac:dyDescent="0.25">
      <c r="A310" t="s">
        <v>2119</v>
      </c>
      <c r="B310" t="s">
        <v>3193</v>
      </c>
      <c r="C310" s="179">
        <v>1</v>
      </c>
    </row>
    <row r="311" spans="1:3" x14ac:dyDescent="0.25">
      <c r="A311" t="s">
        <v>2119</v>
      </c>
      <c r="B311" t="s">
        <v>2120</v>
      </c>
      <c r="C311" s="179">
        <v>2</v>
      </c>
    </row>
    <row r="312" spans="1:3" x14ac:dyDescent="0.25">
      <c r="A312" t="s">
        <v>2119</v>
      </c>
      <c r="B312" t="s">
        <v>4673</v>
      </c>
      <c r="C312" s="179">
        <v>1</v>
      </c>
    </row>
    <row r="313" spans="1:3" x14ac:dyDescent="0.25">
      <c r="A313" t="s">
        <v>2119</v>
      </c>
      <c r="B313" t="s">
        <v>5339</v>
      </c>
      <c r="C313" s="179">
        <v>2</v>
      </c>
    </row>
    <row r="314" spans="1:3" x14ac:dyDescent="0.25">
      <c r="A314" t="s">
        <v>2119</v>
      </c>
      <c r="B314" t="s">
        <v>5377</v>
      </c>
      <c r="C314" s="179">
        <v>1</v>
      </c>
    </row>
    <row r="315" spans="1:3" x14ac:dyDescent="0.25">
      <c r="A315" t="s">
        <v>2670</v>
      </c>
      <c r="B315" t="s">
        <v>1219</v>
      </c>
      <c r="C315" s="179">
        <v>1</v>
      </c>
    </row>
    <row r="316" spans="1:3" x14ac:dyDescent="0.25">
      <c r="A316" t="s">
        <v>2670</v>
      </c>
      <c r="B316" t="s">
        <v>271</v>
      </c>
      <c r="C316" s="179">
        <v>1</v>
      </c>
    </row>
    <row r="317" spans="1:3" x14ac:dyDescent="0.25">
      <c r="A317" t="s">
        <v>2670</v>
      </c>
      <c r="B317" t="s">
        <v>602</v>
      </c>
      <c r="C317" s="179">
        <v>4</v>
      </c>
    </row>
    <row r="318" spans="1:3" x14ac:dyDescent="0.25">
      <c r="A318" t="s">
        <v>2670</v>
      </c>
      <c r="B318" t="s">
        <v>601</v>
      </c>
      <c r="C318" s="179">
        <v>6</v>
      </c>
    </row>
    <row r="319" spans="1:3" x14ac:dyDescent="0.25">
      <c r="A319" t="s">
        <v>2670</v>
      </c>
      <c r="B319" t="s">
        <v>587</v>
      </c>
      <c r="C319" s="179">
        <v>3</v>
      </c>
    </row>
    <row r="320" spans="1:3" x14ac:dyDescent="0.25">
      <c r="A320" t="s">
        <v>2670</v>
      </c>
      <c r="B320" t="s">
        <v>484</v>
      </c>
      <c r="C320" s="179">
        <v>1</v>
      </c>
    </row>
    <row r="321" spans="1:3" x14ac:dyDescent="0.25">
      <c r="A321" t="s">
        <v>2670</v>
      </c>
      <c r="B321" t="s">
        <v>754</v>
      </c>
      <c r="C321" s="179">
        <v>4</v>
      </c>
    </row>
    <row r="322" spans="1:3" x14ac:dyDescent="0.25">
      <c r="A322" t="s">
        <v>2670</v>
      </c>
      <c r="B322" t="s">
        <v>726</v>
      </c>
      <c r="C322" s="179">
        <v>4</v>
      </c>
    </row>
    <row r="323" spans="1:3" x14ac:dyDescent="0.25">
      <c r="A323" t="s">
        <v>2670</v>
      </c>
      <c r="B323" t="s">
        <v>724</v>
      </c>
      <c r="C323" s="179">
        <v>3</v>
      </c>
    </row>
    <row r="324" spans="1:3" x14ac:dyDescent="0.25">
      <c r="A324" t="s">
        <v>2670</v>
      </c>
      <c r="B324" t="s">
        <v>514</v>
      </c>
      <c r="C324" s="179">
        <v>2</v>
      </c>
    </row>
    <row r="325" spans="1:3" x14ac:dyDescent="0.25">
      <c r="A325" t="s">
        <v>2670</v>
      </c>
      <c r="B325" t="s">
        <v>269</v>
      </c>
      <c r="C325" s="179">
        <v>14</v>
      </c>
    </row>
    <row r="326" spans="1:3" x14ac:dyDescent="0.25">
      <c r="A326" t="s">
        <v>2670</v>
      </c>
      <c r="B326" t="s">
        <v>267</v>
      </c>
      <c r="C326" s="179">
        <v>2</v>
      </c>
    </row>
    <row r="327" spans="1:3" x14ac:dyDescent="0.25">
      <c r="A327" t="s">
        <v>2670</v>
      </c>
      <c r="B327" t="s">
        <v>282</v>
      </c>
      <c r="C327" s="179">
        <v>17</v>
      </c>
    </row>
    <row r="328" spans="1:3" x14ac:dyDescent="0.25">
      <c r="A328" t="s">
        <v>2670</v>
      </c>
      <c r="B328" t="s">
        <v>756</v>
      </c>
      <c r="C328" s="179">
        <v>1</v>
      </c>
    </row>
    <row r="329" spans="1:3" x14ac:dyDescent="0.25">
      <c r="A329" t="s">
        <v>2670</v>
      </c>
      <c r="B329" t="s">
        <v>515</v>
      </c>
      <c r="C329" s="179">
        <v>2</v>
      </c>
    </row>
    <row r="330" spans="1:3" x14ac:dyDescent="0.25">
      <c r="A330" t="s">
        <v>2670</v>
      </c>
      <c r="B330" t="s">
        <v>266</v>
      </c>
      <c r="C330" s="179">
        <v>2</v>
      </c>
    </row>
    <row r="331" spans="1:3" x14ac:dyDescent="0.25">
      <c r="A331" t="s">
        <v>2670</v>
      </c>
      <c r="B331" t="s">
        <v>588</v>
      </c>
      <c r="C331" s="179">
        <v>2</v>
      </c>
    </row>
    <row r="332" spans="1:3" x14ac:dyDescent="0.25">
      <c r="A332" t="s">
        <v>2670</v>
      </c>
      <c r="B332" t="s">
        <v>1120</v>
      </c>
      <c r="C332" s="179">
        <v>2</v>
      </c>
    </row>
    <row r="333" spans="1:3" x14ac:dyDescent="0.25">
      <c r="A333" t="s">
        <v>2670</v>
      </c>
      <c r="B333" t="s">
        <v>1098</v>
      </c>
      <c r="C333" s="179">
        <v>6</v>
      </c>
    </row>
    <row r="334" spans="1:3" x14ac:dyDescent="0.25">
      <c r="A334" t="s">
        <v>2670</v>
      </c>
      <c r="B334" t="s">
        <v>639</v>
      </c>
      <c r="C334" s="179">
        <v>2</v>
      </c>
    </row>
    <row r="335" spans="1:3" x14ac:dyDescent="0.25">
      <c r="A335" t="s">
        <v>2670</v>
      </c>
      <c r="B335" t="s">
        <v>270</v>
      </c>
      <c r="C335" s="179">
        <v>17</v>
      </c>
    </row>
    <row r="336" spans="1:3" x14ac:dyDescent="0.25">
      <c r="A336" t="s">
        <v>2670</v>
      </c>
      <c r="B336" t="s">
        <v>590</v>
      </c>
      <c r="C336" s="179">
        <v>1</v>
      </c>
    </row>
    <row r="337" spans="1:3" x14ac:dyDescent="0.25">
      <c r="A337" t="s">
        <v>2670</v>
      </c>
      <c r="B337" t="s">
        <v>755</v>
      </c>
      <c r="C337" s="179">
        <v>2</v>
      </c>
    </row>
    <row r="338" spans="1:3" x14ac:dyDescent="0.25">
      <c r="A338" t="s">
        <v>2670</v>
      </c>
      <c r="B338" t="s">
        <v>641</v>
      </c>
      <c r="C338" s="179">
        <v>1</v>
      </c>
    </row>
    <row r="339" spans="1:3" x14ac:dyDescent="0.25">
      <c r="A339" t="s">
        <v>2670</v>
      </c>
      <c r="B339" t="s">
        <v>407</v>
      </c>
      <c r="C339" s="179">
        <v>5</v>
      </c>
    </row>
    <row r="340" spans="1:3" x14ac:dyDescent="0.25">
      <c r="A340" t="s">
        <v>2670</v>
      </c>
      <c r="B340" t="s">
        <v>406</v>
      </c>
      <c r="C340" s="179">
        <v>1</v>
      </c>
    </row>
    <row r="341" spans="1:3" x14ac:dyDescent="0.25">
      <c r="A341" t="s">
        <v>2670</v>
      </c>
      <c r="B341" t="s">
        <v>841</v>
      </c>
      <c r="C341" s="179">
        <v>1</v>
      </c>
    </row>
    <row r="342" spans="1:3" x14ac:dyDescent="0.25">
      <c r="A342" t="s">
        <v>2670</v>
      </c>
      <c r="B342" t="s">
        <v>1221</v>
      </c>
      <c r="C342" s="179">
        <v>1</v>
      </c>
    </row>
    <row r="343" spans="1:3" x14ac:dyDescent="0.25">
      <c r="A343" t="s">
        <v>2670</v>
      </c>
      <c r="B343" t="s">
        <v>1282</v>
      </c>
      <c r="C343" s="179">
        <v>1</v>
      </c>
    </row>
    <row r="344" spans="1:3" x14ac:dyDescent="0.25">
      <c r="A344" t="s">
        <v>2670</v>
      </c>
      <c r="B344" t="s">
        <v>283</v>
      </c>
      <c r="C344" s="179">
        <v>2</v>
      </c>
    </row>
    <row r="345" spans="1:3" x14ac:dyDescent="0.25">
      <c r="A345" t="s">
        <v>2670</v>
      </c>
      <c r="B345" t="s">
        <v>327</v>
      </c>
      <c r="C345" s="179">
        <v>9</v>
      </c>
    </row>
    <row r="346" spans="1:3" x14ac:dyDescent="0.25">
      <c r="A346" t="s">
        <v>2670</v>
      </c>
      <c r="B346" t="s">
        <v>1220</v>
      </c>
      <c r="C346" s="179">
        <v>1</v>
      </c>
    </row>
    <row r="347" spans="1:3" x14ac:dyDescent="0.25">
      <c r="A347" t="s">
        <v>2670</v>
      </c>
      <c r="B347" t="s">
        <v>451</v>
      </c>
      <c r="C347" s="179">
        <v>2</v>
      </c>
    </row>
    <row r="348" spans="1:3" x14ac:dyDescent="0.25">
      <c r="A348" t="s">
        <v>2226</v>
      </c>
      <c r="B348" t="s">
        <v>2049</v>
      </c>
      <c r="C348" s="179">
        <v>1</v>
      </c>
    </row>
    <row r="349" spans="1:3" x14ac:dyDescent="0.25">
      <c r="A349" t="s">
        <v>2226</v>
      </c>
      <c r="B349" t="s">
        <v>1727</v>
      </c>
      <c r="C349" s="179">
        <v>2</v>
      </c>
    </row>
    <row r="350" spans="1:3" x14ac:dyDescent="0.25">
      <c r="A350" t="s">
        <v>2226</v>
      </c>
      <c r="B350" t="s">
        <v>2227</v>
      </c>
      <c r="C350" s="179">
        <v>13</v>
      </c>
    </row>
    <row r="351" spans="1:3" x14ac:dyDescent="0.25">
      <c r="A351" t="s">
        <v>2226</v>
      </c>
      <c r="B351" t="s">
        <v>3013</v>
      </c>
      <c r="C351" s="179">
        <v>1</v>
      </c>
    </row>
    <row r="352" spans="1:3" x14ac:dyDescent="0.25">
      <c r="A352" t="s">
        <v>2226</v>
      </c>
      <c r="B352" t="s">
        <v>4155</v>
      </c>
      <c r="C352" s="179">
        <v>5</v>
      </c>
    </row>
    <row r="353" spans="1:3" x14ac:dyDescent="0.25">
      <c r="A353" t="s">
        <v>2226</v>
      </c>
      <c r="B353" t="s">
        <v>4439</v>
      </c>
      <c r="C353" s="179">
        <v>4</v>
      </c>
    </row>
    <row r="354" spans="1:3" x14ac:dyDescent="0.25">
      <c r="A354" t="s">
        <v>2226</v>
      </c>
      <c r="B354" t="s">
        <v>5245</v>
      </c>
      <c r="C354" s="179">
        <v>1</v>
      </c>
    </row>
    <row r="355" spans="1:3" x14ac:dyDescent="0.25">
      <c r="A355" t="s">
        <v>2226</v>
      </c>
      <c r="B355" t="s">
        <v>5433</v>
      </c>
      <c r="C355" s="179">
        <v>1</v>
      </c>
    </row>
    <row r="356" spans="1:3" x14ac:dyDescent="0.25">
      <c r="A356" t="s">
        <v>3971</v>
      </c>
      <c r="B356" t="s">
        <v>3972</v>
      </c>
      <c r="C356" s="179">
        <v>1</v>
      </c>
    </row>
    <row r="357" spans="1:3" x14ac:dyDescent="0.25">
      <c r="A357" t="s">
        <v>4223</v>
      </c>
      <c r="B357" t="s">
        <v>3615</v>
      </c>
      <c r="C357" s="179">
        <v>2</v>
      </c>
    </row>
    <row r="358" spans="1:3" x14ac:dyDescent="0.25">
      <c r="A358" t="s">
        <v>4223</v>
      </c>
      <c r="B358" t="s">
        <v>3614</v>
      </c>
      <c r="C358" s="179">
        <v>2</v>
      </c>
    </row>
    <row r="359" spans="1:3" x14ac:dyDescent="0.25">
      <c r="A359" t="s">
        <v>4223</v>
      </c>
      <c r="B359" t="s">
        <v>3616</v>
      </c>
      <c r="C359" s="179">
        <v>4</v>
      </c>
    </row>
    <row r="360" spans="1:3" x14ac:dyDescent="0.25">
      <c r="A360" t="s">
        <v>4223</v>
      </c>
      <c r="B360" t="s">
        <v>3617</v>
      </c>
      <c r="C360" s="179">
        <v>1</v>
      </c>
    </row>
    <row r="361" spans="1:3" x14ac:dyDescent="0.25">
      <c r="A361" t="s">
        <v>4223</v>
      </c>
      <c r="B361" t="s">
        <v>3618</v>
      </c>
      <c r="C361" s="179">
        <v>2</v>
      </c>
    </row>
    <row r="362" spans="1:3" x14ac:dyDescent="0.25">
      <c r="A362" t="s">
        <v>4224</v>
      </c>
      <c r="B362" t="s">
        <v>1085</v>
      </c>
      <c r="C362" s="179">
        <v>2</v>
      </c>
    </row>
    <row r="363" spans="1:3" x14ac:dyDescent="0.25">
      <c r="A363" t="s">
        <v>4224</v>
      </c>
      <c r="B363" t="s">
        <v>984</v>
      </c>
      <c r="C363" s="179">
        <v>2</v>
      </c>
    </row>
    <row r="364" spans="1:3" x14ac:dyDescent="0.25">
      <c r="A364" t="s">
        <v>4224</v>
      </c>
      <c r="B364" t="s">
        <v>1941</v>
      </c>
      <c r="C364" s="179">
        <v>1</v>
      </c>
    </row>
    <row r="365" spans="1:3" x14ac:dyDescent="0.25">
      <c r="A365" t="s">
        <v>4224</v>
      </c>
      <c r="B365" t="s">
        <v>864</v>
      </c>
      <c r="C365" s="179">
        <v>3</v>
      </c>
    </row>
    <row r="366" spans="1:3" x14ac:dyDescent="0.25">
      <c r="A366" t="s">
        <v>2174</v>
      </c>
      <c r="B366" t="s">
        <v>2175</v>
      </c>
      <c r="C366" s="179">
        <v>1</v>
      </c>
    </row>
    <row r="367" spans="1:3" x14ac:dyDescent="0.25">
      <c r="A367" t="s">
        <v>2709</v>
      </c>
      <c r="B367" t="s">
        <v>2710</v>
      </c>
      <c r="C367" s="179">
        <v>1</v>
      </c>
    </row>
    <row r="368" spans="1:3" x14ac:dyDescent="0.25">
      <c r="A368" t="s">
        <v>2709</v>
      </c>
      <c r="B368" t="s">
        <v>4100</v>
      </c>
      <c r="C368" s="179">
        <v>1</v>
      </c>
    </row>
    <row r="369" spans="1:3" x14ac:dyDescent="0.25">
      <c r="A369" t="s">
        <v>4225</v>
      </c>
      <c r="B369" t="s">
        <v>1995</v>
      </c>
      <c r="C369" s="179">
        <v>1</v>
      </c>
    </row>
    <row r="370" spans="1:3" x14ac:dyDescent="0.25">
      <c r="A370" t="s">
        <v>4226</v>
      </c>
      <c r="B370" t="s">
        <v>670</v>
      </c>
      <c r="C370" s="179">
        <v>1</v>
      </c>
    </row>
    <row r="371" spans="1:3" x14ac:dyDescent="0.25">
      <c r="A371" t="s">
        <v>4226</v>
      </c>
      <c r="B371" t="s">
        <v>669</v>
      </c>
      <c r="C371" s="179">
        <v>1</v>
      </c>
    </row>
    <row r="372" spans="1:3" x14ac:dyDescent="0.25">
      <c r="A372" t="s">
        <v>4226</v>
      </c>
      <c r="B372" t="s">
        <v>701</v>
      </c>
      <c r="C372" s="179">
        <v>1</v>
      </c>
    </row>
    <row r="373" spans="1:3" x14ac:dyDescent="0.25">
      <c r="A373" t="s">
        <v>4226</v>
      </c>
      <c r="B373" t="s">
        <v>702</v>
      </c>
      <c r="C373" s="179">
        <v>1</v>
      </c>
    </row>
    <row r="374" spans="1:3" x14ac:dyDescent="0.25">
      <c r="A374" t="s">
        <v>4226</v>
      </c>
      <c r="B374" t="s">
        <v>703</v>
      </c>
      <c r="C374" s="179">
        <v>1</v>
      </c>
    </row>
    <row r="375" spans="1:3" x14ac:dyDescent="0.25">
      <c r="A375" t="s">
        <v>4227</v>
      </c>
      <c r="B375" t="s">
        <v>1726</v>
      </c>
      <c r="C375" s="179">
        <v>1</v>
      </c>
    </row>
    <row r="376" spans="1:3" x14ac:dyDescent="0.25">
      <c r="A376" t="s">
        <v>4228</v>
      </c>
      <c r="B376" t="s">
        <v>548</v>
      </c>
      <c r="C376" s="179">
        <v>1</v>
      </c>
    </row>
    <row r="377" spans="1:3" x14ac:dyDescent="0.25">
      <c r="A377" t="s">
        <v>4229</v>
      </c>
      <c r="B377" t="s">
        <v>989</v>
      </c>
      <c r="C377" s="179">
        <v>1</v>
      </c>
    </row>
    <row r="378" spans="1:3" x14ac:dyDescent="0.25">
      <c r="A378" t="s">
        <v>2070</v>
      </c>
      <c r="B378" t="s">
        <v>1104</v>
      </c>
      <c r="C378" s="179">
        <v>1</v>
      </c>
    </row>
    <row r="379" spans="1:3" x14ac:dyDescent="0.25">
      <c r="A379" t="s">
        <v>2070</v>
      </c>
      <c r="B379" t="s">
        <v>1735</v>
      </c>
      <c r="C379" s="179">
        <v>1</v>
      </c>
    </row>
    <row r="380" spans="1:3" x14ac:dyDescent="0.25">
      <c r="A380" t="s">
        <v>2070</v>
      </c>
      <c r="B380" t="s">
        <v>159</v>
      </c>
      <c r="C380" s="179">
        <v>3</v>
      </c>
    </row>
    <row r="381" spans="1:3" x14ac:dyDescent="0.25">
      <c r="A381" t="s">
        <v>2070</v>
      </c>
      <c r="B381" t="s">
        <v>773</v>
      </c>
      <c r="C381" s="179">
        <v>2</v>
      </c>
    </row>
    <row r="382" spans="1:3" x14ac:dyDescent="0.25">
      <c r="A382" t="s">
        <v>2070</v>
      </c>
      <c r="B382" t="s">
        <v>85</v>
      </c>
      <c r="C382" s="179">
        <v>1</v>
      </c>
    </row>
    <row r="383" spans="1:3" x14ac:dyDescent="0.25">
      <c r="A383" t="s">
        <v>2070</v>
      </c>
      <c r="B383" t="s">
        <v>230</v>
      </c>
      <c r="C383" s="179">
        <v>1</v>
      </c>
    </row>
    <row r="384" spans="1:3" x14ac:dyDescent="0.25">
      <c r="A384" t="s">
        <v>2070</v>
      </c>
      <c r="B384" t="s">
        <v>455</v>
      </c>
      <c r="C384" s="179">
        <v>1</v>
      </c>
    </row>
    <row r="385" spans="1:3" x14ac:dyDescent="0.25">
      <c r="A385" t="s">
        <v>2070</v>
      </c>
      <c r="B385" t="s">
        <v>866</v>
      </c>
      <c r="C385" s="179">
        <v>1</v>
      </c>
    </row>
    <row r="386" spans="1:3" x14ac:dyDescent="0.25">
      <c r="A386" t="s">
        <v>2070</v>
      </c>
      <c r="B386" t="s">
        <v>846</v>
      </c>
      <c r="C386" s="179">
        <v>2</v>
      </c>
    </row>
    <row r="387" spans="1:3" x14ac:dyDescent="0.25">
      <c r="A387" t="s">
        <v>2070</v>
      </c>
      <c r="B387" t="s">
        <v>694</v>
      </c>
      <c r="C387" s="179">
        <v>1</v>
      </c>
    </row>
    <row r="388" spans="1:3" x14ac:dyDescent="0.25">
      <c r="A388" t="s">
        <v>2070</v>
      </c>
      <c r="B388" t="s">
        <v>2088</v>
      </c>
      <c r="C388" s="179">
        <v>14</v>
      </c>
    </row>
    <row r="389" spans="1:3" x14ac:dyDescent="0.25">
      <c r="A389" t="s">
        <v>2070</v>
      </c>
      <c r="B389" t="s">
        <v>2289</v>
      </c>
      <c r="C389" s="179">
        <v>46</v>
      </c>
    </row>
    <row r="390" spans="1:3" x14ac:dyDescent="0.25">
      <c r="A390" t="s">
        <v>2070</v>
      </c>
      <c r="B390" t="s">
        <v>3778</v>
      </c>
      <c r="C390" s="179">
        <v>11</v>
      </c>
    </row>
    <row r="391" spans="1:3" x14ac:dyDescent="0.25">
      <c r="A391" t="s">
        <v>2070</v>
      </c>
      <c r="B391" t="s">
        <v>3038</v>
      </c>
      <c r="C391" s="179">
        <v>8</v>
      </c>
    </row>
    <row r="392" spans="1:3" x14ac:dyDescent="0.25">
      <c r="A392" t="s">
        <v>2070</v>
      </c>
      <c r="B392" t="s">
        <v>3990</v>
      </c>
      <c r="C392" s="179">
        <v>1</v>
      </c>
    </row>
    <row r="393" spans="1:3" x14ac:dyDescent="0.25">
      <c r="A393" t="s">
        <v>2070</v>
      </c>
      <c r="B393" t="s">
        <v>3890</v>
      </c>
      <c r="C393" s="179">
        <v>5</v>
      </c>
    </row>
    <row r="394" spans="1:3" x14ac:dyDescent="0.25">
      <c r="A394" t="s">
        <v>2070</v>
      </c>
      <c r="B394" t="s">
        <v>2886</v>
      </c>
      <c r="C394" s="179">
        <v>5</v>
      </c>
    </row>
    <row r="395" spans="1:3" x14ac:dyDescent="0.25">
      <c r="A395" t="s">
        <v>2070</v>
      </c>
      <c r="B395" t="s">
        <v>4638</v>
      </c>
      <c r="C395" s="179">
        <v>1</v>
      </c>
    </row>
    <row r="396" spans="1:3" x14ac:dyDescent="0.25">
      <c r="A396" t="s">
        <v>2070</v>
      </c>
      <c r="B396" t="s">
        <v>4887</v>
      </c>
      <c r="C396" s="179">
        <v>1</v>
      </c>
    </row>
    <row r="397" spans="1:3" x14ac:dyDescent="0.25">
      <c r="A397" t="s">
        <v>2070</v>
      </c>
      <c r="B397" t="s">
        <v>5182</v>
      </c>
      <c r="C397" s="179">
        <v>2</v>
      </c>
    </row>
    <row r="398" spans="1:3" x14ac:dyDescent="0.25">
      <c r="A398" t="s">
        <v>2070</v>
      </c>
      <c r="B398" t="s">
        <v>5189</v>
      </c>
      <c r="C398" s="179">
        <v>1</v>
      </c>
    </row>
    <row r="399" spans="1:3" x14ac:dyDescent="0.25">
      <c r="A399" t="s">
        <v>2070</v>
      </c>
      <c r="B399" t="s">
        <v>5240</v>
      </c>
      <c r="C399" s="179">
        <v>3</v>
      </c>
    </row>
    <row r="400" spans="1:3" x14ac:dyDescent="0.25">
      <c r="A400" t="s">
        <v>2070</v>
      </c>
      <c r="B400" t="s">
        <v>5243</v>
      </c>
      <c r="C400" s="179">
        <v>1</v>
      </c>
    </row>
    <row r="401" spans="1:3" x14ac:dyDescent="0.25">
      <c r="A401" t="s">
        <v>2070</v>
      </c>
      <c r="B401" t="s">
        <v>5361</v>
      </c>
      <c r="C401" s="179">
        <v>2</v>
      </c>
    </row>
    <row r="402" spans="1:3" x14ac:dyDescent="0.25">
      <c r="A402" t="s">
        <v>4230</v>
      </c>
      <c r="B402" t="s">
        <v>613</v>
      </c>
      <c r="C402" s="179">
        <v>2</v>
      </c>
    </row>
    <row r="403" spans="1:3" x14ac:dyDescent="0.25">
      <c r="A403" t="s">
        <v>3996</v>
      </c>
      <c r="B403" t="s">
        <v>3997</v>
      </c>
      <c r="C403" s="179">
        <v>1</v>
      </c>
    </row>
    <row r="404" spans="1:3" x14ac:dyDescent="0.25">
      <c r="A404" t="s">
        <v>3996</v>
      </c>
      <c r="B404" t="s">
        <v>3998</v>
      </c>
      <c r="C404" s="179">
        <v>1</v>
      </c>
    </row>
    <row r="405" spans="1:3" x14ac:dyDescent="0.25">
      <c r="A405" t="s">
        <v>2527</v>
      </c>
      <c r="B405" t="s">
        <v>3167</v>
      </c>
      <c r="C405" s="179">
        <v>4</v>
      </c>
    </row>
    <row r="406" spans="1:3" x14ac:dyDescent="0.25">
      <c r="A406" t="s">
        <v>2527</v>
      </c>
      <c r="B406" t="s">
        <v>2528</v>
      </c>
      <c r="C406" s="179">
        <v>1</v>
      </c>
    </row>
    <row r="407" spans="1:3" x14ac:dyDescent="0.25">
      <c r="A407" t="s">
        <v>2527</v>
      </c>
      <c r="B407" t="s">
        <v>4489</v>
      </c>
      <c r="C407" s="179">
        <v>2</v>
      </c>
    </row>
    <row r="408" spans="1:3" x14ac:dyDescent="0.25">
      <c r="A408" t="s">
        <v>2527</v>
      </c>
      <c r="B408" t="s">
        <v>4709</v>
      </c>
      <c r="C408" s="179">
        <v>1</v>
      </c>
    </row>
    <row r="409" spans="1:3" x14ac:dyDescent="0.25">
      <c r="A409" t="s">
        <v>2527</v>
      </c>
      <c r="B409" t="s">
        <v>5329</v>
      </c>
      <c r="C409" s="179">
        <v>1</v>
      </c>
    </row>
    <row r="410" spans="1:3" x14ac:dyDescent="0.25">
      <c r="A410" t="s">
        <v>2527</v>
      </c>
      <c r="B410" t="s">
        <v>5347</v>
      </c>
      <c r="C410" s="179">
        <v>1</v>
      </c>
    </row>
    <row r="411" spans="1:3" x14ac:dyDescent="0.25">
      <c r="A411" t="s">
        <v>2527</v>
      </c>
      <c r="B411" t="s">
        <v>5349</v>
      </c>
      <c r="C411" s="179">
        <v>1</v>
      </c>
    </row>
    <row r="412" spans="1:3" x14ac:dyDescent="0.25">
      <c r="A412" t="s">
        <v>2527</v>
      </c>
      <c r="B412" t="s">
        <v>5353</v>
      </c>
      <c r="C412" s="179">
        <v>1</v>
      </c>
    </row>
    <row r="413" spans="1:3" x14ac:dyDescent="0.25">
      <c r="A413" t="s">
        <v>4231</v>
      </c>
      <c r="B413" t="s">
        <v>1212</v>
      </c>
      <c r="C413" s="179">
        <v>1</v>
      </c>
    </row>
    <row r="414" spans="1:3" x14ac:dyDescent="0.25">
      <c r="A414" t="s">
        <v>4232</v>
      </c>
      <c r="B414" t="s">
        <v>204</v>
      </c>
      <c r="C414" s="179">
        <v>1</v>
      </c>
    </row>
    <row r="415" spans="1:3" x14ac:dyDescent="0.25">
      <c r="A415" t="s">
        <v>4233</v>
      </c>
      <c r="B415" t="s">
        <v>3704</v>
      </c>
      <c r="C415" s="179">
        <v>1</v>
      </c>
    </row>
    <row r="416" spans="1:3" x14ac:dyDescent="0.25">
      <c r="A416" t="s">
        <v>4234</v>
      </c>
      <c r="B416" t="s">
        <v>1070</v>
      </c>
      <c r="C416" s="179">
        <v>1</v>
      </c>
    </row>
    <row r="417" spans="1:3" x14ac:dyDescent="0.25">
      <c r="A417" t="s">
        <v>4235</v>
      </c>
      <c r="B417" t="s">
        <v>1645</v>
      </c>
      <c r="C417" s="179">
        <v>1</v>
      </c>
    </row>
    <row r="418" spans="1:3" x14ac:dyDescent="0.25">
      <c r="A418" t="s">
        <v>4236</v>
      </c>
      <c r="B418" t="s">
        <v>1770</v>
      </c>
      <c r="C418" s="179">
        <v>1</v>
      </c>
    </row>
    <row r="419" spans="1:3" x14ac:dyDescent="0.25">
      <c r="A419" t="s">
        <v>4236</v>
      </c>
      <c r="B419" t="s">
        <v>1762</v>
      </c>
      <c r="C419" s="179">
        <v>1</v>
      </c>
    </row>
    <row r="420" spans="1:3" x14ac:dyDescent="0.25">
      <c r="A420" t="s">
        <v>4237</v>
      </c>
      <c r="B420" t="s">
        <v>1245</v>
      </c>
      <c r="C420" s="179">
        <v>1</v>
      </c>
    </row>
    <row r="421" spans="1:3" x14ac:dyDescent="0.25">
      <c r="A421" t="s">
        <v>4237</v>
      </c>
      <c r="B421" t="s">
        <v>1236</v>
      </c>
      <c r="C421" s="179">
        <v>1</v>
      </c>
    </row>
    <row r="422" spans="1:3" x14ac:dyDescent="0.25">
      <c r="A422" t="s">
        <v>4237</v>
      </c>
      <c r="B422" t="s">
        <v>1244</v>
      </c>
      <c r="C422" s="179">
        <v>3</v>
      </c>
    </row>
    <row r="423" spans="1:3" x14ac:dyDescent="0.25">
      <c r="A423" t="s">
        <v>4238</v>
      </c>
      <c r="B423" t="s">
        <v>258</v>
      </c>
      <c r="C423" s="179">
        <v>2</v>
      </c>
    </row>
    <row r="424" spans="1:3" x14ac:dyDescent="0.25">
      <c r="A424" t="s">
        <v>4238</v>
      </c>
      <c r="B424" t="s">
        <v>257</v>
      </c>
      <c r="C424" s="179">
        <v>2</v>
      </c>
    </row>
    <row r="425" spans="1:3" x14ac:dyDescent="0.25">
      <c r="A425" t="s">
        <v>4238</v>
      </c>
      <c r="B425" t="s">
        <v>255</v>
      </c>
      <c r="C425" s="179">
        <v>2</v>
      </c>
    </row>
    <row r="426" spans="1:3" x14ac:dyDescent="0.25">
      <c r="A426" t="s">
        <v>4238</v>
      </c>
      <c r="B426" t="s">
        <v>565</v>
      </c>
      <c r="C426" s="179">
        <v>1</v>
      </c>
    </row>
    <row r="427" spans="1:3" x14ac:dyDescent="0.25">
      <c r="A427" t="s">
        <v>4238</v>
      </c>
      <c r="B427" t="s">
        <v>256</v>
      </c>
      <c r="C427" s="179">
        <v>2</v>
      </c>
    </row>
    <row r="428" spans="1:3" x14ac:dyDescent="0.25">
      <c r="A428" t="s">
        <v>4239</v>
      </c>
      <c r="B428" t="s">
        <v>1030</v>
      </c>
      <c r="C428" s="179">
        <v>1</v>
      </c>
    </row>
    <row r="429" spans="1:3" x14ac:dyDescent="0.25">
      <c r="A429" t="s">
        <v>4240</v>
      </c>
      <c r="B429" t="s">
        <v>1261</v>
      </c>
      <c r="C429" s="179">
        <v>1</v>
      </c>
    </row>
    <row r="430" spans="1:3" x14ac:dyDescent="0.25">
      <c r="A430" t="s">
        <v>4241</v>
      </c>
      <c r="B430" t="s">
        <v>1713</v>
      </c>
      <c r="C430" s="179">
        <v>3</v>
      </c>
    </row>
    <row r="431" spans="1:3" x14ac:dyDescent="0.25">
      <c r="A431" t="s">
        <v>4241</v>
      </c>
      <c r="B431" t="s">
        <v>1712</v>
      </c>
      <c r="C431" s="179">
        <v>3</v>
      </c>
    </row>
    <row r="432" spans="1:3" x14ac:dyDescent="0.25">
      <c r="A432" t="s">
        <v>4241</v>
      </c>
      <c r="B432" t="s">
        <v>1748</v>
      </c>
      <c r="C432" s="179">
        <v>3</v>
      </c>
    </row>
    <row r="433" spans="1:3" x14ac:dyDescent="0.25">
      <c r="A433" t="s">
        <v>4241</v>
      </c>
      <c r="B433" t="s">
        <v>566</v>
      </c>
      <c r="C433" s="179">
        <v>2</v>
      </c>
    </row>
    <row r="434" spans="1:3" x14ac:dyDescent="0.25">
      <c r="A434" t="s">
        <v>4241</v>
      </c>
      <c r="B434" t="s">
        <v>1706</v>
      </c>
      <c r="C434" s="179">
        <v>2</v>
      </c>
    </row>
    <row r="435" spans="1:3" x14ac:dyDescent="0.25">
      <c r="A435" t="s">
        <v>4241</v>
      </c>
      <c r="B435" t="s">
        <v>2622</v>
      </c>
      <c r="C435" s="179">
        <v>1</v>
      </c>
    </row>
    <row r="436" spans="1:3" x14ac:dyDescent="0.25">
      <c r="A436" t="s">
        <v>4242</v>
      </c>
      <c r="B436" t="s">
        <v>1113</v>
      </c>
      <c r="C436" s="179">
        <v>1</v>
      </c>
    </row>
    <row r="437" spans="1:3" x14ac:dyDescent="0.25">
      <c r="A437" t="s">
        <v>4243</v>
      </c>
      <c r="B437" t="s">
        <v>223</v>
      </c>
      <c r="C437" s="179">
        <v>1</v>
      </c>
    </row>
    <row r="438" spans="1:3" x14ac:dyDescent="0.25">
      <c r="A438" t="s">
        <v>4243</v>
      </c>
      <c r="B438" t="s">
        <v>224</v>
      </c>
      <c r="C438" s="179">
        <v>1</v>
      </c>
    </row>
    <row r="439" spans="1:3" x14ac:dyDescent="0.25">
      <c r="A439" t="s">
        <v>4244</v>
      </c>
      <c r="B439" t="s">
        <v>460</v>
      </c>
      <c r="C439" s="179">
        <v>3</v>
      </c>
    </row>
    <row r="440" spans="1:3" x14ac:dyDescent="0.25">
      <c r="A440" t="s">
        <v>2309</v>
      </c>
      <c r="B440" t="s">
        <v>1818</v>
      </c>
      <c r="C440" s="179">
        <v>1</v>
      </c>
    </row>
    <row r="441" spans="1:3" x14ac:dyDescent="0.25">
      <c r="A441" t="s">
        <v>2309</v>
      </c>
      <c r="B441" t="s">
        <v>1782</v>
      </c>
      <c r="C441" s="179">
        <v>1</v>
      </c>
    </row>
    <row r="442" spans="1:3" x14ac:dyDescent="0.25">
      <c r="A442" t="s">
        <v>2309</v>
      </c>
      <c r="B442" t="s">
        <v>2672</v>
      </c>
      <c r="C442" s="179">
        <v>1</v>
      </c>
    </row>
    <row r="443" spans="1:3" x14ac:dyDescent="0.25">
      <c r="A443" t="s">
        <v>2309</v>
      </c>
      <c r="B443" t="s">
        <v>2671</v>
      </c>
      <c r="C443" s="179">
        <v>1</v>
      </c>
    </row>
    <row r="444" spans="1:3" x14ac:dyDescent="0.25">
      <c r="A444" t="s">
        <v>2309</v>
      </c>
      <c r="B444" t="s">
        <v>1653</v>
      </c>
      <c r="C444" s="179">
        <v>2</v>
      </c>
    </row>
    <row r="445" spans="1:3" x14ac:dyDescent="0.25">
      <c r="A445" t="s">
        <v>2309</v>
      </c>
      <c r="B445" t="s">
        <v>1654</v>
      </c>
      <c r="C445" s="179">
        <v>1</v>
      </c>
    </row>
    <row r="446" spans="1:3" x14ac:dyDescent="0.25">
      <c r="A446" t="s">
        <v>2309</v>
      </c>
      <c r="B446" t="s">
        <v>1839</v>
      </c>
      <c r="C446" s="179">
        <v>1</v>
      </c>
    </row>
    <row r="447" spans="1:3" x14ac:dyDescent="0.25">
      <c r="A447" t="s">
        <v>2309</v>
      </c>
      <c r="B447" t="s">
        <v>1648</v>
      </c>
      <c r="C447" s="179">
        <v>1</v>
      </c>
    </row>
    <row r="448" spans="1:3" x14ac:dyDescent="0.25">
      <c r="A448" t="s">
        <v>2309</v>
      </c>
      <c r="B448" t="s">
        <v>1840</v>
      </c>
      <c r="C448" s="179">
        <v>1</v>
      </c>
    </row>
    <row r="449" spans="1:3" x14ac:dyDescent="0.25">
      <c r="A449" t="s">
        <v>2309</v>
      </c>
      <c r="B449" t="s">
        <v>1655</v>
      </c>
      <c r="C449" s="179">
        <v>1</v>
      </c>
    </row>
    <row r="450" spans="1:3" x14ac:dyDescent="0.25">
      <c r="A450" t="s">
        <v>2309</v>
      </c>
      <c r="B450" t="s">
        <v>1662</v>
      </c>
      <c r="C450" s="179">
        <v>1</v>
      </c>
    </row>
    <row r="451" spans="1:3" x14ac:dyDescent="0.25">
      <c r="A451" t="s">
        <v>2309</v>
      </c>
      <c r="B451" t="s">
        <v>1305</v>
      </c>
      <c r="C451" s="179">
        <v>2</v>
      </c>
    </row>
    <row r="452" spans="1:3" x14ac:dyDescent="0.25">
      <c r="A452" t="s">
        <v>2309</v>
      </c>
      <c r="B452" t="s">
        <v>1666</v>
      </c>
      <c r="C452" s="179">
        <v>1</v>
      </c>
    </row>
    <row r="453" spans="1:3" x14ac:dyDescent="0.25">
      <c r="A453" t="s">
        <v>2309</v>
      </c>
      <c r="B453" t="s">
        <v>1306</v>
      </c>
      <c r="C453" s="179">
        <v>1</v>
      </c>
    </row>
    <row r="454" spans="1:3" x14ac:dyDescent="0.25">
      <c r="A454" t="s">
        <v>2309</v>
      </c>
      <c r="B454" t="s">
        <v>1677</v>
      </c>
      <c r="C454" s="179">
        <v>2</v>
      </c>
    </row>
    <row r="455" spans="1:3" x14ac:dyDescent="0.25">
      <c r="A455" t="s">
        <v>2309</v>
      </c>
      <c r="B455" t="s">
        <v>1650</v>
      </c>
      <c r="C455" s="179">
        <v>1</v>
      </c>
    </row>
    <row r="456" spans="1:3" x14ac:dyDescent="0.25">
      <c r="A456" t="s">
        <v>2309</v>
      </c>
      <c r="B456" t="s">
        <v>1678</v>
      </c>
      <c r="C456" s="179">
        <v>3</v>
      </c>
    </row>
    <row r="457" spans="1:3" x14ac:dyDescent="0.25">
      <c r="A457" t="s">
        <v>2309</v>
      </c>
      <c r="B457" t="s">
        <v>1651</v>
      </c>
      <c r="C457" s="179">
        <v>1</v>
      </c>
    </row>
    <row r="458" spans="1:3" x14ac:dyDescent="0.25">
      <c r="A458" t="s">
        <v>2309</v>
      </c>
      <c r="B458" t="s">
        <v>1308</v>
      </c>
      <c r="C458" s="179">
        <v>1</v>
      </c>
    </row>
    <row r="459" spans="1:3" x14ac:dyDescent="0.25">
      <c r="A459" t="s">
        <v>2309</v>
      </c>
      <c r="B459" t="s">
        <v>1652</v>
      </c>
      <c r="C459" s="179">
        <v>1</v>
      </c>
    </row>
    <row r="460" spans="1:3" x14ac:dyDescent="0.25">
      <c r="A460" t="s">
        <v>2309</v>
      </c>
      <c r="B460" t="s">
        <v>1309</v>
      </c>
      <c r="C460" s="179">
        <v>2</v>
      </c>
    </row>
    <row r="461" spans="1:3" x14ac:dyDescent="0.25">
      <c r="A461" t="s">
        <v>2309</v>
      </c>
      <c r="B461" t="s">
        <v>1679</v>
      </c>
      <c r="C461" s="179">
        <v>1</v>
      </c>
    </row>
    <row r="462" spans="1:3" x14ac:dyDescent="0.25">
      <c r="A462" t="s">
        <v>2309</v>
      </c>
      <c r="B462" t="s">
        <v>1310</v>
      </c>
      <c r="C462" s="179">
        <v>2</v>
      </c>
    </row>
    <row r="463" spans="1:3" x14ac:dyDescent="0.25">
      <c r="A463" t="s">
        <v>2309</v>
      </c>
      <c r="B463" t="s">
        <v>1293</v>
      </c>
      <c r="C463" s="179">
        <v>3</v>
      </c>
    </row>
    <row r="464" spans="1:3" x14ac:dyDescent="0.25">
      <c r="A464" t="s">
        <v>2309</v>
      </c>
      <c r="B464" t="s">
        <v>1676</v>
      </c>
      <c r="C464" s="179">
        <v>1</v>
      </c>
    </row>
    <row r="465" spans="1:3" x14ac:dyDescent="0.25">
      <c r="A465" t="s">
        <v>2309</v>
      </c>
      <c r="B465" t="s">
        <v>1668</v>
      </c>
      <c r="C465" s="179">
        <v>1</v>
      </c>
    </row>
    <row r="466" spans="1:3" x14ac:dyDescent="0.25">
      <c r="A466" t="s">
        <v>2309</v>
      </c>
      <c r="B466" t="s">
        <v>1675</v>
      </c>
      <c r="C466" s="179">
        <v>1</v>
      </c>
    </row>
    <row r="467" spans="1:3" x14ac:dyDescent="0.25">
      <c r="A467" t="s">
        <v>2309</v>
      </c>
      <c r="B467" t="s">
        <v>1841</v>
      </c>
      <c r="C467" s="179">
        <v>1</v>
      </c>
    </row>
    <row r="468" spans="1:3" x14ac:dyDescent="0.25">
      <c r="A468" t="s">
        <v>2309</v>
      </c>
      <c r="B468" t="s">
        <v>1295</v>
      </c>
      <c r="C468" s="179">
        <v>1</v>
      </c>
    </row>
    <row r="469" spans="1:3" x14ac:dyDescent="0.25">
      <c r="A469" t="s">
        <v>2309</v>
      </c>
      <c r="B469" t="s">
        <v>1296</v>
      </c>
      <c r="C469" s="179">
        <v>2</v>
      </c>
    </row>
    <row r="470" spans="1:3" x14ac:dyDescent="0.25">
      <c r="A470" t="s">
        <v>2309</v>
      </c>
      <c r="B470" t="s">
        <v>1297</v>
      </c>
      <c r="C470" s="179">
        <v>5</v>
      </c>
    </row>
    <row r="471" spans="1:3" x14ac:dyDescent="0.25">
      <c r="A471" t="s">
        <v>2309</v>
      </c>
      <c r="B471" t="s">
        <v>1842</v>
      </c>
      <c r="C471" s="179">
        <v>1</v>
      </c>
    </row>
    <row r="472" spans="1:3" x14ac:dyDescent="0.25">
      <c r="A472" t="s">
        <v>2309</v>
      </c>
      <c r="B472" t="s">
        <v>1843</v>
      </c>
      <c r="C472" s="179">
        <v>1</v>
      </c>
    </row>
    <row r="473" spans="1:3" x14ac:dyDescent="0.25">
      <c r="A473" t="s">
        <v>2309</v>
      </c>
      <c r="B473" t="s">
        <v>1303</v>
      </c>
      <c r="C473" s="179">
        <v>2</v>
      </c>
    </row>
    <row r="474" spans="1:3" x14ac:dyDescent="0.25">
      <c r="A474" t="s">
        <v>2309</v>
      </c>
      <c r="B474" t="s">
        <v>1311</v>
      </c>
      <c r="C474" s="179">
        <v>4</v>
      </c>
    </row>
    <row r="475" spans="1:3" x14ac:dyDescent="0.25">
      <c r="A475" t="s">
        <v>2309</v>
      </c>
      <c r="B475" t="s">
        <v>1846</v>
      </c>
      <c r="C475" s="179">
        <v>1</v>
      </c>
    </row>
    <row r="476" spans="1:3" x14ac:dyDescent="0.25">
      <c r="A476" t="s">
        <v>2309</v>
      </c>
      <c r="B476" t="s">
        <v>1314</v>
      </c>
      <c r="C476" s="179">
        <v>2</v>
      </c>
    </row>
    <row r="477" spans="1:3" x14ac:dyDescent="0.25">
      <c r="A477" t="s">
        <v>2309</v>
      </c>
      <c r="B477" t="s">
        <v>1315</v>
      </c>
      <c r="C477" s="179">
        <v>1</v>
      </c>
    </row>
    <row r="478" spans="1:3" x14ac:dyDescent="0.25">
      <c r="A478" t="s">
        <v>2309</v>
      </c>
      <c r="B478" t="s">
        <v>1316</v>
      </c>
      <c r="C478" s="179">
        <v>1</v>
      </c>
    </row>
    <row r="479" spans="1:3" x14ac:dyDescent="0.25">
      <c r="A479" t="s">
        <v>2309</v>
      </c>
      <c r="B479" t="s">
        <v>1670</v>
      </c>
      <c r="C479" s="179">
        <v>1</v>
      </c>
    </row>
    <row r="480" spans="1:3" x14ac:dyDescent="0.25">
      <c r="A480" t="s">
        <v>2309</v>
      </c>
      <c r="B480" t="s">
        <v>1847</v>
      </c>
      <c r="C480" s="179">
        <v>1</v>
      </c>
    </row>
    <row r="481" spans="1:3" x14ac:dyDescent="0.25">
      <c r="A481" t="s">
        <v>2309</v>
      </c>
      <c r="B481" t="s">
        <v>1317</v>
      </c>
      <c r="C481" s="179">
        <v>3</v>
      </c>
    </row>
    <row r="482" spans="1:3" x14ac:dyDescent="0.25">
      <c r="A482" t="s">
        <v>2309</v>
      </c>
      <c r="B482" t="s">
        <v>1848</v>
      </c>
      <c r="C482" s="179">
        <v>2</v>
      </c>
    </row>
    <row r="483" spans="1:3" x14ac:dyDescent="0.25">
      <c r="A483" t="s">
        <v>2309</v>
      </c>
      <c r="B483" t="s">
        <v>1664</v>
      </c>
      <c r="C483" s="179">
        <v>2</v>
      </c>
    </row>
    <row r="484" spans="1:3" x14ac:dyDescent="0.25">
      <c r="A484" t="s">
        <v>2309</v>
      </c>
      <c r="B484" t="s">
        <v>1849</v>
      </c>
      <c r="C484" s="179">
        <v>1</v>
      </c>
    </row>
    <row r="485" spans="1:3" x14ac:dyDescent="0.25">
      <c r="A485" t="s">
        <v>2309</v>
      </c>
      <c r="B485" t="s">
        <v>1850</v>
      </c>
      <c r="C485" s="179">
        <v>1</v>
      </c>
    </row>
    <row r="486" spans="1:3" x14ac:dyDescent="0.25">
      <c r="A486" t="s">
        <v>2309</v>
      </c>
      <c r="B486" t="s">
        <v>1649</v>
      </c>
      <c r="C486" s="179">
        <v>1</v>
      </c>
    </row>
    <row r="487" spans="1:3" x14ac:dyDescent="0.25">
      <c r="A487" t="s">
        <v>2309</v>
      </c>
      <c r="B487" t="s">
        <v>1674</v>
      </c>
      <c r="C487" s="179">
        <v>1</v>
      </c>
    </row>
    <row r="488" spans="1:3" x14ac:dyDescent="0.25">
      <c r="A488" t="s">
        <v>2309</v>
      </c>
      <c r="B488" t="s">
        <v>1656</v>
      </c>
      <c r="C488" s="179">
        <v>2</v>
      </c>
    </row>
    <row r="489" spans="1:3" x14ac:dyDescent="0.25">
      <c r="A489" t="s">
        <v>2309</v>
      </c>
      <c r="B489" t="s">
        <v>1307</v>
      </c>
      <c r="C489" s="179">
        <v>1</v>
      </c>
    </row>
    <row r="490" spans="1:3" x14ac:dyDescent="0.25">
      <c r="A490" t="s">
        <v>2309</v>
      </c>
      <c r="B490" t="s">
        <v>1680</v>
      </c>
      <c r="C490" s="179">
        <v>1</v>
      </c>
    </row>
    <row r="491" spans="1:3" x14ac:dyDescent="0.25">
      <c r="A491" t="s">
        <v>2309</v>
      </c>
      <c r="B491" t="s">
        <v>1667</v>
      </c>
      <c r="C491" s="179">
        <v>1</v>
      </c>
    </row>
    <row r="492" spans="1:3" x14ac:dyDescent="0.25">
      <c r="A492" t="s">
        <v>2309</v>
      </c>
      <c r="B492" t="s">
        <v>1781</v>
      </c>
      <c r="C492" s="179">
        <v>1</v>
      </c>
    </row>
    <row r="493" spans="1:3" x14ac:dyDescent="0.25">
      <c r="A493" t="s">
        <v>2309</v>
      </c>
      <c r="B493" t="s">
        <v>1300</v>
      </c>
      <c r="C493" s="179">
        <v>1</v>
      </c>
    </row>
    <row r="494" spans="1:3" x14ac:dyDescent="0.25">
      <c r="A494" t="s">
        <v>2309</v>
      </c>
      <c r="B494" t="s">
        <v>1301</v>
      </c>
      <c r="C494" s="179">
        <v>3</v>
      </c>
    </row>
    <row r="495" spans="1:3" x14ac:dyDescent="0.25">
      <c r="A495" t="s">
        <v>2309</v>
      </c>
      <c r="B495" t="s">
        <v>1302</v>
      </c>
      <c r="C495" s="179">
        <v>1</v>
      </c>
    </row>
    <row r="496" spans="1:3" x14ac:dyDescent="0.25">
      <c r="A496" t="s">
        <v>2309</v>
      </c>
      <c r="B496" t="s">
        <v>1313</v>
      </c>
      <c r="C496" s="179">
        <v>2</v>
      </c>
    </row>
    <row r="497" spans="1:3" x14ac:dyDescent="0.25">
      <c r="A497" t="s">
        <v>2309</v>
      </c>
      <c r="B497" t="s">
        <v>1663</v>
      </c>
      <c r="C497" s="179">
        <v>1</v>
      </c>
    </row>
    <row r="498" spans="1:3" x14ac:dyDescent="0.25">
      <c r="A498" t="s">
        <v>2309</v>
      </c>
      <c r="B498" t="s">
        <v>1669</v>
      </c>
      <c r="C498" s="179">
        <v>1</v>
      </c>
    </row>
    <row r="499" spans="1:3" x14ac:dyDescent="0.25">
      <c r="A499" t="s">
        <v>2309</v>
      </c>
      <c r="B499" t="s">
        <v>1820</v>
      </c>
      <c r="C499" s="179">
        <v>1</v>
      </c>
    </row>
    <row r="500" spans="1:3" x14ac:dyDescent="0.25">
      <c r="A500" t="s">
        <v>2309</v>
      </c>
      <c r="B500" t="s">
        <v>1819</v>
      </c>
      <c r="C500" s="179">
        <v>1</v>
      </c>
    </row>
    <row r="501" spans="1:3" x14ac:dyDescent="0.25">
      <c r="A501" t="s">
        <v>2309</v>
      </c>
      <c r="B501" t="s">
        <v>1821</v>
      </c>
      <c r="C501" s="179">
        <v>1</v>
      </c>
    </row>
    <row r="502" spans="1:3" x14ac:dyDescent="0.25">
      <c r="A502" t="s">
        <v>2309</v>
      </c>
      <c r="B502" t="s">
        <v>1299</v>
      </c>
      <c r="C502" s="179">
        <v>2</v>
      </c>
    </row>
    <row r="503" spans="1:3" x14ac:dyDescent="0.25">
      <c r="A503" t="s">
        <v>2309</v>
      </c>
      <c r="B503" t="s">
        <v>1312</v>
      </c>
      <c r="C503" s="179">
        <v>1</v>
      </c>
    </row>
    <row r="504" spans="1:3" x14ac:dyDescent="0.25">
      <c r="A504" t="s">
        <v>2309</v>
      </c>
      <c r="B504" t="s">
        <v>1657</v>
      </c>
      <c r="C504" s="179">
        <v>1</v>
      </c>
    </row>
    <row r="505" spans="1:3" x14ac:dyDescent="0.25">
      <c r="A505" t="s">
        <v>2309</v>
      </c>
      <c r="B505" t="s">
        <v>1851</v>
      </c>
      <c r="C505" s="179">
        <v>1</v>
      </c>
    </row>
    <row r="506" spans="1:3" x14ac:dyDescent="0.25">
      <c r="A506" t="s">
        <v>2309</v>
      </c>
      <c r="B506" t="s">
        <v>2853</v>
      </c>
      <c r="C506" s="179">
        <v>1</v>
      </c>
    </row>
    <row r="507" spans="1:3" x14ac:dyDescent="0.25">
      <c r="A507" t="s">
        <v>2309</v>
      </c>
      <c r="B507" t="s">
        <v>1294</v>
      </c>
      <c r="C507" s="179">
        <v>1</v>
      </c>
    </row>
    <row r="508" spans="1:3" x14ac:dyDescent="0.25">
      <c r="A508" t="s">
        <v>2309</v>
      </c>
      <c r="B508" t="s">
        <v>1665</v>
      </c>
      <c r="C508" s="179">
        <v>1</v>
      </c>
    </row>
    <row r="509" spans="1:3" x14ac:dyDescent="0.25">
      <c r="A509" t="s">
        <v>2309</v>
      </c>
      <c r="B509" t="s">
        <v>1671</v>
      </c>
      <c r="C509" s="179">
        <v>1</v>
      </c>
    </row>
    <row r="510" spans="1:3" x14ac:dyDescent="0.25">
      <c r="A510" t="s">
        <v>2309</v>
      </c>
      <c r="B510" t="s">
        <v>2859</v>
      </c>
      <c r="C510" s="179">
        <v>1</v>
      </c>
    </row>
    <row r="511" spans="1:3" x14ac:dyDescent="0.25">
      <c r="A511" t="s">
        <v>2309</v>
      </c>
      <c r="B511" t="s">
        <v>2334</v>
      </c>
      <c r="C511" s="179">
        <v>1</v>
      </c>
    </row>
    <row r="512" spans="1:3" x14ac:dyDescent="0.25">
      <c r="A512" t="s">
        <v>2309</v>
      </c>
      <c r="B512" t="s">
        <v>2335</v>
      </c>
      <c r="C512" s="179">
        <v>1</v>
      </c>
    </row>
    <row r="513" spans="1:3" x14ac:dyDescent="0.25">
      <c r="A513" t="s">
        <v>2309</v>
      </c>
      <c r="B513" t="s">
        <v>2336</v>
      </c>
      <c r="C513" s="179">
        <v>3</v>
      </c>
    </row>
    <row r="514" spans="1:3" x14ac:dyDescent="0.25">
      <c r="A514" t="s">
        <v>2309</v>
      </c>
      <c r="B514" t="s">
        <v>4066</v>
      </c>
      <c r="C514" s="179">
        <v>1</v>
      </c>
    </row>
    <row r="515" spans="1:3" x14ac:dyDescent="0.25">
      <c r="A515" t="s">
        <v>2309</v>
      </c>
      <c r="B515" t="s">
        <v>2337</v>
      </c>
      <c r="C515" s="179">
        <v>1</v>
      </c>
    </row>
    <row r="516" spans="1:3" x14ac:dyDescent="0.25">
      <c r="A516" t="s">
        <v>2309</v>
      </c>
      <c r="B516" t="s">
        <v>2338</v>
      </c>
      <c r="C516" s="179">
        <v>1</v>
      </c>
    </row>
    <row r="517" spans="1:3" x14ac:dyDescent="0.25">
      <c r="A517" t="s">
        <v>2309</v>
      </c>
      <c r="B517" t="s">
        <v>2318</v>
      </c>
      <c r="C517" s="179">
        <v>1</v>
      </c>
    </row>
    <row r="518" spans="1:3" x14ac:dyDescent="0.25">
      <c r="A518" t="s">
        <v>2309</v>
      </c>
      <c r="B518" t="s">
        <v>4067</v>
      </c>
      <c r="C518" s="179">
        <v>1</v>
      </c>
    </row>
    <row r="519" spans="1:3" x14ac:dyDescent="0.25">
      <c r="A519" t="s">
        <v>2309</v>
      </c>
      <c r="B519" t="s">
        <v>4068</v>
      </c>
      <c r="C519" s="179">
        <v>1</v>
      </c>
    </row>
    <row r="520" spans="1:3" x14ac:dyDescent="0.25">
      <c r="A520" t="s">
        <v>2309</v>
      </c>
      <c r="B520" t="s">
        <v>4069</v>
      </c>
      <c r="C520" s="179">
        <v>1</v>
      </c>
    </row>
    <row r="521" spans="1:3" x14ac:dyDescent="0.25">
      <c r="A521" t="s">
        <v>2309</v>
      </c>
      <c r="B521" t="s">
        <v>2580</v>
      </c>
      <c r="C521" s="179">
        <v>1</v>
      </c>
    </row>
    <row r="522" spans="1:3" x14ac:dyDescent="0.25">
      <c r="A522" t="s">
        <v>2309</v>
      </c>
      <c r="B522" t="s">
        <v>2582</v>
      </c>
      <c r="C522" s="179">
        <v>1</v>
      </c>
    </row>
    <row r="523" spans="1:3" x14ac:dyDescent="0.25">
      <c r="A523" t="s">
        <v>2309</v>
      </c>
      <c r="B523" t="s">
        <v>2583</v>
      </c>
      <c r="C523" s="179">
        <v>1</v>
      </c>
    </row>
    <row r="524" spans="1:3" x14ac:dyDescent="0.25">
      <c r="A524" t="s">
        <v>2309</v>
      </c>
      <c r="B524" t="s">
        <v>2584</v>
      </c>
      <c r="C524" s="179">
        <v>2</v>
      </c>
    </row>
    <row r="525" spans="1:3" x14ac:dyDescent="0.25">
      <c r="A525" t="s">
        <v>2309</v>
      </c>
      <c r="B525" t="s">
        <v>4075</v>
      </c>
      <c r="C525" s="179">
        <v>1</v>
      </c>
    </row>
    <row r="526" spans="1:3" x14ac:dyDescent="0.25">
      <c r="A526" t="s">
        <v>2309</v>
      </c>
      <c r="B526" t="s">
        <v>4077</v>
      </c>
      <c r="C526" s="179">
        <v>1</v>
      </c>
    </row>
    <row r="527" spans="1:3" x14ac:dyDescent="0.25">
      <c r="A527" t="s">
        <v>2309</v>
      </c>
      <c r="B527" t="s">
        <v>4086</v>
      </c>
      <c r="C527" s="179">
        <v>1</v>
      </c>
    </row>
    <row r="528" spans="1:3" x14ac:dyDescent="0.25">
      <c r="A528" t="s">
        <v>2309</v>
      </c>
      <c r="B528" t="s">
        <v>4087</v>
      </c>
      <c r="C528" s="179">
        <v>1</v>
      </c>
    </row>
    <row r="529" spans="1:3" x14ac:dyDescent="0.25">
      <c r="A529" t="s">
        <v>2309</v>
      </c>
      <c r="B529" t="s">
        <v>4079</v>
      </c>
      <c r="C529" s="179">
        <v>1</v>
      </c>
    </row>
    <row r="530" spans="1:3" x14ac:dyDescent="0.25">
      <c r="A530" t="s">
        <v>2309</v>
      </c>
      <c r="B530" t="s">
        <v>4081</v>
      </c>
      <c r="C530" s="179">
        <v>1</v>
      </c>
    </row>
    <row r="531" spans="1:3" x14ac:dyDescent="0.25">
      <c r="A531" t="s">
        <v>2309</v>
      </c>
      <c r="B531" t="s">
        <v>2321</v>
      </c>
      <c r="C531" s="179">
        <v>1</v>
      </c>
    </row>
    <row r="532" spans="1:3" x14ac:dyDescent="0.25">
      <c r="A532" t="s">
        <v>2309</v>
      </c>
      <c r="B532" t="s">
        <v>2322</v>
      </c>
      <c r="C532" s="179">
        <v>1</v>
      </c>
    </row>
    <row r="533" spans="1:3" x14ac:dyDescent="0.25">
      <c r="A533" t="s">
        <v>2309</v>
      </c>
      <c r="B533" t="s">
        <v>2310</v>
      </c>
      <c r="C533" s="179">
        <v>2</v>
      </c>
    </row>
    <row r="534" spans="1:3" x14ac:dyDescent="0.25">
      <c r="A534" t="s">
        <v>2309</v>
      </c>
      <c r="B534" t="s">
        <v>2319</v>
      </c>
      <c r="C534" s="179">
        <v>1</v>
      </c>
    </row>
    <row r="535" spans="1:3" x14ac:dyDescent="0.25">
      <c r="A535" t="s">
        <v>2309</v>
      </c>
      <c r="B535" t="s">
        <v>2320</v>
      </c>
      <c r="C535" s="179">
        <v>1</v>
      </c>
    </row>
    <row r="536" spans="1:3" x14ac:dyDescent="0.25">
      <c r="A536" t="s">
        <v>2309</v>
      </c>
      <c r="B536" t="s">
        <v>2581</v>
      </c>
      <c r="C536" s="179">
        <v>1</v>
      </c>
    </row>
    <row r="537" spans="1:3" x14ac:dyDescent="0.25">
      <c r="A537" t="s">
        <v>2309</v>
      </c>
      <c r="B537" t="s">
        <v>4070</v>
      </c>
      <c r="C537" s="179">
        <v>1</v>
      </c>
    </row>
    <row r="538" spans="1:3" x14ac:dyDescent="0.25">
      <c r="A538" t="s">
        <v>2309</v>
      </c>
      <c r="B538" t="s">
        <v>4083</v>
      </c>
      <c r="C538" s="179">
        <v>1</v>
      </c>
    </row>
    <row r="539" spans="1:3" x14ac:dyDescent="0.25">
      <c r="A539" t="s">
        <v>2309</v>
      </c>
      <c r="B539" t="s">
        <v>4084</v>
      </c>
      <c r="C539" s="179">
        <v>1</v>
      </c>
    </row>
    <row r="540" spans="1:3" x14ac:dyDescent="0.25">
      <c r="A540" t="s">
        <v>2309</v>
      </c>
      <c r="B540" t="s">
        <v>4088</v>
      </c>
      <c r="C540" s="179">
        <v>1</v>
      </c>
    </row>
    <row r="541" spans="1:3" x14ac:dyDescent="0.25">
      <c r="A541" t="s">
        <v>2309</v>
      </c>
      <c r="B541" t="s">
        <v>2339</v>
      </c>
      <c r="C541" s="179">
        <v>1</v>
      </c>
    </row>
    <row r="542" spans="1:3" x14ac:dyDescent="0.25">
      <c r="A542" t="s">
        <v>2309</v>
      </c>
      <c r="B542" t="s">
        <v>4072</v>
      </c>
      <c r="C542" s="179">
        <v>1</v>
      </c>
    </row>
    <row r="543" spans="1:3" x14ac:dyDescent="0.25">
      <c r="A543" t="s">
        <v>2309</v>
      </c>
      <c r="B543" t="s">
        <v>2341</v>
      </c>
      <c r="C543" s="179">
        <v>1</v>
      </c>
    </row>
    <row r="544" spans="1:3" x14ac:dyDescent="0.25">
      <c r="A544" t="s">
        <v>2309</v>
      </c>
      <c r="B544" t="s">
        <v>2585</v>
      </c>
      <c r="C544" s="179">
        <v>1</v>
      </c>
    </row>
    <row r="545" spans="1:3" x14ac:dyDescent="0.25">
      <c r="A545" t="s">
        <v>2309</v>
      </c>
      <c r="B545" t="s">
        <v>2340</v>
      </c>
      <c r="C545" s="179">
        <v>1</v>
      </c>
    </row>
    <row r="546" spans="1:3" x14ac:dyDescent="0.25">
      <c r="A546" t="s">
        <v>2309</v>
      </c>
      <c r="B546" t="s">
        <v>2323</v>
      </c>
      <c r="C546" s="179">
        <v>1</v>
      </c>
    </row>
    <row r="547" spans="1:3" x14ac:dyDescent="0.25">
      <c r="A547" t="s">
        <v>2309</v>
      </c>
      <c r="B547" t="s">
        <v>2324</v>
      </c>
      <c r="C547" s="179">
        <v>1</v>
      </c>
    </row>
    <row r="548" spans="1:3" x14ac:dyDescent="0.25">
      <c r="A548" t="s">
        <v>2801</v>
      </c>
      <c r="B548" t="s">
        <v>746</v>
      </c>
      <c r="C548" s="179">
        <v>1</v>
      </c>
    </row>
    <row r="549" spans="1:3" x14ac:dyDescent="0.25">
      <c r="A549" t="s">
        <v>2801</v>
      </c>
      <c r="B549" t="s">
        <v>201</v>
      </c>
      <c r="C549" s="179">
        <v>1</v>
      </c>
    </row>
    <row r="550" spans="1:3" x14ac:dyDescent="0.25">
      <c r="A550" t="s">
        <v>2801</v>
      </c>
      <c r="B550" t="s">
        <v>2802</v>
      </c>
      <c r="C550" s="179">
        <v>17</v>
      </c>
    </row>
    <row r="551" spans="1:3" x14ac:dyDescent="0.25">
      <c r="A551" t="s">
        <v>2637</v>
      </c>
      <c r="B551" t="s">
        <v>695</v>
      </c>
      <c r="C551" s="179">
        <v>1</v>
      </c>
    </row>
    <row r="552" spans="1:3" x14ac:dyDescent="0.25">
      <c r="A552" t="s">
        <v>2637</v>
      </c>
      <c r="B552" t="s">
        <v>1802</v>
      </c>
      <c r="C552" s="179">
        <v>1</v>
      </c>
    </row>
    <row r="553" spans="1:3" x14ac:dyDescent="0.25">
      <c r="A553" t="s">
        <v>2637</v>
      </c>
      <c r="B553" t="s">
        <v>660</v>
      </c>
      <c r="C553" s="179">
        <v>1</v>
      </c>
    </row>
    <row r="554" spans="1:3" x14ac:dyDescent="0.25">
      <c r="A554" t="s">
        <v>2637</v>
      </c>
      <c r="B554" t="s">
        <v>699</v>
      </c>
      <c r="C554" s="179">
        <v>1</v>
      </c>
    </row>
    <row r="555" spans="1:3" x14ac:dyDescent="0.25">
      <c r="A555" t="s">
        <v>2637</v>
      </c>
      <c r="B555" t="s">
        <v>659</v>
      </c>
      <c r="C555" s="179">
        <v>4</v>
      </c>
    </row>
    <row r="556" spans="1:3" x14ac:dyDescent="0.25">
      <c r="A556" t="s">
        <v>2637</v>
      </c>
      <c r="B556" t="s">
        <v>747</v>
      </c>
      <c r="C556" s="179">
        <v>1</v>
      </c>
    </row>
    <row r="557" spans="1:3" x14ac:dyDescent="0.25">
      <c r="A557" t="s">
        <v>2637</v>
      </c>
      <c r="B557" t="s">
        <v>1693</v>
      </c>
      <c r="C557" s="179">
        <v>1</v>
      </c>
    </row>
    <row r="558" spans="1:3" x14ac:dyDescent="0.25">
      <c r="A558" t="s">
        <v>2637</v>
      </c>
      <c r="B558" t="s">
        <v>1139</v>
      </c>
      <c r="C558" s="179">
        <v>2</v>
      </c>
    </row>
    <row r="559" spans="1:3" x14ac:dyDescent="0.25">
      <c r="A559" t="s">
        <v>2637</v>
      </c>
      <c r="B559" t="s">
        <v>920</v>
      </c>
      <c r="C559" s="179">
        <v>1</v>
      </c>
    </row>
    <row r="560" spans="1:3" x14ac:dyDescent="0.25">
      <c r="A560" t="s">
        <v>2637</v>
      </c>
      <c r="B560" t="s">
        <v>805</v>
      </c>
      <c r="C560" s="179">
        <v>7</v>
      </c>
    </row>
    <row r="561" spans="1:3" x14ac:dyDescent="0.25">
      <c r="A561" t="s">
        <v>2637</v>
      </c>
      <c r="B561" t="s">
        <v>806</v>
      </c>
      <c r="C561" s="179">
        <v>1</v>
      </c>
    </row>
    <row r="562" spans="1:3" x14ac:dyDescent="0.25">
      <c r="A562" t="s">
        <v>2637</v>
      </c>
      <c r="B562" t="s">
        <v>529</v>
      </c>
      <c r="C562" s="179">
        <v>2</v>
      </c>
    </row>
    <row r="563" spans="1:3" x14ac:dyDescent="0.25">
      <c r="A563" t="s">
        <v>2637</v>
      </c>
      <c r="B563" t="s">
        <v>2638</v>
      </c>
      <c r="C563" s="179">
        <v>1</v>
      </c>
    </row>
    <row r="564" spans="1:3" x14ac:dyDescent="0.25">
      <c r="A564" t="s">
        <v>2637</v>
      </c>
      <c r="B564" t="s">
        <v>2810</v>
      </c>
      <c r="C564" s="179">
        <v>1</v>
      </c>
    </row>
    <row r="565" spans="1:3" x14ac:dyDescent="0.25">
      <c r="A565" t="s">
        <v>2637</v>
      </c>
      <c r="B565" t="s">
        <v>2748</v>
      </c>
      <c r="C565" s="179">
        <v>4</v>
      </c>
    </row>
    <row r="566" spans="1:3" x14ac:dyDescent="0.25">
      <c r="A566" t="s">
        <v>2637</v>
      </c>
      <c r="B566" t="s">
        <v>2905</v>
      </c>
      <c r="C566" s="179">
        <v>5</v>
      </c>
    </row>
    <row r="567" spans="1:3" x14ac:dyDescent="0.25">
      <c r="A567" t="s">
        <v>4245</v>
      </c>
      <c r="B567" t="s">
        <v>312</v>
      </c>
      <c r="C567" s="179">
        <v>24</v>
      </c>
    </row>
    <row r="568" spans="1:3" x14ac:dyDescent="0.25">
      <c r="A568" t="s">
        <v>4245</v>
      </c>
      <c r="B568" t="s">
        <v>313</v>
      </c>
      <c r="C568" s="179">
        <v>36</v>
      </c>
    </row>
    <row r="569" spans="1:3" x14ac:dyDescent="0.25">
      <c r="A569" t="s">
        <v>4246</v>
      </c>
      <c r="B569" t="s">
        <v>1616</v>
      </c>
      <c r="C569" s="179">
        <v>1</v>
      </c>
    </row>
    <row r="570" spans="1:3" x14ac:dyDescent="0.25">
      <c r="A570" t="s">
        <v>4246</v>
      </c>
      <c r="B570" t="s">
        <v>1728</v>
      </c>
      <c r="C570" s="179">
        <v>2</v>
      </c>
    </row>
    <row r="571" spans="1:3" x14ac:dyDescent="0.25">
      <c r="A571" t="s">
        <v>3700</v>
      </c>
      <c r="B571" t="s">
        <v>616</v>
      </c>
      <c r="C571" s="179">
        <v>3</v>
      </c>
    </row>
    <row r="572" spans="1:3" x14ac:dyDescent="0.25">
      <c r="A572" t="s">
        <v>3700</v>
      </c>
      <c r="B572" t="s">
        <v>620</v>
      </c>
      <c r="C572" s="179">
        <v>2</v>
      </c>
    </row>
    <row r="573" spans="1:3" x14ac:dyDescent="0.25">
      <c r="A573" t="s">
        <v>3700</v>
      </c>
      <c r="B573" t="s">
        <v>3705</v>
      </c>
      <c r="C573" s="179">
        <v>1</v>
      </c>
    </row>
    <row r="574" spans="1:3" x14ac:dyDescent="0.25">
      <c r="A574" t="s">
        <v>3700</v>
      </c>
      <c r="B574" t="s">
        <v>443</v>
      </c>
      <c r="C574" s="179">
        <v>2</v>
      </c>
    </row>
    <row r="575" spans="1:3" x14ac:dyDescent="0.25">
      <c r="A575" t="s">
        <v>3700</v>
      </c>
      <c r="B575" t="s">
        <v>564</v>
      </c>
      <c r="C575" s="179">
        <v>1</v>
      </c>
    </row>
    <row r="576" spans="1:3" x14ac:dyDescent="0.25">
      <c r="A576" t="s">
        <v>3700</v>
      </c>
      <c r="B576" t="s">
        <v>563</v>
      </c>
      <c r="C576" s="179">
        <v>1</v>
      </c>
    </row>
    <row r="577" spans="1:3" x14ac:dyDescent="0.25">
      <c r="A577" t="s">
        <v>3700</v>
      </c>
      <c r="B577" t="s">
        <v>437</v>
      </c>
      <c r="C577" s="179">
        <v>2</v>
      </c>
    </row>
    <row r="578" spans="1:3" x14ac:dyDescent="0.25">
      <c r="A578" t="s">
        <v>3700</v>
      </c>
      <c r="B578" t="s">
        <v>441</v>
      </c>
      <c r="C578" s="179">
        <v>3</v>
      </c>
    </row>
    <row r="579" spans="1:3" x14ac:dyDescent="0.25">
      <c r="A579" t="s">
        <v>3700</v>
      </c>
      <c r="B579" t="s">
        <v>369</v>
      </c>
      <c r="C579" s="179">
        <v>4</v>
      </c>
    </row>
    <row r="580" spans="1:3" x14ac:dyDescent="0.25">
      <c r="A580" t="s">
        <v>3700</v>
      </c>
      <c r="B580" t="s">
        <v>2619</v>
      </c>
      <c r="C580" s="179">
        <v>1</v>
      </c>
    </row>
    <row r="581" spans="1:3" x14ac:dyDescent="0.25">
      <c r="A581" t="s">
        <v>2347</v>
      </c>
      <c r="B581" t="s">
        <v>760</v>
      </c>
      <c r="C581" s="179">
        <v>43</v>
      </c>
    </row>
    <row r="582" spans="1:3" x14ac:dyDescent="0.25">
      <c r="A582" t="s">
        <v>4247</v>
      </c>
      <c r="B582" t="s">
        <v>993</v>
      </c>
      <c r="C582" s="179">
        <v>2</v>
      </c>
    </row>
    <row r="583" spans="1:3" x14ac:dyDescent="0.25">
      <c r="A583" t="s">
        <v>3030</v>
      </c>
      <c r="B583" t="s">
        <v>1291</v>
      </c>
      <c r="C583" s="179">
        <v>5</v>
      </c>
    </row>
    <row r="584" spans="1:3" x14ac:dyDescent="0.25">
      <c r="A584" t="s">
        <v>4248</v>
      </c>
      <c r="B584" t="s">
        <v>1689</v>
      </c>
      <c r="C584" s="179">
        <v>1</v>
      </c>
    </row>
    <row r="585" spans="1:3" x14ac:dyDescent="0.25">
      <c r="A585" t="s">
        <v>4248</v>
      </c>
      <c r="B585" t="s">
        <v>1074</v>
      </c>
      <c r="C585" s="179">
        <v>1</v>
      </c>
    </row>
    <row r="586" spans="1:3" x14ac:dyDescent="0.25">
      <c r="A586" t="s">
        <v>4248</v>
      </c>
      <c r="B586" t="s">
        <v>1164</v>
      </c>
      <c r="C586" s="179">
        <v>1</v>
      </c>
    </row>
    <row r="587" spans="1:3" x14ac:dyDescent="0.25">
      <c r="A587" t="s">
        <v>4248</v>
      </c>
      <c r="B587" t="s">
        <v>1204</v>
      </c>
      <c r="C587" s="179">
        <v>1</v>
      </c>
    </row>
    <row r="588" spans="1:3" x14ac:dyDescent="0.25">
      <c r="A588" t="s">
        <v>4248</v>
      </c>
      <c r="B588" t="s">
        <v>1812</v>
      </c>
      <c r="C588" s="179">
        <v>1</v>
      </c>
    </row>
    <row r="589" spans="1:3" x14ac:dyDescent="0.25">
      <c r="A589" t="s">
        <v>4248</v>
      </c>
      <c r="B589" t="s">
        <v>1059</v>
      </c>
      <c r="C589" s="179">
        <v>3</v>
      </c>
    </row>
    <row r="590" spans="1:3" x14ac:dyDescent="0.25">
      <c r="A590" t="s">
        <v>4249</v>
      </c>
      <c r="B590" t="s">
        <v>526</v>
      </c>
      <c r="C590" s="179">
        <v>1</v>
      </c>
    </row>
    <row r="591" spans="1:3" x14ac:dyDescent="0.25">
      <c r="A591" t="s">
        <v>4249</v>
      </c>
      <c r="B591" t="s">
        <v>528</v>
      </c>
      <c r="C591" s="179">
        <v>1</v>
      </c>
    </row>
    <row r="592" spans="1:3" x14ac:dyDescent="0.25">
      <c r="A592" t="s">
        <v>2649</v>
      </c>
      <c r="B592" t="s">
        <v>1615</v>
      </c>
      <c r="C592" s="179">
        <v>1</v>
      </c>
    </row>
    <row r="593" spans="1:3" x14ac:dyDescent="0.25">
      <c r="A593" t="s">
        <v>2649</v>
      </c>
      <c r="B593" t="s">
        <v>1254</v>
      </c>
      <c r="C593" s="179">
        <v>1</v>
      </c>
    </row>
    <row r="594" spans="1:3" x14ac:dyDescent="0.25">
      <c r="A594" t="s">
        <v>2649</v>
      </c>
      <c r="B594" t="s">
        <v>1103</v>
      </c>
      <c r="C594" s="179">
        <v>4</v>
      </c>
    </row>
    <row r="595" spans="1:3" x14ac:dyDescent="0.25">
      <c r="A595" t="s">
        <v>2649</v>
      </c>
      <c r="B595" t="s">
        <v>1619</v>
      </c>
      <c r="C595" s="179">
        <v>1</v>
      </c>
    </row>
    <row r="596" spans="1:3" x14ac:dyDescent="0.25">
      <c r="A596" t="s">
        <v>2649</v>
      </c>
      <c r="B596" t="s">
        <v>1237</v>
      </c>
      <c r="C596" s="179">
        <v>1</v>
      </c>
    </row>
    <row r="597" spans="1:3" x14ac:dyDescent="0.25">
      <c r="A597" t="s">
        <v>2649</v>
      </c>
      <c r="B597" t="s">
        <v>1797</v>
      </c>
      <c r="C597" s="179">
        <v>2</v>
      </c>
    </row>
    <row r="598" spans="1:3" x14ac:dyDescent="0.25">
      <c r="A598" t="s">
        <v>2649</v>
      </c>
      <c r="B598" t="s">
        <v>1695</v>
      </c>
      <c r="C598" s="179">
        <v>2</v>
      </c>
    </row>
    <row r="599" spans="1:3" x14ac:dyDescent="0.25">
      <c r="A599" t="s">
        <v>2649</v>
      </c>
      <c r="B599" t="s">
        <v>1238</v>
      </c>
      <c r="C599" s="179">
        <v>1</v>
      </c>
    </row>
    <row r="600" spans="1:3" x14ac:dyDescent="0.25">
      <c r="A600" t="s">
        <v>2649</v>
      </c>
      <c r="B600" t="s">
        <v>1788</v>
      </c>
      <c r="C600" s="179">
        <v>1</v>
      </c>
    </row>
    <row r="601" spans="1:3" x14ac:dyDescent="0.25">
      <c r="A601" t="s">
        <v>2649</v>
      </c>
      <c r="B601" t="s">
        <v>1794</v>
      </c>
      <c r="C601" s="179">
        <v>2</v>
      </c>
    </row>
    <row r="602" spans="1:3" x14ac:dyDescent="0.25">
      <c r="A602" t="s">
        <v>2649</v>
      </c>
      <c r="B602" t="s">
        <v>1192</v>
      </c>
      <c r="C602" s="179">
        <v>2</v>
      </c>
    </row>
    <row r="603" spans="1:3" x14ac:dyDescent="0.25">
      <c r="A603" t="s">
        <v>2649</v>
      </c>
      <c r="B603" t="s">
        <v>1152</v>
      </c>
      <c r="C603" s="179">
        <v>1</v>
      </c>
    </row>
    <row r="604" spans="1:3" x14ac:dyDescent="0.25">
      <c r="A604" t="s">
        <v>2649</v>
      </c>
      <c r="B604" t="s">
        <v>810</v>
      </c>
      <c r="C604" s="179">
        <v>1</v>
      </c>
    </row>
    <row r="605" spans="1:3" x14ac:dyDescent="0.25">
      <c r="A605" t="s">
        <v>2649</v>
      </c>
      <c r="B605" t="s">
        <v>2650</v>
      </c>
      <c r="C605" s="179">
        <v>4</v>
      </c>
    </row>
    <row r="606" spans="1:3" x14ac:dyDescent="0.25">
      <c r="A606" t="s">
        <v>2649</v>
      </c>
      <c r="B606" t="s">
        <v>3780</v>
      </c>
      <c r="C606" s="179">
        <v>4</v>
      </c>
    </row>
    <row r="607" spans="1:3" x14ac:dyDescent="0.25">
      <c r="A607" t="s">
        <v>2649</v>
      </c>
      <c r="B607" t="s">
        <v>4098</v>
      </c>
      <c r="C607" s="179">
        <v>1</v>
      </c>
    </row>
    <row r="608" spans="1:3" x14ac:dyDescent="0.25">
      <c r="A608" t="s">
        <v>2649</v>
      </c>
      <c r="B608" t="s">
        <v>2712</v>
      </c>
      <c r="C608" s="179">
        <v>1</v>
      </c>
    </row>
    <row r="609" spans="1:3" x14ac:dyDescent="0.25">
      <c r="A609" t="s">
        <v>2649</v>
      </c>
      <c r="B609" t="s">
        <v>4168</v>
      </c>
      <c r="C609" s="179">
        <v>1</v>
      </c>
    </row>
    <row r="610" spans="1:3" x14ac:dyDescent="0.25">
      <c r="A610" t="s">
        <v>2649</v>
      </c>
      <c r="B610" t="s">
        <v>2782</v>
      </c>
      <c r="C610" s="179">
        <v>1</v>
      </c>
    </row>
    <row r="611" spans="1:3" x14ac:dyDescent="0.25">
      <c r="A611" t="s">
        <v>2649</v>
      </c>
      <c r="B611" t="s">
        <v>2784</v>
      </c>
      <c r="C611" s="179">
        <v>3</v>
      </c>
    </row>
    <row r="612" spans="1:3" x14ac:dyDescent="0.25">
      <c r="A612" t="s">
        <v>2649</v>
      </c>
      <c r="B612" t="s">
        <v>4049</v>
      </c>
      <c r="C612" s="179">
        <v>1</v>
      </c>
    </row>
    <row r="613" spans="1:3" x14ac:dyDescent="0.25">
      <c r="A613" t="s">
        <v>2649</v>
      </c>
      <c r="B613" t="s">
        <v>4022</v>
      </c>
      <c r="C613" s="179">
        <v>2</v>
      </c>
    </row>
    <row r="614" spans="1:3" x14ac:dyDescent="0.25">
      <c r="A614" t="s">
        <v>2649</v>
      </c>
      <c r="B614" t="s">
        <v>5187</v>
      </c>
      <c r="C614" s="179">
        <v>1</v>
      </c>
    </row>
    <row r="615" spans="1:3" x14ac:dyDescent="0.25">
      <c r="A615" t="s">
        <v>1404</v>
      </c>
      <c r="B615" t="s">
        <v>2038</v>
      </c>
      <c r="C615" s="179">
        <v>11</v>
      </c>
    </row>
    <row r="616" spans="1:3" x14ac:dyDescent="0.25">
      <c r="A616" t="s">
        <v>1404</v>
      </c>
      <c r="B616" t="s">
        <v>470</v>
      </c>
      <c r="C616" s="179">
        <v>15</v>
      </c>
    </row>
    <row r="617" spans="1:3" x14ac:dyDescent="0.25">
      <c r="A617" t="s">
        <v>1404</v>
      </c>
      <c r="B617" t="s">
        <v>472</v>
      </c>
      <c r="C617" s="179">
        <v>4</v>
      </c>
    </row>
    <row r="618" spans="1:3" x14ac:dyDescent="0.25">
      <c r="A618" t="s">
        <v>1404</v>
      </c>
      <c r="B618" t="s">
        <v>774</v>
      </c>
      <c r="C618" s="179">
        <v>3</v>
      </c>
    </row>
    <row r="619" spans="1:3" x14ac:dyDescent="0.25">
      <c r="A619" t="s">
        <v>1404</v>
      </c>
      <c r="B619" t="s">
        <v>315</v>
      </c>
      <c r="C619" s="179">
        <v>24</v>
      </c>
    </row>
    <row r="620" spans="1:3" x14ac:dyDescent="0.25">
      <c r="A620" t="s">
        <v>1404</v>
      </c>
      <c r="B620" t="s">
        <v>322</v>
      </c>
      <c r="C620" s="179">
        <v>2</v>
      </c>
    </row>
    <row r="621" spans="1:3" x14ac:dyDescent="0.25">
      <c r="A621" t="s">
        <v>1404</v>
      </c>
      <c r="B621" t="s">
        <v>320</v>
      </c>
      <c r="C621" s="179">
        <v>2</v>
      </c>
    </row>
    <row r="622" spans="1:3" x14ac:dyDescent="0.25">
      <c r="A622" t="s">
        <v>1404</v>
      </c>
      <c r="B622" t="s">
        <v>775</v>
      </c>
      <c r="C622" s="179">
        <v>1</v>
      </c>
    </row>
    <row r="623" spans="1:3" x14ac:dyDescent="0.25">
      <c r="A623" t="s">
        <v>1404</v>
      </c>
      <c r="B623" t="s">
        <v>319</v>
      </c>
      <c r="C623" s="179">
        <v>14</v>
      </c>
    </row>
    <row r="624" spans="1:3" x14ac:dyDescent="0.25">
      <c r="A624" t="s">
        <v>1404</v>
      </c>
      <c r="B624" t="s">
        <v>494</v>
      </c>
      <c r="C624" s="179">
        <v>1</v>
      </c>
    </row>
    <row r="625" spans="1:3" x14ac:dyDescent="0.25">
      <c r="A625" t="s">
        <v>1404</v>
      </c>
      <c r="B625" t="s">
        <v>493</v>
      </c>
      <c r="C625" s="179">
        <v>2</v>
      </c>
    </row>
    <row r="626" spans="1:3" x14ac:dyDescent="0.25">
      <c r="A626" t="s">
        <v>1404</v>
      </c>
      <c r="B626" t="s">
        <v>318</v>
      </c>
      <c r="C626" s="179">
        <v>4</v>
      </c>
    </row>
    <row r="627" spans="1:3" x14ac:dyDescent="0.25">
      <c r="A627" t="s">
        <v>1404</v>
      </c>
      <c r="B627" t="s">
        <v>490</v>
      </c>
      <c r="C627" s="179">
        <v>2</v>
      </c>
    </row>
    <row r="628" spans="1:3" x14ac:dyDescent="0.25">
      <c r="A628" t="s">
        <v>1404</v>
      </c>
      <c r="B628" t="s">
        <v>323</v>
      </c>
      <c r="C628" s="179">
        <v>6</v>
      </c>
    </row>
    <row r="629" spans="1:3" x14ac:dyDescent="0.25">
      <c r="A629" t="s">
        <v>1404</v>
      </c>
      <c r="B629" t="s">
        <v>2036</v>
      </c>
      <c r="C629" s="179">
        <v>3</v>
      </c>
    </row>
    <row r="630" spans="1:3" x14ac:dyDescent="0.25">
      <c r="A630" t="s">
        <v>1404</v>
      </c>
      <c r="B630" t="s">
        <v>321</v>
      </c>
      <c r="C630" s="179">
        <v>1</v>
      </c>
    </row>
    <row r="631" spans="1:3" x14ac:dyDescent="0.25">
      <c r="A631" t="s">
        <v>1404</v>
      </c>
      <c r="B631" t="s">
        <v>489</v>
      </c>
      <c r="C631" s="179">
        <v>2</v>
      </c>
    </row>
    <row r="632" spans="1:3" x14ac:dyDescent="0.25">
      <c r="A632" t="s">
        <v>1404</v>
      </c>
      <c r="B632" t="s">
        <v>324</v>
      </c>
      <c r="C632" s="179">
        <v>3</v>
      </c>
    </row>
    <row r="633" spans="1:3" x14ac:dyDescent="0.25">
      <c r="A633" t="s">
        <v>1404</v>
      </c>
      <c r="B633" t="s">
        <v>471</v>
      </c>
      <c r="C633" s="179">
        <v>1</v>
      </c>
    </row>
    <row r="634" spans="1:3" x14ac:dyDescent="0.25">
      <c r="A634" t="s">
        <v>1404</v>
      </c>
      <c r="B634" t="s">
        <v>492</v>
      </c>
      <c r="C634" s="179">
        <v>1</v>
      </c>
    </row>
    <row r="635" spans="1:3" x14ac:dyDescent="0.25">
      <c r="A635" t="s">
        <v>1404</v>
      </c>
      <c r="B635" t="s">
        <v>488</v>
      </c>
      <c r="C635" s="179">
        <v>1</v>
      </c>
    </row>
    <row r="636" spans="1:3" x14ac:dyDescent="0.25">
      <c r="A636" t="s">
        <v>1404</v>
      </c>
      <c r="B636" t="s">
        <v>316</v>
      </c>
      <c r="C636" s="179">
        <v>10</v>
      </c>
    </row>
    <row r="637" spans="1:3" x14ac:dyDescent="0.25">
      <c r="A637" t="s">
        <v>1404</v>
      </c>
      <c r="B637" t="s">
        <v>783</v>
      </c>
      <c r="C637" s="179">
        <v>2</v>
      </c>
    </row>
    <row r="638" spans="1:3" x14ac:dyDescent="0.25">
      <c r="A638" t="s">
        <v>1404</v>
      </c>
      <c r="B638" t="s">
        <v>317</v>
      </c>
      <c r="C638" s="179">
        <v>4</v>
      </c>
    </row>
    <row r="639" spans="1:3" x14ac:dyDescent="0.25">
      <c r="A639" t="s">
        <v>1404</v>
      </c>
      <c r="B639" t="s">
        <v>491</v>
      </c>
      <c r="C639" s="179">
        <v>1</v>
      </c>
    </row>
    <row r="640" spans="1:3" x14ac:dyDescent="0.25">
      <c r="A640" t="s">
        <v>1404</v>
      </c>
      <c r="B640" t="s">
        <v>3782</v>
      </c>
      <c r="C640" s="179">
        <v>12</v>
      </c>
    </row>
    <row r="641" spans="1:3" x14ac:dyDescent="0.25">
      <c r="A641" t="s">
        <v>4250</v>
      </c>
      <c r="B641" t="s">
        <v>572</v>
      </c>
      <c r="C641" s="179">
        <v>2</v>
      </c>
    </row>
    <row r="642" spans="1:3" x14ac:dyDescent="0.25">
      <c r="A642" t="s">
        <v>4251</v>
      </c>
      <c r="B642" t="s">
        <v>1887</v>
      </c>
      <c r="C642" s="179">
        <v>1</v>
      </c>
    </row>
    <row r="643" spans="1:3" x14ac:dyDescent="0.25">
      <c r="A643" t="s">
        <v>3954</v>
      </c>
      <c r="B643" t="s">
        <v>3955</v>
      </c>
      <c r="C643" s="179">
        <v>1</v>
      </c>
    </row>
    <row r="644" spans="1:3" x14ac:dyDescent="0.25">
      <c r="A644" t="s">
        <v>2286</v>
      </c>
      <c r="B644" t="s">
        <v>331</v>
      </c>
      <c r="C644" s="179">
        <v>1</v>
      </c>
    </row>
    <row r="645" spans="1:3" x14ac:dyDescent="0.25">
      <c r="A645" t="s">
        <v>2286</v>
      </c>
      <c r="B645" t="s">
        <v>1116</v>
      </c>
      <c r="C645" s="179">
        <v>4</v>
      </c>
    </row>
    <row r="646" spans="1:3" x14ac:dyDescent="0.25">
      <c r="A646" t="s">
        <v>2286</v>
      </c>
      <c r="B646" t="s">
        <v>1079</v>
      </c>
      <c r="C646" s="179">
        <v>1</v>
      </c>
    </row>
    <row r="647" spans="1:3" x14ac:dyDescent="0.25">
      <c r="A647" t="s">
        <v>2286</v>
      </c>
      <c r="B647" t="s">
        <v>4007</v>
      </c>
      <c r="C647" s="179">
        <v>3</v>
      </c>
    </row>
    <row r="648" spans="1:3" x14ac:dyDescent="0.25">
      <c r="A648" t="s">
        <v>2286</v>
      </c>
      <c r="B648" t="s">
        <v>3985</v>
      </c>
      <c r="C648" s="179">
        <v>1</v>
      </c>
    </row>
    <row r="649" spans="1:3" x14ac:dyDescent="0.25">
      <c r="A649" t="s">
        <v>2286</v>
      </c>
      <c r="B649" t="s">
        <v>2287</v>
      </c>
      <c r="C649" s="179">
        <v>1</v>
      </c>
    </row>
    <row r="650" spans="1:3" x14ac:dyDescent="0.25">
      <c r="A650" t="s">
        <v>2286</v>
      </c>
      <c r="B650" t="s">
        <v>2804</v>
      </c>
      <c r="C650" s="179">
        <v>2</v>
      </c>
    </row>
    <row r="651" spans="1:3" x14ac:dyDescent="0.25">
      <c r="A651" t="s">
        <v>2286</v>
      </c>
      <c r="B651" t="s">
        <v>4484</v>
      </c>
      <c r="C651" s="179">
        <v>13</v>
      </c>
    </row>
    <row r="652" spans="1:3" x14ac:dyDescent="0.25">
      <c r="A652" t="s">
        <v>2286</v>
      </c>
      <c r="B652" t="s">
        <v>4485</v>
      </c>
      <c r="C652" s="179">
        <v>12</v>
      </c>
    </row>
    <row r="653" spans="1:3" x14ac:dyDescent="0.25">
      <c r="A653" t="s">
        <v>2722</v>
      </c>
      <c r="B653" t="s">
        <v>1189</v>
      </c>
      <c r="C653" s="179">
        <v>1</v>
      </c>
    </row>
    <row r="654" spans="1:3" x14ac:dyDescent="0.25">
      <c r="A654" t="s">
        <v>2722</v>
      </c>
      <c r="B654" t="s">
        <v>2723</v>
      </c>
      <c r="C654" s="179">
        <v>1</v>
      </c>
    </row>
    <row r="655" spans="1:3" x14ac:dyDescent="0.25">
      <c r="A655" t="s">
        <v>2722</v>
      </c>
      <c r="B655" t="s">
        <v>4409</v>
      </c>
      <c r="C655" s="179">
        <v>1</v>
      </c>
    </row>
    <row r="656" spans="1:3" x14ac:dyDescent="0.25">
      <c r="A656" t="s">
        <v>2750</v>
      </c>
      <c r="B656" t="s">
        <v>2751</v>
      </c>
      <c r="C656" s="179">
        <v>4</v>
      </c>
    </row>
    <row r="657" spans="1:3" x14ac:dyDescent="0.25">
      <c r="A657" t="s">
        <v>4252</v>
      </c>
      <c r="B657" t="s">
        <v>226</v>
      </c>
      <c r="C657" s="179">
        <v>1</v>
      </c>
    </row>
    <row r="658" spans="1:3" x14ac:dyDescent="0.25">
      <c r="A658" t="s">
        <v>4253</v>
      </c>
      <c r="B658" t="s">
        <v>646</v>
      </c>
      <c r="C658" s="179">
        <v>1</v>
      </c>
    </row>
    <row r="659" spans="1:3" x14ac:dyDescent="0.25">
      <c r="A659" t="s">
        <v>4253</v>
      </c>
      <c r="B659" t="s">
        <v>463</v>
      </c>
      <c r="C659" s="179">
        <v>2</v>
      </c>
    </row>
    <row r="660" spans="1:3" x14ac:dyDescent="0.25">
      <c r="A660" t="s">
        <v>4254</v>
      </c>
      <c r="B660" t="s">
        <v>1038</v>
      </c>
      <c r="C660" s="179">
        <v>1</v>
      </c>
    </row>
    <row r="661" spans="1:3" x14ac:dyDescent="0.25">
      <c r="A661" t="s">
        <v>4255</v>
      </c>
      <c r="B661" t="s">
        <v>1749</v>
      </c>
      <c r="C661" s="179">
        <v>1</v>
      </c>
    </row>
    <row r="662" spans="1:3" x14ac:dyDescent="0.25">
      <c r="A662" t="s">
        <v>4256</v>
      </c>
      <c r="B662" t="s">
        <v>479</v>
      </c>
      <c r="C662" s="179">
        <v>1</v>
      </c>
    </row>
    <row r="663" spans="1:3" x14ac:dyDescent="0.25">
      <c r="A663" t="s">
        <v>4256</v>
      </c>
      <c r="B663" t="s">
        <v>2031</v>
      </c>
      <c r="C663" s="179">
        <v>1</v>
      </c>
    </row>
    <row r="664" spans="1:3" x14ac:dyDescent="0.25">
      <c r="A664" t="s">
        <v>3117</v>
      </c>
      <c r="B664" t="s">
        <v>3118</v>
      </c>
      <c r="C664" s="179">
        <v>1</v>
      </c>
    </row>
    <row r="665" spans="1:3" x14ac:dyDescent="0.25">
      <c r="A665" t="s">
        <v>3026</v>
      </c>
      <c r="B665" t="s">
        <v>3027</v>
      </c>
      <c r="C665" s="179">
        <v>1</v>
      </c>
    </row>
    <row r="666" spans="1:3" x14ac:dyDescent="0.25">
      <c r="A666" t="s">
        <v>2770</v>
      </c>
      <c r="B666" t="s">
        <v>2771</v>
      </c>
      <c r="C666" s="179">
        <v>2</v>
      </c>
    </row>
    <row r="667" spans="1:3" x14ac:dyDescent="0.25">
      <c r="A667" t="s">
        <v>2770</v>
      </c>
      <c r="B667" t="s">
        <v>1322</v>
      </c>
      <c r="C667" s="179">
        <v>1</v>
      </c>
    </row>
    <row r="668" spans="1:3" x14ac:dyDescent="0.25">
      <c r="A668" t="s">
        <v>2770</v>
      </c>
      <c r="B668" t="s">
        <v>1180</v>
      </c>
      <c r="C668" s="179">
        <v>1</v>
      </c>
    </row>
    <row r="669" spans="1:3" x14ac:dyDescent="0.25">
      <c r="A669" t="s">
        <v>2770</v>
      </c>
      <c r="B669" t="s">
        <v>1007</v>
      </c>
      <c r="C669" s="179">
        <v>6</v>
      </c>
    </row>
    <row r="670" spans="1:3" x14ac:dyDescent="0.25">
      <c r="A670" t="s">
        <v>2770</v>
      </c>
      <c r="B670" t="s">
        <v>3634</v>
      </c>
      <c r="C670" s="179">
        <v>1</v>
      </c>
    </row>
    <row r="671" spans="1:3" x14ac:dyDescent="0.25">
      <c r="A671" t="s">
        <v>2770</v>
      </c>
      <c r="B671" t="s">
        <v>3125</v>
      </c>
      <c r="C671" s="179">
        <v>2</v>
      </c>
    </row>
    <row r="672" spans="1:3" x14ac:dyDescent="0.25">
      <c r="A672" t="s">
        <v>4257</v>
      </c>
      <c r="B672" t="s">
        <v>290</v>
      </c>
      <c r="C672" s="179">
        <v>2</v>
      </c>
    </row>
    <row r="673" spans="1:3" x14ac:dyDescent="0.25">
      <c r="A673" t="s">
        <v>4257</v>
      </c>
      <c r="B673" t="s">
        <v>76</v>
      </c>
      <c r="C673" s="179">
        <v>2</v>
      </c>
    </row>
    <row r="674" spans="1:3" x14ac:dyDescent="0.25">
      <c r="A674" t="s">
        <v>2598</v>
      </c>
      <c r="B674" t="s">
        <v>671</v>
      </c>
      <c r="C674" s="179">
        <v>1</v>
      </c>
    </row>
    <row r="675" spans="1:3" x14ac:dyDescent="0.25">
      <c r="A675" t="s">
        <v>2598</v>
      </c>
      <c r="B675" t="s">
        <v>2599</v>
      </c>
      <c r="C675" s="179">
        <v>1</v>
      </c>
    </row>
    <row r="676" spans="1:3" x14ac:dyDescent="0.25">
      <c r="A676" t="s">
        <v>4258</v>
      </c>
      <c r="B676" t="s">
        <v>742</v>
      </c>
      <c r="C676" s="179">
        <v>5</v>
      </c>
    </row>
    <row r="677" spans="1:3" x14ac:dyDescent="0.25">
      <c r="A677" t="s">
        <v>4258</v>
      </c>
      <c r="B677" t="s">
        <v>852</v>
      </c>
      <c r="C677" s="179">
        <v>2</v>
      </c>
    </row>
    <row r="678" spans="1:3" x14ac:dyDescent="0.25">
      <c r="A678" t="s">
        <v>4180</v>
      </c>
      <c r="B678" t="s">
        <v>4181</v>
      </c>
      <c r="C678" s="179">
        <v>1</v>
      </c>
    </row>
    <row r="679" spans="1:3" x14ac:dyDescent="0.25">
      <c r="A679" t="s">
        <v>3660</v>
      </c>
      <c r="B679" t="s">
        <v>3661</v>
      </c>
      <c r="C679" s="179">
        <v>1</v>
      </c>
    </row>
    <row r="680" spans="1:3" x14ac:dyDescent="0.25">
      <c r="A680" t="s">
        <v>3021</v>
      </c>
      <c r="B680" t="s">
        <v>1725</v>
      </c>
      <c r="C680" s="179">
        <v>1</v>
      </c>
    </row>
    <row r="681" spans="1:3" x14ac:dyDescent="0.25">
      <c r="A681" t="s">
        <v>3021</v>
      </c>
      <c r="B681" t="s">
        <v>239</v>
      </c>
      <c r="C681" s="179">
        <v>2</v>
      </c>
    </row>
    <row r="682" spans="1:3" x14ac:dyDescent="0.25">
      <c r="A682" t="s">
        <v>3021</v>
      </c>
      <c r="B682" t="s">
        <v>247</v>
      </c>
      <c r="C682" s="179">
        <v>11</v>
      </c>
    </row>
    <row r="683" spans="1:3" x14ac:dyDescent="0.25">
      <c r="A683" t="s">
        <v>3021</v>
      </c>
      <c r="B683" t="s">
        <v>179</v>
      </c>
      <c r="C683" s="179">
        <v>2</v>
      </c>
    </row>
    <row r="684" spans="1:3" x14ac:dyDescent="0.25">
      <c r="A684" t="s">
        <v>3021</v>
      </c>
      <c r="B684" t="s">
        <v>946</v>
      </c>
      <c r="C684" s="179">
        <v>2</v>
      </c>
    </row>
    <row r="685" spans="1:3" x14ac:dyDescent="0.25">
      <c r="A685" t="s">
        <v>3021</v>
      </c>
      <c r="B685" t="s">
        <v>585</v>
      </c>
      <c r="C685" s="179">
        <v>1</v>
      </c>
    </row>
    <row r="686" spans="1:3" x14ac:dyDescent="0.25">
      <c r="A686" t="s">
        <v>3021</v>
      </c>
      <c r="B686" t="s">
        <v>180</v>
      </c>
      <c r="C686" s="179">
        <v>2</v>
      </c>
    </row>
    <row r="687" spans="1:3" x14ac:dyDescent="0.25">
      <c r="A687" t="s">
        <v>3021</v>
      </c>
      <c r="B687" t="s">
        <v>439</v>
      </c>
      <c r="C687" s="179">
        <v>2</v>
      </c>
    </row>
    <row r="688" spans="1:3" x14ac:dyDescent="0.25">
      <c r="A688" t="s">
        <v>3021</v>
      </c>
      <c r="B688" t="s">
        <v>4142</v>
      </c>
      <c r="C688" s="179">
        <v>1</v>
      </c>
    </row>
    <row r="689" spans="1:3" x14ac:dyDescent="0.25">
      <c r="A689" t="s">
        <v>3021</v>
      </c>
      <c r="B689" t="s">
        <v>3023</v>
      </c>
      <c r="C689" s="179">
        <v>1</v>
      </c>
    </row>
    <row r="690" spans="1:3" x14ac:dyDescent="0.25">
      <c r="A690" t="s">
        <v>3021</v>
      </c>
      <c r="B690" t="s">
        <v>3022</v>
      </c>
      <c r="C690" s="179">
        <v>1</v>
      </c>
    </row>
    <row r="691" spans="1:3" x14ac:dyDescent="0.25">
      <c r="A691" t="s">
        <v>4259</v>
      </c>
      <c r="B691" t="s">
        <v>1101</v>
      </c>
      <c r="C691" s="179">
        <v>1</v>
      </c>
    </row>
    <row r="692" spans="1:3" x14ac:dyDescent="0.25">
      <c r="A692" t="s">
        <v>4259</v>
      </c>
      <c r="B692" t="s">
        <v>1102</v>
      </c>
      <c r="C692" s="179">
        <v>1</v>
      </c>
    </row>
    <row r="693" spans="1:3" x14ac:dyDescent="0.25">
      <c r="A693" t="s">
        <v>4260</v>
      </c>
      <c r="B693" t="s">
        <v>194</v>
      </c>
      <c r="C693" s="179">
        <v>1</v>
      </c>
    </row>
    <row r="694" spans="1:3" x14ac:dyDescent="0.25">
      <c r="A694" t="s">
        <v>4261</v>
      </c>
      <c r="B694" t="s">
        <v>1233</v>
      </c>
      <c r="C694" s="179">
        <v>1</v>
      </c>
    </row>
    <row r="695" spans="1:3" x14ac:dyDescent="0.25">
      <c r="A695" t="s">
        <v>4261</v>
      </c>
      <c r="B695" t="s">
        <v>1232</v>
      </c>
      <c r="C695" s="179">
        <v>1</v>
      </c>
    </row>
    <row r="696" spans="1:3" x14ac:dyDescent="0.25">
      <c r="A696" t="s">
        <v>3056</v>
      </c>
      <c r="B696" t="s">
        <v>3057</v>
      </c>
      <c r="C696" s="179">
        <v>1</v>
      </c>
    </row>
    <row r="697" spans="1:3" x14ac:dyDescent="0.25">
      <c r="A697" t="s">
        <v>3056</v>
      </c>
      <c r="B697" t="s">
        <v>4869</v>
      </c>
      <c r="C697" s="179">
        <v>1</v>
      </c>
    </row>
    <row r="698" spans="1:3" x14ac:dyDescent="0.25">
      <c r="A698" t="s">
        <v>3056</v>
      </c>
      <c r="B698" t="s">
        <v>5331</v>
      </c>
      <c r="C698" s="179">
        <v>1</v>
      </c>
    </row>
    <row r="699" spans="1:3" x14ac:dyDescent="0.25">
      <c r="A699" t="s">
        <v>4262</v>
      </c>
      <c r="B699" t="s">
        <v>1938</v>
      </c>
      <c r="C699" s="179">
        <v>1</v>
      </c>
    </row>
    <row r="700" spans="1:3" x14ac:dyDescent="0.25">
      <c r="A700" t="s">
        <v>4263</v>
      </c>
      <c r="B700" t="s">
        <v>359</v>
      </c>
      <c r="C700" s="179">
        <v>1</v>
      </c>
    </row>
    <row r="701" spans="1:3" x14ac:dyDescent="0.25">
      <c r="A701" t="s">
        <v>4264</v>
      </c>
      <c r="B701" t="s">
        <v>1988</v>
      </c>
      <c r="C701" s="179">
        <v>1</v>
      </c>
    </row>
    <row r="702" spans="1:3" x14ac:dyDescent="0.25">
      <c r="A702" t="s">
        <v>2624</v>
      </c>
      <c r="B702" t="s">
        <v>2625</v>
      </c>
      <c r="C702" s="179">
        <v>1</v>
      </c>
    </row>
    <row r="703" spans="1:3" x14ac:dyDescent="0.25">
      <c r="A703" t="s">
        <v>2624</v>
      </c>
      <c r="B703" t="s">
        <v>418</v>
      </c>
      <c r="C703" s="179">
        <v>2</v>
      </c>
    </row>
    <row r="704" spans="1:3" x14ac:dyDescent="0.25">
      <c r="A704" t="s">
        <v>2624</v>
      </c>
      <c r="B704" t="s">
        <v>1915</v>
      </c>
      <c r="C704" s="179">
        <v>1</v>
      </c>
    </row>
    <row r="705" spans="1:3" x14ac:dyDescent="0.25">
      <c r="A705" t="s">
        <v>2624</v>
      </c>
      <c r="B705" t="s">
        <v>2026</v>
      </c>
      <c r="C705" s="179">
        <v>1</v>
      </c>
    </row>
    <row r="706" spans="1:3" x14ac:dyDescent="0.25">
      <c r="A706" t="s">
        <v>2624</v>
      </c>
      <c r="B706" t="s">
        <v>3783</v>
      </c>
      <c r="C706" s="179">
        <v>2</v>
      </c>
    </row>
    <row r="707" spans="1:3" x14ac:dyDescent="0.25">
      <c r="A707" t="s">
        <v>2624</v>
      </c>
      <c r="B707" t="s">
        <v>3876</v>
      </c>
      <c r="C707" s="179">
        <v>1</v>
      </c>
    </row>
    <row r="708" spans="1:3" x14ac:dyDescent="0.25">
      <c r="A708" t="s">
        <v>2624</v>
      </c>
      <c r="B708" t="s">
        <v>3849</v>
      </c>
      <c r="C708" s="179">
        <v>1</v>
      </c>
    </row>
    <row r="709" spans="1:3" x14ac:dyDescent="0.25">
      <c r="A709" t="s">
        <v>2624</v>
      </c>
      <c r="B709" t="s">
        <v>3988</v>
      </c>
      <c r="C709" s="179">
        <v>1</v>
      </c>
    </row>
    <row r="710" spans="1:3" x14ac:dyDescent="0.25">
      <c r="A710" t="s">
        <v>2523</v>
      </c>
      <c r="B710" t="s">
        <v>2524</v>
      </c>
      <c r="C710" s="179">
        <v>1</v>
      </c>
    </row>
    <row r="711" spans="1:3" x14ac:dyDescent="0.25">
      <c r="A711" t="s">
        <v>4265</v>
      </c>
      <c r="B711" t="s">
        <v>1815</v>
      </c>
      <c r="C711" s="179">
        <v>2</v>
      </c>
    </row>
    <row r="712" spans="1:3" x14ac:dyDescent="0.25">
      <c r="A712" t="s">
        <v>4266</v>
      </c>
      <c r="B712" t="s">
        <v>103</v>
      </c>
      <c r="C712" s="179">
        <v>1</v>
      </c>
    </row>
    <row r="713" spans="1:3" x14ac:dyDescent="0.25">
      <c r="A713" t="s">
        <v>4267</v>
      </c>
      <c r="B713" t="s">
        <v>237</v>
      </c>
      <c r="C713" s="179">
        <v>1</v>
      </c>
    </row>
    <row r="714" spans="1:3" x14ac:dyDescent="0.25">
      <c r="A714" t="s">
        <v>4268</v>
      </c>
      <c r="B714" t="s">
        <v>1068</v>
      </c>
      <c r="C714" s="179">
        <v>1</v>
      </c>
    </row>
    <row r="715" spans="1:3" x14ac:dyDescent="0.25">
      <c r="A715" t="s">
        <v>4269</v>
      </c>
      <c r="B715" t="s">
        <v>574</v>
      </c>
      <c r="C715" s="179">
        <v>1</v>
      </c>
    </row>
    <row r="716" spans="1:3" x14ac:dyDescent="0.25">
      <c r="A716" t="s">
        <v>4269</v>
      </c>
      <c r="B716" t="s">
        <v>575</v>
      </c>
      <c r="C716" s="179">
        <v>2</v>
      </c>
    </row>
    <row r="717" spans="1:3" x14ac:dyDescent="0.25">
      <c r="A717" t="s">
        <v>4270</v>
      </c>
      <c r="B717" t="s">
        <v>2057</v>
      </c>
      <c r="C717" s="179">
        <v>1</v>
      </c>
    </row>
    <row r="718" spans="1:3" x14ac:dyDescent="0.25">
      <c r="A718" t="s">
        <v>4270</v>
      </c>
      <c r="B718" t="s">
        <v>728</v>
      </c>
      <c r="C718" s="179">
        <v>4</v>
      </c>
    </row>
    <row r="719" spans="1:3" x14ac:dyDescent="0.25">
      <c r="A719" t="s">
        <v>4270</v>
      </c>
      <c r="B719" t="s">
        <v>1087</v>
      </c>
      <c r="C719" s="179">
        <v>2</v>
      </c>
    </row>
    <row r="720" spans="1:3" x14ac:dyDescent="0.25">
      <c r="A720" t="s">
        <v>4271</v>
      </c>
      <c r="B720" t="s">
        <v>1126</v>
      </c>
      <c r="C720" s="179">
        <v>1</v>
      </c>
    </row>
    <row r="721" spans="1:3" x14ac:dyDescent="0.25">
      <c r="A721" t="s">
        <v>3206</v>
      </c>
      <c r="B721" t="s">
        <v>3207</v>
      </c>
      <c r="C721" s="179">
        <v>1</v>
      </c>
    </row>
    <row r="722" spans="1:3" x14ac:dyDescent="0.25">
      <c r="A722" t="s">
        <v>4272</v>
      </c>
      <c r="B722" t="s">
        <v>630</v>
      </c>
      <c r="C722" s="179">
        <v>1</v>
      </c>
    </row>
    <row r="723" spans="1:3" x14ac:dyDescent="0.25">
      <c r="A723" t="s">
        <v>4273</v>
      </c>
      <c r="B723" t="s">
        <v>1023</v>
      </c>
      <c r="C723" s="179">
        <v>1</v>
      </c>
    </row>
    <row r="724" spans="1:3" x14ac:dyDescent="0.25">
      <c r="A724" t="s">
        <v>4274</v>
      </c>
      <c r="B724" t="s">
        <v>1288</v>
      </c>
      <c r="C724" s="179">
        <v>5</v>
      </c>
    </row>
    <row r="725" spans="1:3" x14ac:dyDescent="0.25">
      <c r="A725" t="s">
        <v>2612</v>
      </c>
      <c r="B725" t="s">
        <v>1153</v>
      </c>
      <c r="C725" s="179">
        <v>1</v>
      </c>
    </row>
    <row r="726" spans="1:3" x14ac:dyDescent="0.25">
      <c r="A726" t="s">
        <v>2612</v>
      </c>
      <c r="B726" t="s">
        <v>542</v>
      </c>
      <c r="C726" s="179">
        <v>6</v>
      </c>
    </row>
    <row r="727" spans="1:3" x14ac:dyDescent="0.25">
      <c r="A727" t="s">
        <v>2612</v>
      </c>
      <c r="B727" t="s">
        <v>79</v>
      </c>
      <c r="C727" s="179">
        <v>1</v>
      </c>
    </row>
    <row r="728" spans="1:3" x14ac:dyDescent="0.25">
      <c r="A728" t="s">
        <v>2612</v>
      </c>
      <c r="B728" t="s">
        <v>393</v>
      </c>
      <c r="C728" s="179">
        <v>2</v>
      </c>
    </row>
    <row r="729" spans="1:3" x14ac:dyDescent="0.25">
      <c r="A729" t="s">
        <v>2612</v>
      </c>
      <c r="B729" t="s">
        <v>896</v>
      </c>
      <c r="C729" s="179">
        <v>1</v>
      </c>
    </row>
    <row r="730" spans="1:3" x14ac:dyDescent="0.25">
      <c r="A730" t="s">
        <v>2612</v>
      </c>
      <c r="B730" t="s">
        <v>802</v>
      </c>
      <c r="C730" s="179">
        <v>1</v>
      </c>
    </row>
    <row r="731" spans="1:3" x14ac:dyDescent="0.25">
      <c r="A731" t="s">
        <v>2612</v>
      </c>
      <c r="B731" t="s">
        <v>4183</v>
      </c>
      <c r="C731" s="179">
        <v>2</v>
      </c>
    </row>
    <row r="732" spans="1:3" x14ac:dyDescent="0.25">
      <c r="A732" t="s">
        <v>2612</v>
      </c>
      <c r="B732" t="s">
        <v>2613</v>
      </c>
      <c r="C732" s="179">
        <v>3</v>
      </c>
    </row>
    <row r="733" spans="1:3" x14ac:dyDescent="0.25">
      <c r="A733" t="s">
        <v>2612</v>
      </c>
      <c r="B733" t="s">
        <v>4109</v>
      </c>
      <c r="C733" s="179">
        <v>2</v>
      </c>
    </row>
    <row r="734" spans="1:3" x14ac:dyDescent="0.25">
      <c r="A734" t="s">
        <v>2795</v>
      </c>
      <c r="B734" t="s">
        <v>964</v>
      </c>
      <c r="C734" s="179">
        <v>2</v>
      </c>
    </row>
    <row r="735" spans="1:3" x14ac:dyDescent="0.25">
      <c r="A735" t="s">
        <v>2795</v>
      </c>
      <c r="B735" t="s">
        <v>1822</v>
      </c>
      <c r="C735" s="179">
        <v>1</v>
      </c>
    </row>
    <row r="736" spans="1:3" x14ac:dyDescent="0.25">
      <c r="A736" t="s">
        <v>2795</v>
      </c>
      <c r="B736" t="s">
        <v>2796</v>
      </c>
      <c r="C736" s="179">
        <v>2</v>
      </c>
    </row>
    <row r="737" spans="1:3" x14ac:dyDescent="0.25">
      <c r="A737" t="s">
        <v>4275</v>
      </c>
      <c r="B737" t="s">
        <v>377</v>
      </c>
      <c r="C737" s="179">
        <v>1</v>
      </c>
    </row>
    <row r="738" spans="1:3" x14ac:dyDescent="0.25">
      <c r="A738" t="s">
        <v>4276</v>
      </c>
      <c r="B738" t="s">
        <v>3707</v>
      </c>
      <c r="C738" s="179">
        <v>1</v>
      </c>
    </row>
    <row r="739" spans="1:3" x14ac:dyDescent="0.25">
      <c r="A739" t="s">
        <v>2108</v>
      </c>
      <c r="B739" t="s">
        <v>595</v>
      </c>
      <c r="C739" s="179">
        <v>1</v>
      </c>
    </row>
    <row r="740" spans="1:3" x14ac:dyDescent="0.25">
      <c r="A740" t="s">
        <v>2108</v>
      </c>
      <c r="B740" t="s">
        <v>596</v>
      </c>
      <c r="C740" s="179">
        <v>1</v>
      </c>
    </row>
    <row r="741" spans="1:3" x14ac:dyDescent="0.25">
      <c r="A741" t="s">
        <v>2108</v>
      </c>
      <c r="B741" t="s">
        <v>1054</v>
      </c>
      <c r="C741" s="179">
        <v>5</v>
      </c>
    </row>
    <row r="742" spans="1:3" x14ac:dyDescent="0.25">
      <c r="A742" t="s">
        <v>2108</v>
      </c>
      <c r="B742" t="s">
        <v>1874</v>
      </c>
      <c r="C742" s="179">
        <v>1</v>
      </c>
    </row>
    <row r="743" spans="1:3" x14ac:dyDescent="0.25">
      <c r="A743" t="s">
        <v>2108</v>
      </c>
      <c r="B743" t="s">
        <v>750</v>
      </c>
      <c r="C743" s="179">
        <v>1</v>
      </c>
    </row>
    <row r="744" spans="1:3" x14ac:dyDescent="0.25">
      <c r="A744" t="s">
        <v>2108</v>
      </c>
      <c r="B744" t="s">
        <v>910</v>
      </c>
      <c r="C744" s="179">
        <v>6</v>
      </c>
    </row>
    <row r="745" spans="1:3" x14ac:dyDescent="0.25">
      <c r="A745" t="s">
        <v>2108</v>
      </c>
      <c r="B745" t="s">
        <v>1231</v>
      </c>
      <c r="C745" s="179">
        <v>1</v>
      </c>
    </row>
    <row r="746" spans="1:3" x14ac:dyDescent="0.25">
      <c r="A746" t="s">
        <v>2108</v>
      </c>
      <c r="B746" t="s">
        <v>3049</v>
      </c>
      <c r="C746" s="179">
        <v>1</v>
      </c>
    </row>
    <row r="747" spans="1:3" x14ac:dyDescent="0.25">
      <c r="A747" t="s">
        <v>2108</v>
      </c>
      <c r="B747" t="s">
        <v>2109</v>
      </c>
      <c r="C747" s="179">
        <v>3</v>
      </c>
    </row>
    <row r="748" spans="1:3" x14ac:dyDescent="0.25">
      <c r="A748" t="s">
        <v>2108</v>
      </c>
      <c r="B748" t="s">
        <v>4390</v>
      </c>
      <c r="C748" s="179">
        <v>4</v>
      </c>
    </row>
    <row r="749" spans="1:3" x14ac:dyDescent="0.25">
      <c r="A749" t="s">
        <v>2108</v>
      </c>
      <c r="B749" t="s">
        <v>4449</v>
      </c>
      <c r="C749" s="179">
        <v>1</v>
      </c>
    </row>
    <row r="750" spans="1:3" x14ac:dyDescent="0.25">
      <c r="A750" t="s">
        <v>2108</v>
      </c>
      <c r="B750" t="s">
        <v>4679</v>
      </c>
      <c r="C750" s="179">
        <v>1</v>
      </c>
    </row>
    <row r="751" spans="1:3" x14ac:dyDescent="0.25">
      <c r="A751" t="s">
        <v>2108</v>
      </c>
      <c r="B751" t="s">
        <v>4697</v>
      </c>
      <c r="C751" s="179">
        <v>1</v>
      </c>
    </row>
    <row r="752" spans="1:3" x14ac:dyDescent="0.25">
      <c r="A752" t="s">
        <v>2763</v>
      </c>
      <c r="B752" t="s">
        <v>2764</v>
      </c>
      <c r="C752" s="179">
        <v>1</v>
      </c>
    </row>
    <row r="753" spans="1:3" x14ac:dyDescent="0.25">
      <c r="A753" t="s">
        <v>4277</v>
      </c>
      <c r="B753" t="s">
        <v>618</v>
      </c>
      <c r="C753" s="179">
        <v>1</v>
      </c>
    </row>
    <row r="754" spans="1:3" x14ac:dyDescent="0.25">
      <c r="A754" t="s">
        <v>4277</v>
      </c>
      <c r="B754" t="s">
        <v>458</v>
      </c>
      <c r="C754" s="179">
        <v>2</v>
      </c>
    </row>
    <row r="755" spans="1:3" x14ac:dyDescent="0.25">
      <c r="A755" t="s">
        <v>4277</v>
      </c>
      <c r="B755" t="s">
        <v>680</v>
      </c>
      <c r="C755" s="179">
        <v>2</v>
      </c>
    </row>
    <row r="756" spans="1:3" x14ac:dyDescent="0.25">
      <c r="A756" t="s">
        <v>4278</v>
      </c>
      <c r="B756" t="s">
        <v>1945</v>
      </c>
      <c r="C756" s="179">
        <v>1</v>
      </c>
    </row>
    <row r="757" spans="1:3" x14ac:dyDescent="0.25">
      <c r="A757" t="s">
        <v>4278</v>
      </c>
      <c r="B757" t="s">
        <v>1944</v>
      </c>
      <c r="C757" s="179">
        <v>1</v>
      </c>
    </row>
    <row r="758" spans="1:3" x14ac:dyDescent="0.25">
      <c r="A758" t="s">
        <v>4279</v>
      </c>
      <c r="B758" t="s">
        <v>1930</v>
      </c>
      <c r="C758" s="179">
        <v>1</v>
      </c>
    </row>
    <row r="759" spans="1:3" x14ac:dyDescent="0.25">
      <c r="A759" t="s">
        <v>4280</v>
      </c>
      <c r="B759" t="s">
        <v>855</v>
      </c>
      <c r="C759" s="179">
        <v>1</v>
      </c>
    </row>
    <row r="760" spans="1:3" x14ac:dyDescent="0.25">
      <c r="A760" t="s">
        <v>4281</v>
      </c>
      <c r="B760" t="s">
        <v>3706</v>
      </c>
      <c r="C760" s="179">
        <v>1</v>
      </c>
    </row>
    <row r="761" spans="1:3" x14ac:dyDescent="0.25">
      <c r="A761" t="s">
        <v>4282</v>
      </c>
      <c r="B761" t="s">
        <v>370</v>
      </c>
      <c r="C761" s="179">
        <v>2</v>
      </c>
    </row>
    <row r="762" spans="1:3" x14ac:dyDescent="0.25">
      <c r="A762" t="s">
        <v>4282</v>
      </c>
      <c r="B762" t="s">
        <v>366</v>
      </c>
      <c r="C762" s="179">
        <v>4</v>
      </c>
    </row>
    <row r="763" spans="1:3" x14ac:dyDescent="0.25">
      <c r="A763" t="s">
        <v>4282</v>
      </c>
      <c r="B763" t="s">
        <v>425</v>
      </c>
      <c r="C763" s="179">
        <v>2</v>
      </c>
    </row>
    <row r="764" spans="1:3" x14ac:dyDescent="0.25">
      <c r="A764" t="s">
        <v>4283</v>
      </c>
      <c r="B764" t="s">
        <v>352</v>
      </c>
      <c r="C764" s="179">
        <v>1</v>
      </c>
    </row>
    <row r="765" spans="1:3" x14ac:dyDescent="0.25">
      <c r="A765" t="s">
        <v>2681</v>
      </c>
      <c r="B765" t="s">
        <v>3709</v>
      </c>
      <c r="C765" s="179">
        <v>1</v>
      </c>
    </row>
    <row r="766" spans="1:3" x14ac:dyDescent="0.25">
      <c r="A766" t="s">
        <v>2681</v>
      </c>
      <c r="B766" t="s">
        <v>253</v>
      </c>
      <c r="C766" s="179">
        <v>2</v>
      </c>
    </row>
    <row r="767" spans="1:3" x14ac:dyDescent="0.25">
      <c r="A767" t="s">
        <v>2681</v>
      </c>
      <c r="B767" t="s">
        <v>252</v>
      </c>
      <c r="C767" s="179">
        <v>4</v>
      </c>
    </row>
    <row r="768" spans="1:3" x14ac:dyDescent="0.25">
      <c r="A768" t="s">
        <v>2681</v>
      </c>
      <c r="B768" t="s">
        <v>236</v>
      </c>
      <c r="C768" s="179">
        <v>3</v>
      </c>
    </row>
    <row r="769" spans="1:3" x14ac:dyDescent="0.25">
      <c r="A769" t="s">
        <v>2681</v>
      </c>
      <c r="B769" t="s">
        <v>3708</v>
      </c>
      <c r="C769" s="179">
        <v>4</v>
      </c>
    </row>
    <row r="770" spans="1:3" x14ac:dyDescent="0.25">
      <c r="A770" t="s">
        <v>2681</v>
      </c>
      <c r="B770" t="s">
        <v>279</v>
      </c>
      <c r="C770" s="179">
        <v>2</v>
      </c>
    </row>
    <row r="771" spans="1:3" x14ac:dyDescent="0.25">
      <c r="A771" t="s">
        <v>4284</v>
      </c>
      <c r="B771" t="s">
        <v>1855</v>
      </c>
      <c r="C771" s="179">
        <v>3</v>
      </c>
    </row>
    <row r="772" spans="1:3" x14ac:dyDescent="0.25">
      <c r="A772" t="s">
        <v>3042</v>
      </c>
      <c r="B772" t="s">
        <v>3043</v>
      </c>
      <c r="C772" s="179">
        <v>1</v>
      </c>
    </row>
    <row r="773" spans="1:3" x14ac:dyDescent="0.25">
      <c r="A773" t="s">
        <v>2111</v>
      </c>
      <c r="B773" t="s">
        <v>358</v>
      </c>
      <c r="C773" s="179">
        <v>5</v>
      </c>
    </row>
    <row r="774" spans="1:3" x14ac:dyDescent="0.25">
      <c r="A774" t="s">
        <v>2111</v>
      </c>
      <c r="B774" t="s">
        <v>940</v>
      </c>
      <c r="C774" s="179">
        <v>1</v>
      </c>
    </row>
    <row r="775" spans="1:3" x14ac:dyDescent="0.25">
      <c r="A775" t="s">
        <v>2111</v>
      </c>
      <c r="B775" t="s">
        <v>3786</v>
      </c>
      <c r="C775" s="179">
        <v>3</v>
      </c>
    </row>
    <row r="776" spans="1:3" x14ac:dyDescent="0.25">
      <c r="A776" t="s">
        <v>2111</v>
      </c>
      <c r="B776" t="s">
        <v>3935</v>
      </c>
      <c r="C776" s="179">
        <v>5</v>
      </c>
    </row>
    <row r="777" spans="1:3" x14ac:dyDescent="0.25">
      <c r="A777" t="s">
        <v>2111</v>
      </c>
      <c r="B777" t="s">
        <v>2113</v>
      </c>
      <c r="C777" s="179">
        <v>10</v>
      </c>
    </row>
    <row r="778" spans="1:3" x14ac:dyDescent="0.25">
      <c r="A778" t="s">
        <v>2111</v>
      </c>
      <c r="B778" t="s">
        <v>3131</v>
      </c>
      <c r="C778" s="179">
        <v>1</v>
      </c>
    </row>
    <row r="779" spans="1:3" x14ac:dyDescent="0.25">
      <c r="A779" t="s">
        <v>2111</v>
      </c>
      <c r="B779" t="s">
        <v>2790</v>
      </c>
      <c r="C779" s="179">
        <v>1</v>
      </c>
    </row>
    <row r="780" spans="1:3" x14ac:dyDescent="0.25">
      <c r="A780" t="s">
        <v>2111</v>
      </c>
      <c r="B780" t="s">
        <v>4459</v>
      </c>
      <c r="C780" s="179">
        <v>1</v>
      </c>
    </row>
    <row r="781" spans="1:3" x14ac:dyDescent="0.25">
      <c r="A781" t="s">
        <v>4285</v>
      </c>
      <c r="B781" t="s">
        <v>505</v>
      </c>
      <c r="C781" s="179">
        <v>3</v>
      </c>
    </row>
    <row r="782" spans="1:3" x14ac:dyDescent="0.25">
      <c r="A782" t="s">
        <v>4286</v>
      </c>
      <c r="B782" t="s">
        <v>1765</v>
      </c>
      <c r="C782" s="179">
        <v>1</v>
      </c>
    </row>
    <row r="783" spans="1:3" x14ac:dyDescent="0.25">
      <c r="A783" t="s">
        <v>4286</v>
      </c>
      <c r="B783" t="s">
        <v>1766</v>
      </c>
      <c r="C783" s="179">
        <v>1</v>
      </c>
    </row>
    <row r="784" spans="1:3" x14ac:dyDescent="0.25">
      <c r="A784" t="s">
        <v>4286</v>
      </c>
      <c r="B784" t="s">
        <v>1763</v>
      </c>
      <c r="C784" s="179">
        <v>1</v>
      </c>
    </row>
    <row r="785" spans="1:3" x14ac:dyDescent="0.25">
      <c r="A785" t="s">
        <v>4286</v>
      </c>
      <c r="B785" t="s">
        <v>1769</v>
      </c>
      <c r="C785" s="179">
        <v>1</v>
      </c>
    </row>
    <row r="786" spans="1:3" x14ac:dyDescent="0.25">
      <c r="A786" t="s">
        <v>4286</v>
      </c>
      <c r="B786" t="s">
        <v>1767</v>
      </c>
      <c r="C786" s="179">
        <v>1</v>
      </c>
    </row>
    <row r="787" spans="1:3" x14ac:dyDescent="0.25">
      <c r="A787" t="s">
        <v>4286</v>
      </c>
      <c r="B787" t="s">
        <v>3701</v>
      </c>
      <c r="C787" s="179">
        <v>1</v>
      </c>
    </row>
    <row r="788" spans="1:3" x14ac:dyDescent="0.25">
      <c r="A788" t="s">
        <v>2102</v>
      </c>
      <c r="B788" t="s">
        <v>1209</v>
      </c>
      <c r="C788" s="179">
        <v>1</v>
      </c>
    </row>
    <row r="789" spans="1:3" x14ac:dyDescent="0.25">
      <c r="A789" t="s">
        <v>2102</v>
      </c>
      <c r="B789" t="s">
        <v>135</v>
      </c>
      <c r="C789" s="179">
        <v>1</v>
      </c>
    </row>
    <row r="790" spans="1:3" x14ac:dyDescent="0.25">
      <c r="A790" t="s">
        <v>2102</v>
      </c>
      <c r="B790" t="s">
        <v>311</v>
      </c>
      <c r="C790" s="179">
        <v>1</v>
      </c>
    </row>
    <row r="791" spans="1:3" x14ac:dyDescent="0.25">
      <c r="A791" t="s">
        <v>2102</v>
      </c>
      <c r="B791" t="s">
        <v>1692</v>
      </c>
      <c r="C791" s="179">
        <v>1</v>
      </c>
    </row>
    <row r="792" spans="1:3" x14ac:dyDescent="0.25">
      <c r="A792" t="s">
        <v>2102</v>
      </c>
      <c r="B792" t="s">
        <v>1948</v>
      </c>
      <c r="C792" s="179">
        <v>1</v>
      </c>
    </row>
    <row r="793" spans="1:3" x14ac:dyDescent="0.25">
      <c r="A793" t="s">
        <v>2102</v>
      </c>
      <c r="B793" t="s">
        <v>1149</v>
      </c>
      <c r="C793" s="179">
        <v>1</v>
      </c>
    </row>
    <row r="794" spans="1:3" x14ac:dyDescent="0.25">
      <c r="A794" t="s">
        <v>2102</v>
      </c>
      <c r="B794" t="s">
        <v>66</v>
      </c>
      <c r="C794" s="179">
        <v>1</v>
      </c>
    </row>
    <row r="795" spans="1:3" x14ac:dyDescent="0.25">
      <c r="A795" t="s">
        <v>2102</v>
      </c>
      <c r="B795" t="s">
        <v>1952</v>
      </c>
      <c r="C795" s="179">
        <v>1</v>
      </c>
    </row>
    <row r="796" spans="1:3" x14ac:dyDescent="0.25">
      <c r="A796" t="s">
        <v>2102</v>
      </c>
      <c r="B796" t="s">
        <v>1800</v>
      </c>
      <c r="C796" s="179">
        <v>1</v>
      </c>
    </row>
    <row r="797" spans="1:3" x14ac:dyDescent="0.25">
      <c r="A797" t="s">
        <v>2102</v>
      </c>
      <c r="B797" t="s">
        <v>1190</v>
      </c>
      <c r="C797" s="179">
        <v>1</v>
      </c>
    </row>
    <row r="798" spans="1:3" x14ac:dyDescent="0.25">
      <c r="A798" t="s">
        <v>2102</v>
      </c>
      <c r="B798" t="s">
        <v>1056</v>
      </c>
      <c r="C798" s="179">
        <v>1</v>
      </c>
    </row>
    <row r="799" spans="1:3" x14ac:dyDescent="0.25">
      <c r="A799" t="s">
        <v>2102</v>
      </c>
      <c r="B799" t="s">
        <v>713</v>
      </c>
      <c r="C799" s="179">
        <v>6</v>
      </c>
    </row>
    <row r="800" spans="1:3" x14ac:dyDescent="0.25">
      <c r="A800" t="s">
        <v>2102</v>
      </c>
      <c r="B800" t="s">
        <v>1197</v>
      </c>
      <c r="C800" s="179">
        <v>1</v>
      </c>
    </row>
    <row r="801" spans="1:3" x14ac:dyDescent="0.25">
      <c r="A801" t="s">
        <v>2102</v>
      </c>
      <c r="B801" t="s">
        <v>150</v>
      </c>
      <c r="C801" s="179">
        <v>2</v>
      </c>
    </row>
    <row r="802" spans="1:3" x14ac:dyDescent="0.25">
      <c r="A802" t="s">
        <v>2102</v>
      </c>
      <c r="B802" t="s">
        <v>1158</v>
      </c>
      <c r="C802" s="179">
        <v>1</v>
      </c>
    </row>
    <row r="803" spans="1:3" x14ac:dyDescent="0.25">
      <c r="A803" t="s">
        <v>2102</v>
      </c>
      <c r="B803" t="s">
        <v>1191</v>
      </c>
      <c r="C803" s="179">
        <v>2</v>
      </c>
    </row>
    <row r="804" spans="1:3" x14ac:dyDescent="0.25">
      <c r="A804" t="s">
        <v>2102</v>
      </c>
      <c r="B804" t="s">
        <v>218</v>
      </c>
      <c r="C804" s="179">
        <v>1</v>
      </c>
    </row>
    <row r="805" spans="1:3" x14ac:dyDescent="0.25">
      <c r="A805" t="s">
        <v>2102</v>
      </c>
      <c r="B805" t="s">
        <v>61</v>
      </c>
      <c r="C805" s="179">
        <v>6</v>
      </c>
    </row>
    <row r="806" spans="1:3" x14ac:dyDescent="0.25">
      <c r="A806" t="s">
        <v>2102</v>
      </c>
      <c r="B806" t="s">
        <v>1009</v>
      </c>
      <c r="C806" s="179">
        <v>1</v>
      </c>
    </row>
    <row r="807" spans="1:3" x14ac:dyDescent="0.25">
      <c r="A807" t="s">
        <v>2102</v>
      </c>
      <c r="B807" t="s">
        <v>1229</v>
      </c>
      <c r="C807" s="179">
        <v>1</v>
      </c>
    </row>
    <row r="808" spans="1:3" x14ac:dyDescent="0.25">
      <c r="A808" t="s">
        <v>2102</v>
      </c>
      <c r="B808" t="s">
        <v>2103</v>
      </c>
      <c r="C808" s="179">
        <v>2</v>
      </c>
    </row>
    <row r="809" spans="1:3" x14ac:dyDescent="0.25">
      <c r="A809" t="s">
        <v>2102</v>
      </c>
      <c r="B809" t="s">
        <v>3076</v>
      </c>
      <c r="C809" s="179">
        <v>3</v>
      </c>
    </row>
    <row r="810" spans="1:3" x14ac:dyDescent="0.25">
      <c r="A810" t="s">
        <v>2102</v>
      </c>
      <c r="B810" t="s">
        <v>3644</v>
      </c>
      <c r="C810" s="179">
        <v>2</v>
      </c>
    </row>
    <row r="811" spans="1:3" x14ac:dyDescent="0.25">
      <c r="A811" t="s">
        <v>2102</v>
      </c>
      <c r="B811" t="s">
        <v>2169</v>
      </c>
      <c r="C811" s="179">
        <v>15</v>
      </c>
    </row>
    <row r="812" spans="1:3" x14ac:dyDescent="0.25">
      <c r="A812" t="s">
        <v>2102</v>
      </c>
      <c r="B812" t="s">
        <v>3841</v>
      </c>
      <c r="C812" s="179">
        <v>2</v>
      </c>
    </row>
    <row r="813" spans="1:3" x14ac:dyDescent="0.25">
      <c r="A813" t="s">
        <v>2102</v>
      </c>
      <c r="B813" t="s">
        <v>2539</v>
      </c>
      <c r="C813" s="179">
        <v>29</v>
      </c>
    </row>
    <row r="814" spans="1:3" x14ac:dyDescent="0.25">
      <c r="A814" t="s">
        <v>2102</v>
      </c>
      <c r="B814" t="s">
        <v>3787</v>
      </c>
      <c r="C814" s="179">
        <v>5</v>
      </c>
    </row>
    <row r="815" spans="1:3" x14ac:dyDescent="0.25">
      <c r="A815" t="s">
        <v>2102</v>
      </c>
      <c r="B815" t="s">
        <v>2615</v>
      </c>
      <c r="C815" s="179">
        <v>34</v>
      </c>
    </row>
    <row r="816" spans="1:3" x14ac:dyDescent="0.25">
      <c r="A816" t="s">
        <v>2102</v>
      </c>
      <c r="B816" t="s">
        <v>2167</v>
      </c>
      <c r="C816" s="179">
        <v>12</v>
      </c>
    </row>
    <row r="817" spans="1:3" x14ac:dyDescent="0.25">
      <c r="A817" t="s">
        <v>2102</v>
      </c>
      <c r="B817" t="s">
        <v>3847</v>
      </c>
      <c r="C817" s="179">
        <v>3</v>
      </c>
    </row>
    <row r="818" spans="1:3" x14ac:dyDescent="0.25">
      <c r="A818" t="s">
        <v>2102</v>
      </c>
      <c r="B818" t="s">
        <v>4392</v>
      </c>
      <c r="C818" s="179">
        <v>1</v>
      </c>
    </row>
    <row r="819" spans="1:3" x14ac:dyDescent="0.25">
      <c r="A819" t="s">
        <v>2102</v>
      </c>
      <c r="B819" t="s">
        <v>4634</v>
      </c>
      <c r="C819" s="179">
        <v>1</v>
      </c>
    </row>
    <row r="820" spans="1:3" x14ac:dyDescent="0.25">
      <c r="A820" t="s">
        <v>2102</v>
      </c>
      <c r="B820" t="s">
        <v>5234</v>
      </c>
      <c r="C820" s="179">
        <v>1</v>
      </c>
    </row>
    <row r="821" spans="1:3" x14ac:dyDescent="0.25">
      <c r="A821" t="s">
        <v>2102</v>
      </c>
      <c r="B821" t="s">
        <v>5345</v>
      </c>
      <c r="C821" s="179">
        <v>1</v>
      </c>
    </row>
    <row r="822" spans="1:3" x14ac:dyDescent="0.25">
      <c r="A822" t="s">
        <v>2102</v>
      </c>
      <c r="B822" t="s">
        <v>5446</v>
      </c>
      <c r="C822" s="179">
        <v>1</v>
      </c>
    </row>
    <row r="823" spans="1:3" x14ac:dyDescent="0.25">
      <c r="A823" t="s">
        <v>3147</v>
      </c>
      <c r="B823" t="s">
        <v>3148</v>
      </c>
      <c r="C823" s="179">
        <v>3</v>
      </c>
    </row>
    <row r="824" spans="1:3" x14ac:dyDescent="0.25">
      <c r="A824" t="s">
        <v>3147</v>
      </c>
      <c r="B824" t="s">
        <v>4712</v>
      </c>
      <c r="C824" s="179">
        <v>1</v>
      </c>
    </row>
    <row r="825" spans="1:3" x14ac:dyDescent="0.25">
      <c r="A825" t="s">
        <v>3628</v>
      </c>
      <c r="B825" t="s">
        <v>3629</v>
      </c>
      <c r="C825" s="179">
        <v>3</v>
      </c>
    </row>
    <row r="826" spans="1:3" x14ac:dyDescent="0.25">
      <c r="A826" t="s">
        <v>4287</v>
      </c>
      <c r="B826" t="s">
        <v>414</v>
      </c>
      <c r="C826" s="179">
        <v>2</v>
      </c>
    </row>
    <row r="827" spans="1:3" x14ac:dyDescent="0.25">
      <c r="A827" t="s">
        <v>4287</v>
      </c>
      <c r="B827" t="s">
        <v>663</v>
      </c>
      <c r="C827" s="179">
        <v>1</v>
      </c>
    </row>
    <row r="828" spans="1:3" x14ac:dyDescent="0.25">
      <c r="A828" t="s">
        <v>2907</v>
      </c>
      <c r="B828" t="s">
        <v>2908</v>
      </c>
      <c r="C828" s="179">
        <v>1</v>
      </c>
    </row>
    <row r="829" spans="1:3" x14ac:dyDescent="0.25">
      <c r="A829" t="s">
        <v>2907</v>
      </c>
      <c r="B829" t="s">
        <v>975</v>
      </c>
      <c r="C829" s="179">
        <v>1</v>
      </c>
    </row>
    <row r="830" spans="1:3" x14ac:dyDescent="0.25">
      <c r="A830" t="s">
        <v>2907</v>
      </c>
      <c r="B830" t="s">
        <v>976</v>
      </c>
      <c r="C830" s="179">
        <v>1</v>
      </c>
    </row>
    <row r="831" spans="1:3" x14ac:dyDescent="0.25">
      <c r="A831" t="s">
        <v>4288</v>
      </c>
      <c r="B831" t="s">
        <v>1764</v>
      </c>
      <c r="C831" s="179">
        <v>1</v>
      </c>
    </row>
    <row r="832" spans="1:3" x14ac:dyDescent="0.25">
      <c r="A832" t="s">
        <v>4288</v>
      </c>
      <c r="B832" t="s">
        <v>1768</v>
      </c>
      <c r="C832" s="179">
        <v>1</v>
      </c>
    </row>
    <row r="833" spans="1:3" x14ac:dyDescent="0.25">
      <c r="A833" t="s">
        <v>4289</v>
      </c>
      <c r="B833" t="s">
        <v>1907</v>
      </c>
      <c r="C833" s="179">
        <v>1</v>
      </c>
    </row>
    <row r="834" spans="1:3" x14ac:dyDescent="0.25">
      <c r="A834" t="s">
        <v>4290</v>
      </c>
      <c r="B834" t="s">
        <v>1037</v>
      </c>
      <c r="C834" s="179">
        <v>1</v>
      </c>
    </row>
    <row r="835" spans="1:3" x14ac:dyDescent="0.25">
      <c r="A835" t="s">
        <v>4291</v>
      </c>
      <c r="B835" t="s">
        <v>373</v>
      </c>
      <c r="C835" s="179">
        <v>2</v>
      </c>
    </row>
    <row r="836" spans="1:3" x14ac:dyDescent="0.25">
      <c r="A836" t="s">
        <v>3845</v>
      </c>
      <c r="B836" t="s">
        <v>3846</v>
      </c>
      <c r="C836" s="179">
        <v>1</v>
      </c>
    </row>
    <row r="837" spans="1:3" x14ac:dyDescent="0.25">
      <c r="A837" t="s">
        <v>4292</v>
      </c>
      <c r="B837" t="s">
        <v>677</v>
      </c>
      <c r="C837" s="179">
        <v>1</v>
      </c>
    </row>
    <row r="838" spans="1:3" x14ac:dyDescent="0.25">
      <c r="A838" t="s">
        <v>2177</v>
      </c>
      <c r="B838" t="s">
        <v>2178</v>
      </c>
      <c r="C838" s="179">
        <v>1</v>
      </c>
    </row>
    <row r="839" spans="1:3" x14ac:dyDescent="0.25">
      <c r="A839" t="s">
        <v>2872</v>
      </c>
      <c r="B839" t="s">
        <v>1895</v>
      </c>
      <c r="C839" s="179">
        <v>2</v>
      </c>
    </row>
    <row r="840" spans="1:3" x14ac:dyDescent="0.25">
      <c r="A840" t="s">
        <v>2872</v>
      </c>
      <c r="B840" t="s">
        <v>1894</v>
      </c>
      <c r="C840" s="179">
        <v>2</v>
      </c>
    </row>
    <row r="841" spans="1:3" x14ac:dyDescent="0.25">
      <c r="A841" t="s">
        <v>2872</v>
      </c>
      <c r="B841" t="s">
        <v>2873</v>
      </c>
      <c r="C841" s="179">
        <v>2</v>
      </c>
    </row>
    <row r="842" spans="1:3" x14ac:dyDescent="0.25">
      <c r="A842" t="s">
        <v>2294</v>
      </c>
      <c r="B842" t="s">
        <v>225</v>
      </c>
      <c r="C842" s="179">
        <v>4</v>
      </c>
    </row>
    <row r="843" spans="1:3" x14ac:dyDescent="0.25">
      <c r="A843" t="s">
        <v>2294</v>
      </c>
      <c r="B843" t="s">
        <v>162</v>
      </c>
      <c r="C843" s="179">
        <v>1</v>
      </c>
    </row>
    <row r="844" spans="1:3" x14ac:dyDescent="0.25">
      <c r="A844" t="s">
        <v>2294</v>
      </c>
      <c r="B844" t="s">
        <v>1918</v>
      </c>
      <c r="C844" s="179">
        <v>1</v>
      </c>
    </row>
    <row r="845" spans="1:3" x14ac:dyDescent="0.25">
      <c r="A845" t="s">
        <v>2294</v>
      </c>
      <c r="B845" t="s">
        <v>309</v>
      </c>
      <c r="C845" s="179">
        <v>1</v>
      </c>
    </row>
    <row r="846" spans="1:3" x14ac:dyDescent="0.25">
      <c r="A846" t="s">
        <v>2294</v>
      </c>
      <c r="B846" t="s">
        <v>2295</v>
      </c>
      <c r="C846" s="179">
        <v>6</v>
      </c>
    </row>
    <row r="847" spans="1:3" x14ac:dyDescent="0.25">
      <c r="A847" t="s">
        <v>2684</v>
      </c>
      <c r="B847" t="s">
        <v>1634</v>
      </c>
      <c r="C847" s="179">
        <v>2</v>
      </c>
    </row>
    <row r="848" spans="1:3" x14ac:dyDescent="0.25">
      <c r="A848" t="s">
        <v>2684</v>
      </c>
      <c r="B848" t="s">
        <v>1747</v>
      </c>
      <c r="C848" s="179">
        <v>1</v>
      </c>
    </row>
    <row r="849" spans="1:3" x14ac:dyDescent="0.25">
      <c r="A849" t="s">
        <v>2684</v>
      </c>
      <c r="B849" t="s">
        <v>891</v>
      </c>
      <c r="C849" s="179">
        <v>1</v>
      </c>
    </row>
    <row r="850" spans="1:3" x14ac:dyDescent="0.25">
      <c r="A850" t="s">
        <v>2684</v>
      </c>
      <c r="B850" t="s">
        <v>1091</v>
      </c>
      <c r="C850" s="179">
        <v>3</v>
      </c>
    </row>
    <row r="851" spans="1:3" x14ac:dyDescent="0.25">
      <c r="A851" t="s">
        <v>2684</v>
      </c>
      <c r="B851" t="s">
        <v>957</v>
      </c>
      <c r="C851" s="179">
        <v>3</v>
      </c>
    </row>
    <row r="852" spans="1:3" x14ac:dyDescent="0.25">
      <c r="A852" t="s">
        <v>2684</v>
      </c>
      <c r="B852" t="s">
        <v>1636</v>
      </c>
      <c r="C852" s="179">
        <v>1</v>
      </c>
    </row>
    <row r="853" spans="1:3" x14ac:dyDescent="0.25">
      <c r="A853" t="s">
        <v>2684</v>
      </c>
      <c r="B853" t="s">
        <v>1635</v>
      </c>
      <c r="C853" s="179">
        <v>3</v>
      </c>
    </row>
    <row r="854" spans="1:3" x14ac:dyDescent="0.25">
      <c r="A854" t="s">
        <v>2684</v>
      </c>
      <c r="B854" t="s">
        <v>2014</v>
      </c>
      <c r="C854" s="179">
        <v>1</v>
      </c>
    </row>
    <row r="855" spans="1:3" x14ac:dyDescent="0.25">
      <c r="A855" t="s">
        <v>2684</v>
      </c>
      <c r="B855" t="s">
        <v>1986</v>
      </c>
      <c r="C855" s="179">
        <v>1</v>
      </c>
    </row>
    <row r="856" spans="1:3" x14ac:dyDescent="0.25">
      <c r="A856" t="s">
        <v>2684</v>
      </c>
      <c r="B856" t="s">
        <v>873</v>
      </c>
      <c r="C856" s="179">
        <v>2</v>
      </c>
    </row>
    <row r="857" spans="1:3" x14ac:dyDescent="0.25">
      <c r="A857" t="s">
        <v>2684</v>
      </c>
      <c r="B857" t="s">
        <v>863</v>
      </c>
      <c r="C857" s="179">
        <v>2</v>
      </c>
    </row>
    <row r="858" spans="1:3" x14ac:dyDescent="0.25">
      <c r="A858" t="s">
        <v>2684</v>
      </c>
      <c r="B858" t="s">
        <v>828</v>
      </c>
      <c r="C858" s="179">
        <v>4</v>
      </c>
    </row>
    <row r="859" spans="1:3" x14ac:dyDescent="0.25">
      <c r="A859" t="s">
        <v>2684</v>
      </c>
      <c r="B859" t="s">
        <v>738</v>
      </c>
      <c r="C859" s="179">
        <v>2</v>
      </c>
    </row>
    <row r="860" spans="1:3" x14ac:dyDescent="0.25">
      <c r="A860" t="s">
        <v>2684</v>
      </c>
      <c r="B860" t="s">
        <v>653</v>
      </c>
      <c r="C860" s="179">
        <v>6</v>
      </c>
    </row>
    <row r="861" spans="1:3" x14ac:dyDescent="0.25">
      <c r="A861" t="s">
        <v>2684</v>
      </c>
      <c r="B861" t="s">
        <v>636</v>
      </c>
      <c r="C861" s="179">
        <v>4</v>
      </c>
    </row>
    <row r="862" spans="1:3" x14ac:dyDescent="0.25">
      <c r="A862" t="s">
        <v>2684</v>
      </c>
      <c r="B862" t="s">
        <v>1063</v>
      </c>
      <c r="C862" s="179">
        <v>5</v>
      </c>
    </row>
    <row r="863" spans="1:3" x14ac:dyDescent="0.25">
      <c r="A863" t="s">
        <v>2684</v>
      </c>
      <c r="B863" t="s">
        <v>2306</v>
      </c>
      <c r="C863" s="179">
        <v>1</v>
      </c>
    </row>
    <row r="864" spans="1:3" x14ac:dyDescent="0.25">
      <c r="A864" t="s">
        <v>2684</v>
      </c>
      <c r="B864" t="s">
        <v>502</v>
      </c>
      <c r="C864" s="179">
        <v>8</v>
      </c>
    </row>
    <row r="865" spans="1:3" x14ac:dyDescent="0.25">
      <c r="A865" t="s">
        <v>2684</v>
      </c>
      <c r="B865" t="s">
        <v>3714</v>
      </c>
      <c r="C865" s="179">
        <v>1</v>
      </c>
    </row>
    <row r="866" spans="1:3" x14ac:dyDescent="0.25">
      <c r="A866" t="s">
        <v>2684</v>
      </c>
      <c r="B866" t="s">
        <v>817</v>
      </c>
      <c r="C866" s="179">
        <v>4</v>
      </c>
    </row>
    <row r="867" spans="1:3" x14ac:dyDescent="0.25">
      <c r="A867" t="s">
        <v>2684</v>
      </c>
      <c r="B867" t="s">
        <v>870</v>
      </c>
      <c r="C867" s="179">
        <v>3</v>
      </c>
    </row>
    <row r="868" spans="1:3" x14ac:dyDescent="0.25">
      <c r="A868" t="s">
        <v>2684</v>
      </c>
      <c r="B868" t="s">
        <v>869</v>
      </c>
      <c r="C868" s="179">
        <v>3</v>
      </c>
    </row>
    <row r="869" spans="1:3" x14ac:dyDescent="0.25">
      <c r="A869" t="s">
        <v>2684</v>
      </c>
      <c r="B869" t="s">
        <v>2013</v>
      </c>
      <c r="C869" s="179">
        <v>1</v>
      </c>
    </row>
    <row r="870" spans="1:3" x14ac:dyDescent="0.25">
      <c r="A870" t="s">
        <v>2684</v>
      </c>
      <c r="B870" t="s">
        <v>2011</v>
      </c>
      <c r="C870" s="179">
        <v>5</v>
      </c>
    </row>
    <row r="871" spans="1:3" x14ac:dyDescent="0.25">
      <c r="A871" t="s">
        <v>2684</v>
      </c>
      <c r="B871" t="s">
        <v>1089</v>
      </c>
      <c r="C871" s="179">
        <v>2</v>
      </c>
    </row>
    <row r="872" spans="1:3" x14ac:dyDescent="0.25">
      <c r="A872" t="s">
        <v>2684</v>
      </c>
      <c r="B872" t="s">
        <v>1631</v>
      </c>
      <c r="C872" s="179">
        <v>1</v>
      </c>
    </row>
    <row r="873" spans="1:3" x14ac:dyDescent="0.25">
      <c r="A873" t="s">
        <v>2684</v>
      </c>
      <c r="B873" t="s">
        <v>1632</v>
      </c>
      <c r="C873" s="179">
        <v>1</v>
      </c>
    </row>
    <row r="874" spans="1:3" x14ac:dyDescent="0.25">
      <c r="A874" t="s">
        <v>2684</v>
      </c>
      <c r="B874" t="s">
        <v>609</v>
      </c>
      <c r="C874" s="179">
        <v>2</v>
      </c>
    </row>
    <row r="875" spans="1:3" x14ac:dyDescent="0.25">
      <c r="A875" t="s">
        <v>2684</v>
      </c>
      <c r="B875" t="s">
        <v>2059</v>
      </c>
      <c r="C875" s="179">
        <v>3</v>
      </c>
    </row>
    <row r="876" spans="1:3" x14ac:dyDescent="0.25">
      <c r="A876" t="s">
        <v>2684</v>
      </c>
      <c r="B876" t="s">
        <v>991</v>
      </c>
      <c r="C876" s="179">
        <v>2</v>
      </c>
    </row>
    <row r="877" spans="1:3" x14ac:dyDescent="0.25">
      <c r="A877" t="s">
        <v>2684</v>
      </c>
      <c r="B877" t="s">
        <v>3952</v>
      </c>
      <c r="C877" s="179">
        <v>1</v>
      </c>
    </row>
    <row r="878" spans="1:3" x14ac:dyDescent="0.25">
      <c r="A878" t="s">
        <v>2216</v>
      </c>
      <c r="B878" t="s">
        <v>2218</v>
      </c>
      <c r="C878" s="179">
        <v>1</v>
      </c>
    </row>
    <row r="879" spans="1:3" x14ac:dyDescent="0.25">
      <c r="A879" t="s">
        <v>2216</v>
      </c>
      <c r="B879" t="s">
        <v>1206</v>
      </c>
      <c r="C879" s="179">
        <v>1</v>
      </c>
    </row>
    <row r="880" spans="1:3" x14ac:dyDescent="0.25">
      <c r="A880" t="s">
        <v>2216</v>
      </c>
      <c r="B880" t="s">
        <v>1205</v>
      </c>
      <c r="C880" s="179">
        <v>1</v>
      </c>
    </row>
    <row r="881" spans="1:3" x14ac:dyDescent="0.25">
      <c r="A881" t="s">
        <v>2216</v>
      </c>
      <c r="B881" t="s">
        <v>977</v>
      </c>
      <c r="C881" s="179">
        <v>1</v>
      </c>
    </row>
    <row r="882" spans="1:3" x14ac:dyDescent="0.25">
      <c r="A882" t="s">
        <v>2216</v>
      </c>
      <c r="B882" t="s">
        <v>974</v>
      </c>
      <c r="C882" s="179">
        <v>1</v>
      </c>
    </row>
    <row r="883" spans="1:3" x14ac:dyDescent="0.25">
      <c r="A883" t="s">
        <v>2216</v>
      </c>
      <c r="B883" t="s">
        <v>2220</v>
      </c>
      <c r="C883" s="179">
        <v>1</v>
      </c>
    </row>
    <row r="884" spans="1:3" x14ac:dyDescent="0.25">
      <c r="A884" t="s">
        <v>2216</v>
      </c>
      <c r="B884" t="s">
        <v>2720</v>
      </c>
      <c r="C884" s="179">
        <v>9</v>
      </c>
    </row>
    <row r="885" spans="1:3" x14ac:dyDescent="0.25">
      <c r="A885" t="s">
        <v>2216</v>
      </c>
      <c r="B885" t="s">
        <v>4881</v>
      </c>
      <c r="C885" s="179">
        <v>1</v>
      </c>
    </row>
    <row r="886" spans="1:3" x14ac:dyDescent="0.25">
      <c r="A886" t="s">
        <v>4293</v>
      </c>
      <c r="B886" t="s">
        <v>1684</v>
      </c>
      <c r="C886" s="179">
        <v>1</v>
      </c>
    </row>
    <row r="887" spans="1:3" x14ac:dyDescent="0.25">
      <c r="A887" t="s">
        <v>4293</v>
      </c>
      <c r="B887" t="s">
        <v>1730</v>
      </c>
      <c r="C887" s="179">
        <v>1</v>
      </c>
    </row>
    <row r="888" spans="1:3" x14ac:dyDescent="0.25">
      <c r="A888" t="s">
        <v>4294</v>
      </c>
      <c r="B888" t="s">
        <v>906</v>
      </c>
      <c r="C888" s="179">
        <v>1</v>
      </c>
    </row>
    <row r="889" spans="1:3" x14ac:dyDescent="0.25">
      <c r="A889" t="s">
        <v>4295</v>
      </c>
      <c r="B889" t="s">
        <v>1324</v>
      </c>
      <c r="C889" s="179">
        <v>2</v>
      </c>
    </row>
    <row r="890" spans="1:3" x14ac:dyDescent="0.25">
      <c r="A890" t="s">
        <v>4295</v>
      </c>
      <c r="B890" t="s">
        <v>1290</v>
      </c>
      <c r="C890" s="179">
        <v>1</v>
      </c>
    </row>
    <row r="891" spans="1:3" x14ac:dyDescent="0.25">
      <c r="A891" t="s">
        <v>2916</v>
      </c>
      <c r="B891" t="s">
        <v>2917</v>
      </c>
      <c r="C891" s="179">
        <v>6</v>
      </c>
    </row>
    <row r="892" spans="1:3" x14ac:dyDescent="0.25">
      <c r="A892" t="s">
        <v>2551</v>
      </c>
      <c r="B892" t="s">
        <v>2552</v>
      </c>
      <c r="C892" s="179">
        <v>1</v>
      </c>
    </row>
    <row r="893" spans="1:3" x14ac:dyDescent="0.25">
      <c r="A893" t="s">
        <v>3066</v>
      </c>
      <c r="B893" t="s">
        <v>3067</v>
      </c>
      <c r="C893" s="179">
        <v>1</v>
      </c>
    </row>
    <row r="894" spans="1:3" x14ac:dyDescent="0.25">
      <c r="A894" t="s">
        <v>2601</v>
      </c>
      <c r="B894" t="s">
        <v>67</v>
      </c>
      <c r="C894" s="179">
        <v>1</v>
      </c>
    </row>
    <row r="895" spans="1:3" x14ac:dyDescent="0.25">
      <c r="A895" t="s">
        <v>2601</v>
      </c>
      <c r="B895" t="s">
        <v>219</v>
      </c>
      <c r="C895" s="179">
        <v>1</v>
      </c>
    </row>
    <row r="896" spans="1:3" x14ac:dyDescent="0.25">
      <c r="A896" t="s">
        <v>2601</v>
      </c>
      <c r="B896" t="s">
        <v>220</v>
      </c>
      <c r="C896" s="179">
        <v>1</v>
      </c>
    </row>
    <row r="897" spans="1:3" x14ac:dyDescent="0.25">
      <c r="A897" t="s">
        <v>2601</v>
      </c>
      <c r="B897" t="s">
        <v>200</v>
      </c>
      <c r="C897" s="179">
        <v>2</v>
      </c>
    </row>
    <row r="898" spans="1:3" x14ac:dyDescent="0.25">
      <c r="A898" t="s">
        <v>2601</v>
      </c>
      <c r="B898" t="s">
        <v>127</v>
      </c>
      <c r="C898" s="179">
        <v>1</v>
      </c>
    </row>
    <row r="899" spans="1:3" x14ac:dyDescent="0.25">
      <c r="A899" t="s">
        <v>2601</v>
      </c>
      <c r="B899" t="s">
        <v>1904</v>
      </c>
      <c r="C899" s="179">
        <v>1</v>
      </c>
    </row>
    <row r="900" spans="1:3" x14ac:dyDescent="0.25">
      <c r="A900" t="s">
        <v>2601</v>
      </c>
      <c r="B900" t="s">
        <v>2602</v>
      </c>
      <c r="C900" s="179">
        <v>1</v>
      </c>
    </row>
    <row r="901" spans="1:3" x14ac:dyDescent="0.25">
      <c r="A901" t="s">
        <v>2601</v>
      </c>
      <c r="B901" t="s">
        <v>2635</v>
      </c>
      <c r="C901" s="179">
        <v>1</v>
      </c>
    </row>
    <row r="902" spans="1:3" x14ac:dyDescent="0.25">
      <c r="A902" t="s">
        <v>4296</v>
      </c>
      <c r="B902" t="s">
        <v>894</v>
      </c>
      <c r="C902" s="179">
        <v>1</v>
      </c>
    </row>
    <row r="903" spans="1:3" x14ac:dyDescent="0.25">
      <c r="A903" t="s">
        <v>3789</v>
      </c>
      <c r="B903" t="s">
        <v>3790</v>
      </c>
      <c r="C903" s="179">
        <v>12</v>
      </c>
    </row>
    <row r="904" spans="1:3" x14ac:dyDescent="0.25">
      <c r="A904" t="s">
        <v>3789</v>
      </c>
      <c r="B904" t="s">
        <v>1955</v>
      </c>
      <c r="C904" s="179">
        <v>1</v>
      </c>
    </row>
    <row r="905" spans="1:3" x14ac:dyDescent="0.25">
      <c r="A905" t="s">
        <v>3789</v>
      </c>
      <c r="B905" t="s">
        <v>209</v>
      </c>
      <c r="C905" s="179">
        <v>1</v>
      </c>
    </row>
    <row r="906" spans="1:3" x14ac:dyDescent="0.25">
      <c r="A906" t="s">
        <v>3789</v>
      </c>
      <c r="B906" t="s">
        <v>210</v>
      </c>
      <c r="C906" s="179">
        <v>1</v>
      </c>
    </row>
    <row r="907" spans="1:3" x14ac:dyDescent="0.25">
      <c r="A907" t="s">
        <v>3789</v>
      </c>
      <c r="B907" t="s">
        <v>3710</v>
      </c>
      <c r="C907" s="179">
        <v>1</v>
      </c>
    </row>
    <row r="908" spans="1:3" x14ac:dyDescent="0.25">
      <c r="A908" t="s">
        <v>3789</v>
      </c>
      <c r="B908" t="s">
        <v>4417</v>
      </c>
      <c r="C908" s="179">
        <v>1</v>
      </c>
    </row>
    <row r="909" spans="1:3" x14ac:dyDescent="0.25">
      <c r="A909" t="s">
        <v>4297</v>
      </c>
      <c r="B909" t="s">
        <v>633</v>
      </c>
      <c r="C909" s="179">
        <v>1</v>
      </c>
    </row>
    <row r="910" spans="1:3" x14ac:dyDescent="0.25">
      <c r="A910" t="s">
        <v>4298</v>
      </c>
      <c r="B910" t="s">
        <v>2046</v>
      </c>
      <c r="C910" s="179">
        <v>1</v>
      </c>
    </row>
    <row r="911" spans="1:3" x14ac:dyDescent="0.25">
      <c r="A911" t="s">
        <v>4299</v>
      </c>
      <c r="B911" t="s">
        <v>144</v>
      </c>
      <c r="C911" s="179">
        <v>1</v>
      </c>
    </row>
    <row r="912" spans="1:3" x14ac:dyDescent="0.25">
      <c r="A912" t="s">
        <v>4300</v>
      </c>
      <c r="B912" t="s">
        <v>1775</v>
      </c>
      <c r="C912" s="179">
        <v>1</v>
      </c>
    </row>
    <row r="913" spans="1:3" x14ac:dyDescent="0.25">
      <c r="A913" t="s">
        <v>4300</v>
      </c>
      <c r="B913" t="s">
        <v>1228</v>
      </c>
      <c r="C913" s="179">
        <v>1</v>
      </c>
    </row>
    <row r="914" spans="1:3" x14ac:dyDescent="0.25">
      <c r="A914" t="s">
        <v>4301</v>
      </c>
      <c r="B914" t="s">
        <v>1277</v>
      </c>
      <c r="C914" s="179">
        <v>4</v>
      </c>
    </row>
    <row r="915" spans="1:3" x14ac:dyDescent="0.25">
      <c r="A915" t="s">
        <v>2757</v>
      </c>
      <c r="B915" t="s">
        <v>999</v>
      </c>
      <c r="C915" s="179">
        <v>1</v>
      </c>
    </row>
    <row r="916" spans="1:3" x14ac:dyDescent="0.25">
      <c r="A916" t="s">
        <v>2757</v>
      </c>
      <c r="B916" t="s">
        <v>3791</v>
      </c>
      <c r="C916" s="179">
        <v>8</v>
      </c>
    </row>
    <row r="917" spans="1:3" x14ac:dyDescent="0.25">
      <c r="A917" t="s">
        <v>2757</v>
      </c>
      <c r="B917" t="s">
        <v>3795</v>
      </c>
      <c r="C917" s="179">
        <v>8</v>
      </c>
    </row>
    <row r="918" spans="1:3" x14ac:dyDescent="0.25">
      <c r="A918" t="s">
        <v>2757</v>
      </c>
      <c r="B918" t="s">
        <v>3961</v>
      </c>
      <c r="C918" s="179">
        <v>14</v>
      </c>
    </row>
    <row r="919" spans="1:3" x14ac:dyDescent="0.25">
      <c r="A919" t="s">
        <v>3195</v>
      </c>
      <c r="B919" t="s">
        <v>3196</v>
      </c>
      <c r="C919" s="179">
        <v>1</v>
      </c>
    </row>
    <row r="920" spans="1:3" x14ac:dyDescent="0.25">
      <c r="A920" t="s">
        <v>2958</v>
      </c>
      <c r="B920" t="s">
        <v>1185</v>
      </c>
      <c r="C920" s="179">
        <v>2</v>
      </c>
    </row>
    <row r="921" spans="1:3" x14ac:dyDescent="0.25">
      <c r="A921" t="s">
        <v>2958</v>
      </c>
      <c r="B921" t="s">
        <v>626</v>
      </c>
      <c r="C921" s="179">
        <v>3</v>
      </c>
    </row>
    <row r="922" spans="1:3" x14ac:dyDescent="0.25">
      <c r="A922" t="s">
        <v>2958</v>
      </c>
      <c r="B922" t="s">
        <v>658</v>
      </c>
      <c r="C922" s="179">
        <v>1</v>
      </c>
    </row>
    <row r="923" spans="1:3" x14ac:dyDescent="0.25">
      <c r="A923" t="s">
        <v>2958</v>
      </c>
      <c r="B923" t="s">
        <v>1110</v>
      </c>
      <c r="C923" s="179">
        <v>1</v>
      </c>
    </row>
    <row r="924" spans="1:3" x14ac:dyDescent="0.25">
      <c r="A924" t="s">
        <v>2958</v>
      </c>
      <c r="B924" t="s">
        <v>1000</v>
      </c>
      <c r="C924" s="179">
        <v>1</v>
      </c>
    </row>
    <row r="925" spans="1:3" x14ac:dyDescent="0.25">
      <c r="A925" t="s">
        <v>2958</v>
      </c>
      <c r="B925" t="s">
        <v>706</v>
      </c>
      <c r="C925" s="179">
        <v>1</v>
      </c>
    </row>
    <row r="926" spans="1:3" x14ac:dyDescent="0.25">
      <c r="A926" t="s">
        <v>2958</v>
      </c>
      <c r="B926" t="s">
        <v>182</v>
      </c>
      <c r="C926" s="179">
        <v>2</v>
      </c>
    </row>
    <row r="927" spans="1:3" x14ac:dyDescent="0.25">
      <c r="A927" t="s">
        <v>2958</v>
      </c>
      <c r="B927" t="s">
        <v>2959</v>
      </c>
      <c r="C927" s="179">
        <v>3</v>
      </c>
    </row>
    <row r="928" spans="1:3" x14ac:dyDescent="0.25">
      <c r="A928" t="s">
        <v>4302</v>
      </c>
      <c r="B928" t="s">
        <v>112</v>
      </c>
      <c r="C928" s="179">
        <v>1</v>
      </c>
    </row>
    <row r="929" spans="1:3" x14ac:dyDescent="0.25">
      <c r="A929" t="s">
        <v>4302</v>
      </c>
      <c r="B929" t="s">
        <v>1984</v>
      </c>
      <c r="C929" s="179">
        <v>1</v>
      </c>
    </row>
    <row r="930" spans="1:3" x14ac:dyDescent="0.25">
      <c r="A930" t="s">
        <v>4302</v>
      </c>
      <c r="B930" t="s">
        <v>1983</v>
      </c>
      <c r="C930" s="179">
        <v>1</v>
      </c>
    </row>
    <row r="931" spans="1:3" x14ac:dyDescent="0.25">
      <c r="A931" t="s">
        <v>4302</v>
      </c>
      <c r="B931" t="s">
        <v>1982</v>
      </c>
      <c r="C931" s="179">
        <v>1</v>
      </c>
    </row>
    <row r="932" spans="1:3" x14ac:dyDescent="0.25">
      <c r="A932" t="s">
        <v>4302</v>
      </c>
      <c r="B932" t="s">
        <v>1041</v>
      </c>
      <c r="C932" s="179">
        <v>1</v>
      </c>
    </row>
    <row r="933" spans="1:3" x14ac:dyDescent="0.25">
      <c r="A933" t="s">
        <v>4302</v>
      </c>
      <c r="B933" t="s">
        <v>1040</v>
      </c>
      <c r="C933" s="179">
        <v>1</v>
      </c>
    </row>
    <row r="934" spans="1:3" x14ac:dyDescent="0.25">
      <c r="A934" t="s">
        <v>4302</v>
      </c>
      <c r="B934" t="s">
        <v>951</v>
      </c>
      <c r="C934" s="179">
        <v>1</v>
      </c>
    </row>
    <row r="935" spans="1:3" x14ac:dyDescent="0.25">
      <c r="A935" t="s">
        <v>4302</v>
      </c>
      <c r="B935" t="s">
        <v>952</v>
      </c>
      <c r="C935" s="179">
        <v>1</v>
      </c>
    </row>
    <row r="936" spans="1:3" x14ac:dyDescent="0.25">
      <c r="A936" t="s">
        <v>4302</v>
      </c>
      <c r="B936" t="s">
        <v>953</v>
      </c>
      <c r="C936" s="179">
        <v>1</v>
      </c>
    </row>
    <row r="937" spans="1:3" x14ac:dyDescent="0.25">
      <c r="A937" t="s">
        <v>2923</v>
      </c>
      <c r="B937" t="s">
        <v>2924</v>
      </c>
      <c r="C937" s="179">
        <v>3</v>
      </c>
    </row>
    <row r="938" spans="1:3" x14ac:dyDescent="0.25">
      <c r="A938" t="s">
        <v>2923</v>
      </c>
      <c r="B938" t="s">
        <v>4502</v>
      </c>
      <c r="C938" s="179">
        <v>1</v>
      </c>
    </row>
    <row r="939" spans="1:3" x14ac:dyDescent="0.25">
      <c r="A939" t="s">
        <v>2165</v>
      </c>
      <c r="B939" t="s">
        <v>3202</v>
      </c>
      <c r="C939" s="179">
        <v>3</v>
      </c>
    </row>
    <row r="940" spans="1:3" x14ac:dyDescent="0.25">
      <c r="A940" t="s">
        <v>2165</v>
      </c>
      <c r="B940" t="s">
        <v>4101</v>
      </c>
      <c r="C940" s="179">
        <v>8</v>
      </c>
    </row>
    <row r="941" spans="1:3" x14ac:dyDescent="0.25">
      <c r="A941" t="s">
        <v>2165</v>
      </c>
      <c r="B941" t="s">
        <v>524</v>
      </c>
      <c r="C941" s="179">
        <v>3</v>
      </c>
    </row>
    <row r="942" spans="1:3" x14ac:dyDescent="0.25">
      <c r="A942" t="s">
        <v>2165</v>
      </c>
      <c r="B942" t="s">
        <v>307</v>
      </c>
      <c r="C942" s="179">
        <v>1</v>
      </c>
    </row>
    <row r="943" spans="1:3" x14ac:dyDescent="0.25">
      <c r="A943" t="s">
        <v>2165</v>
      </c>
      <c r="B943" t="s">
        <v>132</v>
      </c>
      <c r="C943" s="179">
        <v>1</v>
      </c>
    </row>
    <row r="944" spans="1:3" x14ac:dyDescent="0.25">
      <c r="A944" t="s">
        <v>2165</v>
      </c>
      <c r="B944" t="s">
        <v>81</v>
      </c>
      <c r="C944" s="179">
        <v>1</v>
      </c>
    </row>
    <row r="945" spans="1:3" x14ac:dyDescent="0.25">
      <c r="A945" t="s">
        <v>2165</v>
      </c>
      <c r="B945" t="s">
        <v>683</v>
      </c>
      <c r="C945" s="179">
        <v>1</v>
      </c>
    </row>
    <row r="946" spans="1:3" x14ac:dyDescent="0.25">
      <c r="A946" t="s">
        <v>2165</v>
      </c>
      <c r="B946" t="s">
        <v>819</v>
      </c>
      <c r="C946" s="179">
        <v>2</v>
      </c>
    </row>
    <row r="947" spans="1:3" x14ac:dyDescent="0.25">
      <c r="A947" t="s">
        <v>2165</v>
      </c>
      <c r="B947" t="s">
        <v>684</v>
      </c>
      <c r="C947" s="179">
        <v>1</v>
      </c>
    </row>
    <row r="948" spans="1:3" x14ac:dyDescent="0.25">
      <c r="A948" t="s">
        <v>2165</v>
      </c>
      <c r="B948" t="s">
        <v>902</v>
      </c>
      <c r="C948" s="179">
        <v>2</v>
      </c>
    </row>
    <row r="949" spans="1:3" x14ac:dyDescent="0.25">
      <c r="A949" t="s">
        <v>2165</v>
      </c>
      <c r="B949" t="s">
        <v>686</v>
      </c>
      <c r="C949" s="179">
        <v>1</v>
      </c>
    </row>
    <row r="950" spans="1:3" x14ac:dyDescent="0.25">
      <c r="A950" t="s">
        <v>2165</v>
      </c>
      <c r="B950" t="s">
        <v>123</v>
      </c>
      <c r="C950" s="179">
        <v>2</v>
      </c>
    </row>
    <row r="951" spans="1:3" x14ac:dyDescent="0.25">
      <c r="A951" t="s">
        <v>2165</v>
      </c>
      <c r="B951" t="s">
        <v>300</v>
      </c>
      <c r="C951" s="179">
        <v>1</v>
      </c>
    </row>
    <row r="952" spans="1:3" x14ac:dyDescent="0.25">
      <c r="A952" t="s">
        <v>2165</v>
      </c>
      <c r="B952" t="s">
        <v>822</v>
      </c>
      <c r="C952" s="179">
        <v>3</v>
      </c>
    </row>
    <row r="953" spans="1:3" x14ac:dyDescent="0.25">
      <c r="A953" t="s">
        <v>2165</v>
      </c>
      <c r="B953" t="s">
        <v>1326</v>
      </c>
      <c r="C953" s="179">
        <v>1</v>
      </c>
    </row>
    <row r="954" spans="1:3" x14ac:dyDescent="0.25">
      <c r="A954" t="s">
        <v>2165</v>
      </c>
      <c r="B954" t="s">
        <v>1171</v>
      </c>
      <c r="C954" s="179">
        <v>1</v>
      </c>
    </row>
    <row r="955" spans="1:3" x14ac:dyDescent="0.25">
      <c r="A955" t="s">
        <v>2165</v>
      </c>
      <c r="B955" t="s">
        <v>771</v>
      </c>
      <c r="C955" s="179">
        <v>1</v>
      </c>
    </row>
    <row r="956" spans="1:3" x14ac:dyDescent="0.25">
      <c r="A956" t="s">
        <v>2165</v>
      </c>
      <c r="B956" t="s">
        <v>1879</v>
      </c>
      <c r="C956" s="179">
        <v>1</v>
      </c>
    </row>
    <row r="957" spans="1:3" x14ac:dyDescent="0.25">
      <c r="A957" t="s">
        <v>2165</v>
      </c>
      <c r="B957" t="s">
        <v>1143</v>
      </c>
      <c r="C957" s="179">
        <v>1</v>
      </c>
    </row>
    <row r="958" spans="1:3" x14ac:dyDescent="0.25">
      <c r="A958" t="s">
        <v>2165</v>
      </c>
      <c r="B958" t="s">
        <v>140</v>
      </c>
      <c r="C958" s="179">
        <v>2</v>
      </c>
    </row>
    <row r="959" spans="1:3" x14ac:dyDescent="0.25">
      <c r="A959" t="s">
        <v>2165</v>
      </c>
      <c r="B959" t="s">
        <v>148</v>
      </c>
      <c r="C959" s="179">
        <v>8</v>
      </c>
    </row>
    <row r="960" spans="1:3" x14ac:dyDescent="0.25">
      <c r="A960" t="s">
        <v>2165</v>
      </c>
      <c r="B960" t="s">
        <v>3095</v>
      </c>
      <c r="C960" s="179">
        <v>9</v>
      </c>
    </row>
    <row r="961" spans="1:3" x14ac:dyDescent="0.25">
      <c r="A961" t="s">
        <v>2165</v>
      </c>
      <c r="B961" t="s">
        <v>3093</v>
      </c>
      <c r="C961" s="179">
        <v>4</v>
      </c>
    </row>
    <row r="962" spans="1:3" x14ac:dyDescent="0.25">
      <c r="A962" t="s">
        <v>2165</v>
      </c>
      <c r="B962" t="s">
        <v>4125</v>
      </c>
      <c r="C962" s="179">
        <v>14</v>
      </c>
    </row>
    <row r="963" spans="1:3" x14ac:dyDescent="0.25">
      <c r="A963" t="s">
        <v>2165</v>
      </c>
      <c r="B963" t="s">
        <v>2534</v>
      </c>
      <c r="C963" s="179">
        <v>2</v>
      </c>
    </row>
    <row r="964" spans="1:3" x14ac:dyDescent="0.25">
      <c r="A964" t="s">
        <v>2165</v>
      </c>
      <c r="B964" t="s">
        <v>3906</v>
      </c>
      <c r="C964" s="179">
        <v>1</v>
      </c>
    </row>
    <row r="965" spans="1:3" x14ac:dyDescent="0.25">
      <c r="A965" t="s">
        <v>2165</v>
      </c>
      <c r="B965" t="s">
        <v>3797</v>
      </c>
      <c r="C965" s="179">
        <v>11</v>
      </c>
    </row>
    <row r="966" spans="1:3" x14ac:dyDescent="0.25">
      <c r="A966" t="s">
        <v>2165</v>
      </c>
      <c r="B966" t="s">
        <v>4117</v>
      </c>
      <c r="C966" s="179">
        <v>1</v>
      </c>
    </row>
    <row r="967" spans="1:3" x14ac:dyDescent="0.25">
      <c r="A967" t="s">
        <v>2165</v>
      </c>
      <c r="B967" t="s">
        <v>2563</v>
      </c>
      <c r="C967" s="179">
        <v>5</v>
      </c>
    </row>
    <row r="968" spans="1:3" x14ac:dyDescent="0.25">
      <c r="A968" t="s">
        <v>2165</v>
      </c>
      <c r="B968" t="s">
        <v>3798</v>
      </c>
      <c r="C968" s="179">
        <v>2</v>
      </c>
    </row>
    <row r="969" spans="1:3" x14ac:dyDescent="0.25">
      <c r="A969" t="s">
        <v>2165</v>
      </c>
      <c r="B969" t="s">
        <v>2234</v>
      </c>
      <c r="C969" s="179">
        <v>2</v>
      </c>
    </row>
    <row r="970" spans="1:3" x14ac:dyDescent="0.25">
      <c r="A970" t="s">
        <v>2165</v>
      </c>
      <c r="B970" t="s">
        <v>2759</v>
      </c>
      <c r="C970" s="179">
        <v>3</v>
      </c>
    </row>
    <row r="971" spans="1:3" x14ac:dyDescent="0.25">
      <c r="A971" t="s">
        <v>2165</v>
      </c>
      <c r="B971" t="s">
        <v>3880</v>
      </c>
      <c r="C971" s="179">
        <v>2</v>
      </c>
    </row>
    <row r="972" spans="1:3" x14ac:dyDescent="0.25">
      <c r="A972" t="s">
        <v>2165</v>
      </c>
      <c r="B972" t="s">
        <v>3184</v>
      </c>
      <c r="C972" s="179">
        <v>9</v>
      </c>
    </row>
    <row r="973" spans="1:3" x14ac:dyDescent="0.25">
      <c r="A973" t="s">
        <v>2165</v>
      </c>
      <c r="B973" t="s">
        <v>2799</v>
      </c>
      <c r="C973" s="179">
        <v>4</v>
      </c>
    </row>
    <row r="974" spans="1:3" x14ac:dyDescent="0.25">
      <c r="A974" t="s">
        <v>2165</v>
      </c>
      <c r="B974" t="s">
        <v>4402</v>
      </c>
      <c r="C974" s="179">
        <v>3</v>
      </c>
    </row>
    <row r="975" spans="1:3" x14ac:dyDescent="0.25">
      <c r="A975" t="s">
        <v>2165</v>
      </c>
      <c r="B975" t="s">
        <v>4453</v>
      </c>
      <c r="C975" s="179">
        <v>17</v>
      </c>
    </row>
    <row r="976" spans="1:3" x14ac:dyDescent="0.25">
      <c r="A976" t="s">
        <v>2165</v>
      </c>
      <c r="B976" t="s">
        <v>4465</v>
      </c>
      <c r="C976" s="179">
        <v>1</v>
      </c>
    </row>
    <row r="977" spans="1:3" x14ac:dyDescent="0.25">
      <c r="A977" t="s">
        <v>2165</v>
      </c>
      <c r="B977" t="s">
        <v>4496</v>
      </c>
      <c r="C977" s="179">
        <v>2</v>
      </c>
    </row>
    <row r="978" spans="1:3" x14ac:dyDescent="0.25">
      <c r="A978" t="s">
        <v>2165</v>
      </c>
      <c r="B978" t="s">
        <v>4653</v>
      </c>
      <c r="C978" s="179">
        <v>4</v>
      </c>
    </row>
    <row r="979" spans="1:3" x14ac:dyDescent="0.25">
      <c r="A979" t="s">
        <v>2165</v>
      </c>
      <c r="B979" t="s">
        <v>4686</v>
      </c>
      <c r="C979" s="179">
        <v>1</v>
      </c>
    </row>
    <row r="980" spans="1:3" x14ac:dyDescent="0.25">
      <c r="A980" t="s">
        <v>2165</v>
      </c>
      <c r="B980" t="s">
        <v>5225</v>
      </c>
      <c r="C980" s="179">
        <v>1</v>
      </c>
    </row>
    <row r="981" spans="1:3" x14ac:dyDescent="0.25">
      <c r="A981" t="s">
        <v>2165</v>
      </c>
      <c r="B981" t="s">
        <v>5242</v>
      </c>
      <c r="C981" s="179">
        <v>4</v>
      </c>
    </row>
    <row r="982" spans="1:3" x14ac:dyDescent="0.25">
      <c r="A982" t="s">
        <v>2654</v>
      </c>
      <c r="B982" t="s">
        <v>2655</v>
      </c>
      <c r="C982" s="179">
        <v>1</v>
      </c>
    </row>
    <row r="983" spans="1:3" x14ac:dyDescent="0.25">
      <c r="A983" t="s">
        <v>4303</v>
      </c>
      <c r="B983" t="s">
        <v>1017</v>
      </c>
      <c r="C983" s="179">
        <v>1</v>
      </c>
    </row>
    <row r="984" spans="1:3" x14ac:dyDescent="0.25">
      <c r="A984" t="s">
        <v>2829</v>
      </c>
      <c r="B984" t="s">
        <v>1740</v>
      </c>
      <c r="C984" s="179">
        <v>1</v>
      </c>
    </row>
    <row r="985" spans="1:3" x14ac:dyDescent="0.25">
      <c r="A985" t="s">
        <v>2829</v>
      </c>
      <c r="B985" t="s">
        <v>2830</v>
      </c>
      <c r="C985" s="179">
        <v>1</v>
      </c>
    </row>
    <row r="986" spans="1:3" x14ac:dyDescent="0.25">
      <c r="A986" t="s">
        <v>2829</v>
      </c>
      <c r="B986" t="s">
        <v>4683</v>
      </c>
      <c r="C986" s="179">
        <v>1</v>
      </c>
    </row>
    <row r="987" spans="1:3" x14ac:dyDescent="0.25">
      <c r="A987" t="s">
        <v>2829</v>
      </c>
      <c r="B987" t="s">
        <v>4885</v>
      </c>
      <c r="C987" s="179">
        <v>1</v>
      </c>
    </row>
    <row r="988" spans="1:3" x14ac:dyDescent="0.25">
      <c r="A988" t="s">
        <v>2950</v>
      </c>
      <c r="B988" t="s">
        <v>2951</v>
      </c>
      <c r="C988" s="179">
        <v>3</v>
      </c>
    </row>
    <row r="989" spans="1:3" x14ac:dyDescent="0.25">
      <c r="A989" t="s">
        <v>2950</v>
      </c>
      <c r="B989" t="s">
        <v>1951</v>
      </c>
      <c r="C989" s="179">
        <v>3</v>
      </c>
    </row>
    <row r="990" spans="1:3" x14ac:dyDescent="0.25">
      <c r="A990" t="s">
        <v>2950</v>
      </c>
      <c r="B990" t="s">
        <v>390</v>
      </c>
      <c r="C990" s="179">
        <v>3</v>
      </c>
    </row>
    <row r="991" spans="1:3" x14ac:dyDescent="0.25">
      <c r="A991" t="s">
        <v>2950</v>
      </c>
      <c r="B991" t="s">
        <v>96</v>
      </c>
      <c r="C991" s="179">
        <v>1</v>
      </c>
    </row>
    <row r="992" spans="1:3" x14ac:dyDescent="0.25">
      <c r="A992" t="s">
        <v>2950</v>
      </c>
      <c r="B992" t="s">
        <v>453</v>
      </c>
      <c r="C992" s="179">
        <v>1</v>
      </c>
    </row>
    <row r="993" spans="1:3" x14ac:dyDescent="0.25">
      <c r="A993" t="s">
        <v>2950</v>
      </c>
      <c r="B993" t="s">
        <v>545</v>
      </c>
      <c r="C993" s="179">
        <v>2</v>
      </c>
    </row>
    <row r="994" spans="1:3" x14ac:dyDescent="0.25">
      <c r="A994" t="s">
        <v>2950</v>
      </c>
      <c r="B994" t="s">
        <v>3892</v>
      </c>
      <c r="C994" s="179">
        <v>2</v>
      </c>
    </row>
    <row r="995" spans="1:3" x14ac:dyDescent="0.25">
      <c r="A995" t="s">
        <v>2950</v>
      </c>
      <c r="B995" t="s">
        <v>4394</v>
      </c>
      <c r="C995" s="179">
        <v>1</v>
      </c>
    </row>
    <row r="996" spans="1:3" x14ac:dyDescent="0.25">
      <c r="A996" t="s">
        <v>2950</v>
      </c>
      <c r="B996" t="s">
        <v>5351</v>
      </c>
      <c r="C996" s="179">
        <v>1</v>
      </c>
    </row>
    <row r="997" spans="1:3" x14ac:dyDescent="0.25">
      <c r="A997" t="s">
        <v>2697</v>
      </c>
      <c r="B997" t="s">
        <v>1094</v>
      </c>
      <c r="C997" s="179">
        <v>3</v>
      </c>
    </row>
    <row r="998" spans="1:3" x14ac:dyDescent="0.25">
      <c r="A998" t="s">
        <v>2697</v>
      </c>
      <c r="B998" t="s">
        <v>2698</v>
      </c>
      <c r="C998" s="179">
        <v>1</v>
      </c>
    </row>
    <row r="999" spans="1:3" x14ac:dyDescent="0.25">
      <c r="A999" t="s">
        <v>3792</v>
      </c>
      <c r="B999" t="s">
        <v>743</v>
      </c>
      <c r="C999" s="179">
        <v>3</v>
      </c>
    </row>
    <row r="1000" spans="1:3" x14ac:dyDescent="0.25">
      <c r="A1000" t="s">
        <v>3792</v>
      </c>
      <c r="B1000" t="s">
        <v>3799</v>
      </c>
      <c r="C1000" s="179">
        <v>4</v>
      </c>
    </row>
    <row r="1001" spans="1:3" x14ac:dyDescent="0.25">
      <c r="A1001" t="s">
        <v>3792</v>
      </c>
      <c r="B1001" t="s">
        <v>4148</v>
      </c>
      <c r="C1001" s="179">
        <v>1</v>
      </c>
    </row>
    <row r="1002" spans="1:3" x14ac:dyDescent="0.25">
      <c r="A1002" t="s">
        <v>4304</v>
      </c>
      <c r="B1002" t="s">
        <v>525</v>
      </c>
      <c r="C1002" s="179">
        <v>1</v>
      </c>
    </row>
    <row r="1003" spans="1:3" x14ac:dyDescent="0.25">
      <c r="A1003" t="s">
        <v>4305</v>
      </c>
      <c r="B1003" t="s">
        <v>803</v>
      </c>
      <c r="C1003" s="179">
        <v>1</v>
      </c>
    </row>
    <row r="1004" spans="1:3" x14ac:dyDescent="0.25">
      <c r="A1004" t="s">
        <v>2105</v>
      </c>
      <c r="B1004" t="s">
        <v>3800</v>
      </c>
      <c r="C1004" s="179">
        <v>18</v>
      </c>
    </row>
    <row r="1005" spans="1:3" x14ac:dyDescent="0.25">
      <c r="A1005" t="s">
        <v>2105</v>
      </c>
      <c r="B1005" t="s">
        <v>3801</v>
      </c>
      <c r="C1005" s="179">
        <v>6</v>
      </c>
    </row>
    <row r="1006" spans="1:3" x14ac:dyDescent="0.25">
      <c r="A1006" t="s">
        <v>2105</v>
      </c>
      <c r="B1006" t="s">
        <v>2507</v>
      </c>
      <c r="C1006" s="179">
        <v>15</v>
      </c>
    </row>
    <row r="1007" spans="1:3" x14ac:dyDescent="0.25">
      <c r="A1007" t="s">
        <v>2105</v>
      </c>
      <c r="B1007" t="s">
        <v>305</v>
      </c>
      <c r="C1007" s="179">
        <v>1</v>
      </c>
    </row>
    <row r="1008" spans="1:3" x14ac:dyDescent="0.25">
      <c r="A1008" t="s">
        <v>2105</v>
      </c>
      <c r="B1008" t="s">
        <v>1163</v>
      </c>
      <c r="C1008" s="179">
        <v>1</v>
      </c>
    </row>
    <row r="1009" spans="1:3" x14ac:dyDescent="0.25">
      <c r="A1009" t="s">
        <v>2105</v>
      </c>
      <c r="B1009" t="s">
        <v>1177</v>
      </c>
      <c r="C1009" s="179">
        <v>1</v>
      </c>
    </row>
    <row r="1010" spans="1:3" x14ac:dyDescent="0.25">
      <c r="A1010" t="s">
        <v>2105</v>
      </c>
      <c r="B1010" t="s">
        <v>285</v>
      </c>
      <c r="C1010" s="179">
        <v>6</v>
      </c>
    </row>
    <row r="1011" spans="1:3" x14ac:dyDescent="0.25">
      <c r="A1011" t="s">
        <v>2105</v>
      </c>
      <c r="B1011" t="s">
        <v>693</v>
      </c>
      <c r="C1011" s="179">
        <v>1</v>
      </c>
    </row>
    <row r="1012" spans="1:3" x14ac:dyDescent="0.25">
      <c r="A1012" t="s">
        <v>2105</v>
      </c>
      <c r="B1012" t="s">
        <v>1181</v>
      </c>
      <c r="C1012" s="179">
        <v>1</v>
      </c>
    </row>
    <row r="1013" spans="1:3" x14ac:dyDescent="0.25">
      <c r="A1013" t="s">
        <v>2105</v>
      </c>
      <c r="B1013" t="s">
        <v>298</v>
      </c>
      <c r="C1013" s="179">
        <v>1</v>
      </c>
    </row>
    <row r="1014" spans="1:3" x14ac:dyDescent="0.25">
      <c r="A1014" t="s">
        <v>2105</v>
      </c>
      <c r="B1014" t="s">
        <v>88</v>
      </c>
      <c r="C1014" s="179">
        <v>10</v>
      </c>
    </row>
    <row r="1015" spans="1:3" x14ac:dyDescent="0.25">
      <c r="A1015" t="s">
        <v>2105</v>
      </c>
      <c r="B1015" t="s">
        <v>336</v>
      </c>
      <c r="C1015" s="179">
        <v>2</v>
      </c>
    </row>
    <row r="1016" spans="1:3" x14ac:dyDescent="0.25">
      <c r="A1016" t="s">
        <v>2105</v>
      </c>
      <c r="B1016" t="s">
        <v>1162</v>
      </c>
      <c r="C1016" s="179">
        <v>2</v>
      </c>
    </row>
    <row r="1017" spans="1:3" x14ac:dyDescent="0.25">
      <c r="A1017" t="s">
        <v>2105</v>
      </c>
      <c r="B1017" t="s">
        <v>213</v>
      </c>
      <c r="C1017" s="179">
        <v>2</v>
      </c>
    </row>
    <row r="1018" spans="1:3" x14ac:dyDescent="0.25">
      <c r="A1018" t="s">
        <v>2105</v>
      </c>
      <c r="B1018" t="s">
        <v>1182</v>
      </c>
      <c r="C1018" s="179">
        <v>1</v>
      </c>
    </row>
    <row r="1019" spans="1:3" x14ac:dyDescent="0.25">
      <c r="A1019" t="s">
        <v>2105</v>
      </c>
      <c r="B1019" t="s">
        <v>286</v>
      </c>
      <c r="C1019" s="179">
        <v>2</v>
      </c>
    </row>
    <row r="1020" spans="1:3" x14ac:dyDescent="0.25">
      <c r="A1020" t="s">
        <v>2105</v>
      </c>
      <c r="B1020" t="s">
        <v>1881</v>
      </c>
      <c r="C1020" s="179">
        <v>1</v>
      </c>
    </row>
    <row r="1021" spans="1:3" x14ac:dyDescent="0.25">
      <c r="A1021" t="s">
        <v>2105</v>
      </c>
      <c r="B1021" t="s">
        <v>1327</v>
      </c>
      <c r="C1021" s="179">
        <v>1</v>
      </c>
    </row>
    <row r="1022" spans="1:3" x14ac:dyDescent="0.25">
      <c r="A1022" t="s">
        <v>2105</v>
      </c>
      <c r="B1022" t="s">
        <v>337</v>
      </c>
      <c r="C1022" s="179">
        <v>1</v>
      </c>
    </row>
    <row r="1023" spans="1:3" x14ac:dyDescent="0.25">
      <c r="A1023" t="s">
        <v>2105</v>
      </c>
      <c r="B1023" t="s">
        <v>166</v>
      </c>
      <c r="C1023" s="179">
        <v>2</v>
      </c>
    </row>
    <row r="1024" spans="1:3" x14ac:dyDescent="0.25">
      <c r="A1024" t="s">
        <v>2105</v>
      </c>
      <c r="B1024" t="s">
        <v>294</v>
      </c>
      <c r="C1024" s="179">
        <v>1</v>
      </c>
    </row>
    <row r="1025" spans="1:3" x14ac:dyDescent="0.25">
      <c r="A1025" t="s">
        <v>2105</v>
      </c>
      <c r="B1025" t="s">
        <v>1183</v>
      </c>
      <c r="C1025" s="179">
        <v>2</v>
      </c>
    </row>
    <row r="1026" spans="1:3" x14ac:dyDescent="0.25">
      <c r="A1026" t="s">
        <v>2105</v>
      </c>
      <c r="B1026" t="s">
        <v>448</v>
      </c>
      <c r="C1026" s="179">
        <v>1</v>
      </c>
    </row>
    <row r="1027" spans="1:3" x14ac:dyDescent="0.25">
      <c r="A1027" t="s">
        <v>2105</v>
      </c>
      <c r="B1027" t="s">
        <v>804</v>
      </c>
      <c r="C1027" s="179">
        <v>1</v>
      </c>
    </row>
    <row r="1028" spans="1:3" x14ac:dyDescent="0.25">
      <c r="A1028" t="s">
        <v>2105</v>
      </c>
      <c r="B1028" t="s">
        <v>486</v>
      </c>
      <c r="C1028" s="179">
        <v>1</v>
      </c>
    </row>
    <row r="1029" spans="1:3" x14ac:dyDescent="0.25">
      <c r="A1029" t="s">
        <v>2105</v>
      </c>
      <c r="B1029" t="s">
        <v>107</v>
      </c>
      <c r="C1029" s="179">
        <v>1</v>
      </c>
    </row>
    <row r="1030" spans="1:3" x14ac:dyDescent="0.25">
      <c r="A1030" t="s">
        <v>2105</v>
      </c>
      <c r="B1030" t="s">
        <v>217</v>
      </c>
      <c r="C1030" s="179">
        <v>3</v>
      </c>
    </row>
    <row r="1031" spans="1:3" x14ac:dyDescent="0.25">
      <c r="A1031" t="s">
        <v>2105</v>
      </c>
      <c r="B1031" t="s">
        <v>1801</v>
      </c>
      <c r="C1031" s="179">
        <v>1</v>
      </c>
    </row>
    <row r="1032" spans="1:3" x14ac:dyDescent="0.25">
      <c r="A1032" t="s">
        <v>2105</v>
      </c>
      <c r="B1032" t="s">
        <v>1320</v>
      </c>
      <c r="C1032" s="179">
        <v>1</v>
      </c>
    </row>
    <row r="1033" spans="1:3" x14ac:dyDescent="0.25">
      <c r="A1033" t="s">
        <v>2105</v>
      </c>
      <c r="B1033" t="s">
        <v>2914</v>
      </c>
      <c r="C1033" s="179">
        <v>4</v>
      </c>
    </row>
    <row r="1034" spans="1:3" x14ac:dyDescent="0.25">
      <c r="A1034" t="s">
        <v>2105</v>
      </c>
      <c r="B1034" t="s">
        <v>2158</v>
      </c>
      <c r="C1034" s="179">
        <v>6</v>
      </c>
    </row>
    <row r="1035" spans="1:3" x14ac:dyDescent="0.25">
      <c r="A1035" t="s">
        <v>2105</v>
      </c>
      <c r="B1035" t="s">
        <v>3802</v>
      </c>
      <c r="C1035" s="179">
        <v>2</v>
      </c>
    </row>
    <row r="1036" spans="1:3" x14ac:dyDescent="0.25">
      <c r="A1036" t="s">
        <v>2105</v>
      </c>
      <c r="B1036" t="s">
        <v>2106</v>
      </c>
      <c r="C1036" s="179">
        <v>2</v>
      </c>
    </row>
    <row r="1037" spans="1:3" x14ac:dyDescent="0.25">
      <c r="A1037" t="s">
        <v>2105</v>
      </c>
      <c r="B1037" t="s">
        <v>3803</v>
      </c>
      <c r="C1037" s="179">
        <v>5</v>
      </c>
    </row>
    <row r="1038" spans="1:3" x14ac:dyDescent="0.25">
      <c r="A1038" t="s">
        <v>2105</v>
      </c>
      <c r="B1038" t="s">
        <v>3804</v>
      </c>
      <c r="C1038" s="179">
        <v>2</v>
      </c>
    </row>
    <row r="1039" spans="1:3" x14ac:dyDescent="0.25">
      <c r="A1039" t="s">
        <v>2105</v>
      </c>
      <c r="B1039" t="s">
        <v>3853</v>
      </c>
      <c r="C1039" s="179">
        <v>1</v>
      </c>
    </row>
    <row r="1040" spans="1:3" x14ac:dyDescent="0.25">
      <c r="A1040" t="s">
        <v>2105</v>
      </c>
      <c r="B1040" t="s">
        <v>4115</v>
      </c>
      <c r="C1040" s="179">
        <v>2</v>
      </c>
    </row>
    <row r="1041" spans="1:3" x14ac:dyDescent="0.25">
      <c r="A1041" t="s">
        <v>2105</v>
      </c>
      <c r="B1041" t="s">
        <v>2995</v>
      </c>
      <c r="C1041" s="179">
        <v>9</v>
      </c>
    </row>
    <row r="1042" spans="1:3" x14ac:dyDescent="0.25">
      <c r="A1042" t="s">
        <v>2105</v>
      </c>
      <c r="B1042" t="s">
        <v>4419</v>
      </c>
      <c r="C1042" s="179">
        <v>1</v>
      </c>
    </row>
    <row r="1043" spans="1:3" x14ac:dyDescent="0.25">
      <c r="A1043" t="s">
        <v>2105</v>
      </c>
      <c r="B1043" t="s">
        <v>4452</v>
      </c>
      <c r="C1043" s="179">
        <v>1</v>
      </c>
    </row>
    <row r="1044" spans="1:3" x14ac:dyDescent="0.25">
      <c r="A1044" t="s">
        <v>2742</v>
      </c>
      <c r="B1044" t="s">
        <v>4103</v>
      </c>
      <c r="C1044" s="179">
        <v>15</v>
      </c>
    </row>
    <row r="1045" spans="1:3" x14ac:dyDescent="0.25">
      <c r="A1045" t="s">
        <v>2742</v>
      </c>
      <c r="B1045" t="s">
        <v>2992</v>
      </c>
      <c r="C1045" s="179">
        <v>8</v>
      </c>
    </row>
    <row r="1046" spans="1:3" x14ac:dyDescent="0.25">
      <c r="A1046" t="s">
        <v>2742</v>
      </c>
      <c r="B1046" t="s">
        <v>3962</v>
      </c>
      <c r="C1046" s="179">
        <v>5</v>
      </c>
    </row>
    <row r="1047" spans="1:3" x14ac:dyDescent="0.25">
      <c r="A1047" t="s">
        <v>2742</v>
      </c>
      <c r="B1047" t="s">
        <v>1207</v>
      </c>
      <c r="C1047" s="179">
        <v>1</v>
      </c>
    </row>
    <row r="1048" spans="1:3" x14ac:dyDescent="0.25">
      <c r="A1048" t="s">
        <v>2742</v>
      </c>
      <c r="B1048" t="s">
        <v>63</v>
      </c>
      <c r="C1048" s="179">
        <v>1</v>
      </c>
    </row>
    <row r="1049" spans="1:3" x14ac:dyDescent="0.25">
      <c r="A1049" t="s">
        <v>2742</v>
      </c>
      <c r="B1049" t="s">
        <v>1269</v>
      </c>
      <c r="C1049" s="179">
        <v>1</v>
      </c>
    </row>
    <row r="1050" spans="1:3" x14ac:dyDescent="0.25">
      <c r="A1050" t="s">
        <v>2742</v>
      </c>
      <c r="B1050" t="s">
        <v>1268</v>
      </c>
      <c r="C1050" s="179">
        <v>2</v>
      </c>
    </row>
    <row r="1051" spans="1:3" x14ac:dyDescent="0.25">
      <c r="A1051" t="s">
        <v>2742</v>
      </c>
      <c r="B1051" t="s">
        <v>1321</v>
      </c>
      <c r="C1051" s="179">
        <v>1</v>
      </c>
    </row>
    <row r="1052" spans="1:3" x14ac:dyDescent="0.25">
      <c r="A1052" t="s">
        <v>2742</v>
      </c>
      <c r="B1052" t="s">
        <v>665</v>
      </c>
      <c r="C1052" s="179">
        <v>1</v>
      </c>
    </row>
    <row r="1053" spans="1:3" x14ac:dyDescent="0.25">
      <c r="A1053" t="s">
        <v>2742</v>
      </c>
      <c r="B1053" t="s">
        <v>1075</v>
      </c>
      <c r="C1053" s="179">
        <v>1</v>
      </c>
    </row>
    <row r="1054" spans="1:3" x14ac:dyDescent="0.25">
      <c r="A1054" t="s">
        <v>2742</v>
      </c>
      <c r="B1054" t="s">
        <v>97</v>
      </c>
      <c r="C1054" s="179">
        <v>3</v>
      </c>
    </row>
    <row r="1055" spans="1:3" x14ac:dyDescent="0.25">
      <c r="A1055" t="s">
        <v>2742</v>
      </c>
      <c r="B1055" t="s">
        <v>409</v>
      </c>
      <c r="C1055" s="179">
        <v>1</v>
      </c>
    </row>
    <row r="1056" spans="1:3" x14ac:dyDescent="0.25">
      <c r="A1056" t="s">
        <v>2742</v>
      </c>
      <c r="B1056" t="s">
        <v>517</v>
      </c>
      <c r="C1056" s="179">
        <v>1</v>
      </c>
    </row>
    <row r="1057" spans="1:3" x14ac:dyDescent="0.25">
      <c r="A1057" t="s">
        <v>2742</v>
      </c>
      <c r="B1057" t="s">
        <v>801</v>
      </c>
      <c r="C1057" s="179">
        <v>1</v>
      </c>
    </row>
    <row r="1058" spans="1:3" x14ac:dyDescent="0.25">
      <c r="A1058" t="s">
        <v>2742</v>
      </c>
      <c r="B1058" t="s">
        <v>922</v>
      </c>
      <c r="C1058" s="179">
        <v>3</v>
      </c>
    </row>
    <row r="1059" spans="1:3" x14ac:dyDescent="0.25">
      <c r="A1059" t="s">
        <v>2742</v>
      </c>
      <c r="B1059" t="s">
        <v>698</v>
      </c>
      <c r="C1059" s="179">
        <v>1</v>
      </c>
    </row>
    <row r="1060" spans="1:3" x14ac:dyDescent="0.25">
      <c r="A1060" t="s">
        <v>2742</v>
      </c>
      <c r="B1060" t="s">
        <v>3006</v>
      </c>
      <c r="C1060" s="179">
        <v>1</v>
      </c>
    </row>
    <row r="1061" spans="1:3" x14ac:dyDescent="0.25">
      <c r="A1061" t="s">
        <v>2742</v>
      </c>
      <c r="B1061" t="s">
        <v>4038</v>
      </c>
      <c r="C1061" s="179">
        <v>15</v>
      </c>
    </row>
    <row r="1062" spans="1:3" x14ac:dyDescent="0.25">
      <c r="A1062" t="s">
        <v>2742</v>
      </c>
      <c r="B1062" t="s">
        <v>4426</v>
      </c>
      <c r="C1062" s="179">
        <v>13</v>
      </c>
    </row>
    <row r="1063" spans="1:3" x14ac:dyDescent="0.25">
      <c r="A1063" t="s">
        <v>2742</v>
      </c>
      <c r="B1063" t="s">
        <v>4427</v>
      </c>
      <c r="C1063" s="179">
        <v>10</v>
      </c>
    </row>
    <row r="1064" spans="1:3" x14ac:dyDescent="0.25">
      <c r="A1064" t="s">
        <v>2742</v>
      </c>
      <c r="B1064" t="s">
        <v>4662</v>
      </c>
      <c r="C1064" s="179">
        <v>1</v>
      </c>
    </row>
    <row r="1065" spans="1:3" x14ac:dyDescent="0.25">
      <c r="A1065" t="s">
        <v>2742</v>
      </c>
      <c r="B1065" t="s">
        <v>5215</v>
      </c>
      <c r="C1065" s="179">
        <v>1</v>
      </c>
    </row>
    <row r="1066" spans="1:3" x14ac:dyDescent="0.25">
      <c r="A1066" t="s">
        <v>2742</v>
      </c>
      <c r="B1066" t="s">
        <v>5366</v>
      </c>
      <c r="C1066" s="179">
        <v>1</v>
      </c>
    </row>
    <row r="1067" spans="1:3" x14ac:dyDescent="0.25">
      <c r="A1067" t="s">
        <v>2742</v>
      </c>
      <c r="B1067" t="s">
        <v>5442</v>
      </c>
      <c r="C1067" s="179">
        <v>1</v>
      </c>
    </row>
    <row r="1068" spans="1:3" x14ac:dyDescent="0.25">
      <c r="A1068" t="s">
        <v>2646</v>
      </c>
      <c r="B1068" t="s">
        <v>3969</v>
      </c>
      <c r="C1068" s="179">
        <v>1</v>
      </c>
    </row>
    <row r="1069" spans="1:3" x14ac:dyDescent="0.25">
      <c r="A1069" t="s">
        <v>2646</v>
      </c>
      <c r="B1069" t="s">
        <v>2647</v>
      </c>
      <c r="C1069" s="179">
        <v>3</v>
      </c>
    </row>
    <row r="1070" spans="1:3" x14ac:dyDescent="0.25">
      <c r="A1070" t="s">
        <v>2875</v>
      </c>
      <c r="B1070" t="s">
        <v>2876</v>
      </c>
      <c r="C1070" s="179">
        <v>1</v>
      </c>
    </row>
    <row r="1071" spans="1:3" x14ac:dyDescent="0.25">
      <c r="A1071" t="s">
        <v>4306</v>
      </c>
      <c r="B1071" t="s">
        <v>570</v>
      </c>
      <c r="C1071" s="179">
        <v>2</v>
      </c>
    </row>
    <row r="1072" spans="1:3" x14ac:dyDescent="0.25">
      <c r="A1072" t="s">
        <v>4307</v>
      </c>
      <c r="B1072" t="s">
        <v>521</v>
      </c>
      <c r="C1072" s="179">
        <v>1</v>
      </c>
    </row>
    <row r="1073" spans="1:3" x14ac:dyDescent="0.25">
      <c r="A1073" t="s">
        <v>4307</v>
      </c>
      <c r="B1073" t="s">
        <v>207</v>
      </c>
      <c r="C1073" s="179">
        <v>3</v>
      </c>
    </row>
    <row r="1074" spans="1:3" x14ac:dyDescent="0.25">
      <c r="A1074" t="s">
        <v>4307</v>
      </c>
      <c r="B1074" t="s">
        <v>355</v>
      </c>
      <c r="C1074" s="179">
        <v>2</v>
      </c>
    </row>
    <row r="1075" spans="1:3" x14ac:dyDescent="0.25">
      <c r="A1075" t="s">
        <v>2222</v>
      </c>
      <c r="B1075" t="s">
        <v>2946</v>
      </c>
      <c r="C1075" s="179">
        <v>5</v>
      </c>
    </row>
    <row r="1076" spans="1:3" x14ac:dyDescent="0.25">
      <c r="A1076" t="s">
        <v>2222</v>
      </c>
      <c r="B1076" t="s">
        <v>3138</v>
      </c>
      <c r="C1076" s="179">
        <v>1</v>
      </c>
    </row>
    <row r="1077" spans="1:3" x14ac:dyDescent="0.25">
      <c r="A1077" t="s">
        <v>2222</v>
      </c>
      <c r="B1077" t="s">
        <v>2224</v>
      </c>
      <c r="C1077" s="179">
        <v>2</v>
      </c>
    </row>
    <row r="1078" spans="1:3" x14ac:dyDescent="0.25">
      <c r="A1078" t="s">
        <v>2222</v>
      </c>
      <c r="B1078" t="s">
        <v>544</v>
      </c>
      <c r="C1078" s="179">
        <v>3</v>
      </c>
    </row>
    <row r="1079" spans="1:3" x14ac:dyDescent="0.25">
      <c r="A1079" t="s">
        <v>2222</v>
      </c>
      <c r="B1079" t="s">
        <v>1014</v>
      </c>
      <c r="C1079" s="179">
        <v>1</v>
      </c>
    </row>
    <row r="1080" spans="1:3" x14ac:dyDescent="0.25">
      <c r="A1080" t="s">
        <v>2222</v>
      </c>
      <c r="B1080" t="s">
        <v>168</v>
      </c>
      <c r="C1080" s="179">
        <v>2</v>
      </c>
    </row>
    <row r="1081" spans="1:3" x14ac:dyDescent="0.25">
      <c r="A1081" t="s">
        <v>2222</v>
      </c>
      <c r="B1081" t="s">
        <v>1111</v>
      </c>
      <c r="C1081" s="179">
        <v>1</v>
      </c>
    </row>
    <row r="1082" spans="1:3" x14ac:dyDescent="0.25">
      <c r="A1082" t="s">
        <v>2222</v>
      </c>
      <c r="B1082" t="s">
        <v>87</v>
      </c>
      <c r="C1082" s="179">
        <v>1</v>
      </c>
    </row>
    <row r="1083" spans="1:3" x14ac:dyDescent="0.25">
      <c r="A1083" t="s">
        <v>2222</v>
      </c>
      <c r="B1083" t="s">
        <v>1072</v>
      </c>
      <c r="C1083" s="179">
        <v>2</v>
      </c>
    </row>
    <row r="1084" spans="1:3" x14ac:dyDescent="0.25">
      <c r="A1084" t="s">
        <v>2222</v>
      </c>
      <c r="B1084" t="s">
        <v>2948</v>
      </c>
      <c r="C1084" s="179">
        <v>3</v>
      </c>
    </row>
    <row r="1085" spans="1:3" x14ac:dyDescent="0.25">
      <c r="A1085" t="s">
        <v>2222</v>
      </c>
      <c r="B1085" t="s">
        <v>4660</v>
      </c>
      <c r="C1085" s="179">
        <v>1</v>
      </c>
    </row>
    <row r="1086" spans="1:3" x14ac:dyDescent="0.25">
      <c r="A1086" t="s">
        <v>2222</v>
      </c>
      <c r="B1086" t="s">
        <v>4714</v>
      </c>
      <c r="C1086" s="179">
        <v>1</v>
      </c>
    </row>
    <row r="1087" spans="1:3" x14ac:dyDescent="0.25">
      <c r="A1087" t="s">
        <v>2067</v>
      </c>
      <c r="B1087" t="s">
        <v>2727</v>
      </c>
      <c r="C1087" s="179">
        <v>11</v>
      </c>
    </row>
    <row r="1088" spans="1:3" x14ac:dyDescent="0.25">
      <c r="A1088" t="s">
        <v>2067</v>
      </c>
      <c r="B1088" t="s">
        <v>2489</v>
      </c>
      <c r="C1088" s="179">
        <v>6</v>
      </c>
    </row>
    <row r="1089" spans="1:3" x14ac:dyDescent="0.25">
      <c r="A1089" t="s">
        <v>2067</v>
      </c>
      <c r="B1089" t="s">
        <v>2135</v>
      </c>
      <c r="C1089" s="179">
        <v>6</v>
      </c>
    </row>
    <row r="1090" spans="1:3" x14ac:dyDescent="0.25">
      <c r="A1090" t="s">
        <v>2067</v>
      </c>
      <c r="B1090" t="s">
        <v>2085</v>
      </c>
      <c r="C1090" s="179">
        <v>7</v>
      </c>
    </row>
    <row r="1091" spans="1:3" x14ac:dyDescent="0.25">
      <c r="A1091" t="s">
        <v>2067</v>
      </c>
      <c r="B1091" t="s">
        <v>2775</v>
      </c>
      <c r="C1091" s="179">
        <v>1</v>
      </c>
    </row>
    <row r="1092" spans="1:3" x14ac:dyDescent="0.25">
      <c r="A1092" t="s">
        <v>2067</v>
      </c>
      <c r="B1092" t="s">
        <v>2652</v>
      </c>
      <c r="C1092" s="179">
        <v>2</v>
      </c>
    </row>
    <row r="1093" spans="1:3" x14ac:dyDescent="0.25">
      <c r="A1093" t="s">
        <v>2067</v>
      </c>
      <c r="B1093" t="s">
        <v>2242</v>
      </c>
      <c r="C1093" s="179">
        <v>1</v>
      </c>
    </row>
    <row r="1094" spans="1:3" x14ac:dyDescent="0.25">
      <c r="A1094" t="s">
        <v>2067</v>
      </c>
      <c r="B1094" t="s">
        <v>2182</v>
      </c>
      <c r="C1094" s="179">
        <v>23</v>
      </c>
    </row>
    <row r="1095" spans="1:3" x14ac:dyDescent="0.25">
      <c r="A1095" t="s">
        <v>2067</v>
      </c>
      <c r="B1095" t="s">
        <v>2128</v>
      </c>
      <c r="C1095" s="179">
        <v>1</v>
      </c>
    </row>
    <row r="1096" spans="1:3" x14ac:dyDescent="0.25">
      <c r="A1096" t="s">
        <v>2067</v>
      </c>
      <c r="B1096" t="s">
        <v>3186</v>
      </c>
      <c r="C1096" s="179">
        <v>1</v>
      </c>
    </row>
    <row r="1097" spans="1:3" x14ac:dyDescent="0.25">
      <c r="A1097" t="s">
        <v>2067</v>
      </c>
      <c r="B1097" t="s">
        <v>2244</v>
      </c>
      <c r="C1097" s="179">
        <v>1</v>
      </c>
    </row>
    <row r="1098" spans="1:3" x14ac:dyDescent="0.25">
      <c r="A1098" t="s">
        <v>2067</v>
      </c>
      <c r="B1098" t="s">
        <v>3805</v>
      </c>
      <c r="C1098" s="179">
        <v>11</v>
      </c>
    </row>
    <row r="1099" spans="1:3" x14ac:dyDescent="0.25">
      <c r="A1099" t="s">
        <v>2067</v>
      </c>
      <c r="B1099" t="s">
        <v>2806</v>
      </c>
      <c r="C1099" s="179">
        <v>1</v>
      </c>
    </row>
    <row r="1100" spans="1:3" x14ac:dyDescent="0.25">
      <c r="A1100" t="s">
        <v>2067</v>
      </c>
      <c r="B1100" t="s">
        <v>2184</v>
      </c>
      <c r="C1100" s="179">
        <v>9</v>
      </c>
    </row>
    <row r="1101" spans="1:3" x14ac:dyDescent="0.25">
      <c r="A1101" t="s">
        <v>2067</v>
      </c>
      <c r="B1101" t="s">
        <v>2910</v>
      </c>
      <c r="C1101" s="179">
        <v>5</v>
      </c>
    </row>
    <row r="1102" spans="1:3" x14ac:dyDescent="0.25">
      <c r="A1102" t="s">
        <v>2067</v>
      </c>
      <c r="B1102" t="s">
        <v>4131</v>
      </c>
      <c r="C1102" s="179">
        <v>1</v>
      </c>
    </row>
    <row r="1103" spans="1:3" x14ac:dyDescent="0.25">
      <c r="A1103" t="s">
        <v>2067</v>
      </c>
      <c r="B1103" t="s">
        <v>2081</v>
      </c>
      <c r="C1103" s="179">
        <v>15</v>
      </c>
    </row>
    <row r="1104" spans="1:3" x14ac:dyDescent="0.25">
      <c r="A1104" t="s">
        <v>2067</v>
      </c>
      <c r="B1104" t="s">
        <v>2705</v>
      </c>
      <c r="C1104" s="179">
        <v>2</v>
      </c>
    </row>
    <row r="1105" spans="1:3" x14ac:dyDescent="0.25">
      <c r="A1105" t="s">
        <v>2067</v>
      </c>
      <c r="B1105" t="s">
        <v>4185</v>
      </c>
      <c r="C1105" s="179">
        <v>2</v>
      </c>
    </row>
    <row r="1106" spans="1:3" x14ac:dyDescent="0.25">
      <c r="A1106" t="s">
        <v>2067</v>
      </c>
      <c r="B1106" t="s">
        <v>4138</v>
      </c>
      <c r="C1106" s="179">
        <v>2</v>
      </c>
    </row>
    <row r="1107" spans="1:3" x14ac:dyDescent="0.25">
      <c r="A1107" t="s">
        <v>2067</v>
      </c>
      <c r="B1107" t="s">
        <v>3108</v>
      </c>
      <c r="C1107" s="179">
        <v>10</v>
      </c>
    </row>
    <row r="1108" spans="1:3" x14ac:dyDescent="0.25">
      <c r="A1108" t="s">
        <v>2067</v>
      </c>
      <c r="B1108" t="s">
        <v>3796</v>
      </c>
      <c r="C1108" s="179">
        <v>8</v>
      </c>
    </row>
    <row r="1109" spans="1:3" x14ac:dyDescent="0.25">
      <c r="A1109" t="s">
        <v>2067</v>
      </c>
      <c r="B1109" t="s">
        <v>2537</v>
      </c>
      <c r="C1109" s="179">
        <v>2</v>
      </c>
    </row>
    <row r="1110" spans="1:3" x14ac:dyDescent="0.25">
      <c r="A1110" t="s">
        <v>2067</v>
      </c>
      <c r="B1110" t="s">
        <v>1213</v>
      </c>
      <c r="C1110" s="179">
        <v>1</v>
      </c>
    </row>
    <row r="1111" spans="1:3" x14ac:dyDescent="0.25">
      <c r="A1111" t="s">
        <v>2067</v>
      </c>
      <c r="B1111" t="s">
        <v>798</v>
      </c>
      <c r="C1111" s="179">
        <v>3</v>
      </c>
    </row>
    <row r="1112" spans="1:3" x14ac:dyDescent="0.25">
      <c r="A1112" t="s">
        <v>2067</v>
      </c>
      <c r="B1112" t="s">
        <v>820</v>
      </c>
      <c r="C1112" s="179">
        <v>2</v>
      </c>
    </row>
    <row r="1113" spans="1:3" x14ac:dyDescent="0.25">
      <c r="A1113" t="s">
        <v>2067</v>
      </c>
      <c r="B1113" t="s">
        <v>1744</v>
      </c>
      <c r="C1113" s="179">
        <v>5</v>
      </c>
    </row>
    <row r="1114" spans="1:3" x14ac:dyDescent="0.25">
      <c r="A1114" t="s">
        <v>2067</v>
      </c>
      <c r="B1114" t="s">
        <v>520</v>
      </c>
      <c r="C1114" s="179">
        <v>5</v>
      </c>
    </row>
    <row r="1115" spans="1:3" x14ac:dyDescent="0.25">
      <c r="A1115" t="s">
        <v>2067</v>
      </c>
      <c r="B1115" t="s">
        <v>120</v>
      </c>
      <c r="C1115" s="179">
        <v>3</v>
      </c>
    </row>
    <row r="1116" spans="1:3" x14ac:dyDescent="0.25">
      <c r="A1116" t="s">
        <v>2067</v>
      </c>
      <c r="B1116" t="s">
        <v>130</v>
      </c>
      <c r="C1116" s="179">
        <v>3</v>
      </c>
    </row>
    <row r="1117" spans="1:3" x14ac:dyDescent="0.25">
      <c r="A1117" t="s">
        <v>2067</v>
      </c>
      <c r="B1117" t="s">
        <v>673</v>
      </c>
      <c r="C1117" s="179">
        <v>3</v>
      </c>
    </row>
    <row r="1118" spans="1:3" x14ac:dyDescent="0.25">
      <c r="A1118" t="s">
        <v>2067</v>
      </c>
      <c r="B1118" t="s">
        <v>1922</v>
      </c>
      <c r="C1118" s="179">
        <v>1</v>
      </c>
    </row>
    <row r="1119" spans="1:3" x14ac:dyDescent="0.25">
      <c r="A1119" t="s">
        <v>2067</v>
      </c>
      <c r="B1119" t="s">
        <v>1921</v>
      </c>
      <c r="C1119" s="179">
        <v>6</v>
      </c>
    </row>
    <row r="1120" spans="1:3" x14ac:dyDescent="0.25">
      <c r="A1120" t="s">
        <v>2067</v>
      </c>
      <c r="B1120" t="s">
        <v>2045</v>
      </c>
      <c r="C1120" s="179">
        <v>2</v>
      </c>
    </row>
    <row r="1121" spans="1:3" x14ac:dyDescent="0.25">
      <c r="A1121" t="s">
        <v>2067</v>
      </c>
      <c r="B1121" t="s">
        <v>249</v>
      </c>
      <c r="C1121" s="179">
        <v>1</v>
      </c>
    </row>
    <row r="1122" spans="1:3" x14ac:dyDescent="0.25">
      <c r="A1122" t="s">
        <v>2067</v>
      </c>
      <c r="B1122" t="s">
        <v>1717</v>
      </c>
      <c r="C1122" s="179">
        <v>2</v>
      </c>
    </row>
    <row r="1123" spans="1:3" x14ac:dyDescent="0.25">
      <c r="A1123" t="s">
        <v>2067</v>
      </c>
      <c r="B1123" t="s">
        <v>216</v>
      </c>
      <c r="C1123" s="179">
        <v>2</v>
      </c>
    </row>
    <row r="1124" spans="1:3" x14ac:dyDescent="0.25">
      <c r="A1124" t="s">
        <v>2067</v>
      </c>
      <c r="B1124" t="s">
        <v>1643</v>
      </c>
      <c r="C1124" s="179">
        <v>2</v>
      </c>
    </row>
    <row r="1125" spans="1:3" x14ac:dyDescent="0.25">
      <c r="A1125" t="s">
        <v>2067</v>
      </c>
      <c r="B1125" t="s">
        <v>682</v>
      </c>
      <c r="C1125" s="179">
        <v>2</v>
      </c>
    </row>
    <row r="1126" spans="1:3" x14ac:dyDescent="0.25">
      <c r="A1126" t="s">
        <v>2067</v>
      </c>
      <c r="B1126" t="s">
        <v>568</v>
      </c>
      <c r="C1126" s="179">
        <v>1</v>
      </c>
    </row>
    <row r="1127" spans="1:3" x14ac:dyDescent="0.25">
      <c r="A1127" t="s">
        <v>2067</v>
      </c>
      <c r="B1127" t="s">
        <v>410</v>
      </c>
      <c r="C1127" s="179">
        <v>1</v>
      </c>
    </row>
    <row r="1128" spans="1:3" x14ac:dyDescent="0.25">
      <c r="A1128" t="s">
        <v>2067</v>
      </c>
      <c r="B1128" t="s">
        <v>662</v>
      </c>
      <c r="C1128" s="179">
        <v>2</v>
      </c>
    </row>
    <row r="1129" spans="1:3" x14ac:dyDescent="0.25">
      <c r="A1129" t="s">
        <v>2067</v>
      </c>
      <c r="B1129" t="s">
        <v>632</v>
      </c>
      <c r="C1129" s="179">
        <v>1</v>
      </c>
    </row>
    <row r="1130" spans="1:3" x14ac:dyDescent="0.25">
      <c r="A1130" t="s">
        <v>2067</v>
      </c>
      <c r="B1130" t="s">
        <v>768</v>
      </c>
      <c r="C1130" s="179">
        <v>1</v>
      </c>
    </row>
    <row r="1131" spans="1:3" x14ac:dyDescent="0.25">
      <c r="A1131" t="s">
        <v>2067</v>
      </c>
      <c r="B1131" t="s">
        <v>1151</v>
      </c>
      <c r="C1131" s="179">
        <v>1</v>
      </c>
    </row>
    <row r="1132" spans="1:3" x14ac:dyDescent="0.25">
      <c r="A1132" t="s">
        <v>2067</v>
      </c>
      <c r="B1132" t="s">
        <v>797</v>
      </c>
      <c r="C1132" s="179">
        <v>1</v>
      </c>
    </row>
    <row r="1133" spans="1:3" x14ac:dyDescent="0.25">
      <c r="A1133" t="s">
        <v>2067</v>
      </c>
      <c r="B1133" t="s">
        <v>519</v>
      </c>
      <c r="C1133" s="179">
        <v>4</v>
      </c>
    </row>
    <row r="1134" spans="1:3" x14ac:dyDescent="0.25">
      <c r="A1134" t="s">
        <v>2067</v>
      </c>
      <c r="B1134" t="s">
        <v>1136</v>
      </c>
      <c r="C1134" s="179">
        <v>1</v>
      </c>
    </row>
    <row r="1135" spans="1:3" x14ac:dyDescent="0.25">
      <c r="A1135" t="s">
        <v>2067</v>
      </c>
      <c r="B1135" t="s">
        <v>1138</v>
      </c>
      <c r="C1135" s="179">
        <v>3</v>
      </c>
    </row>
    <row r="1136" spans="1:3" x14ac:dyDescent="0.25">
      <c r="A1136" t="s">
        <v>2067</v>
      </c>
      <c r="B1136" t="s">
        <v>134</v>
      </c>
      <c r="C1136" s="179">
        <v>1</v>
      </c>
    </row>
    <row r="1137" spans="1:3" x14ac:dyDescent="0.25">
      <c r="A1137" t="s">
        <v>2067</v>
      </c>
      <c r="B1137" t="s">
        <v>1251</v>
      </c>
      <c r="C1137" s="179">
        <v>1</v>
      </c>
    </row>
    <row r="1138" spans="1:3" x14ac:dyDescent="0.25">
      <c r="A1138" t="s">
        <v>2067</v>
      </c>
      <c r="B1138" t="s">
        <v>1696</v>
      </c>
      <c r="C1138" s="179">
        <v>1</v>
      </c>
    </row>
    <row r="1139" spans="1:3" x14ac:dyDescent="0.25">
      <c r="A1139" t="s">
        <v>2067</v>
      </c>
      <c r="B1139" t="s">
        <v>705</v>
      </c>
      <c r="C1139" s="179">
        <v>1</v>
      </c>
    </row>
    <row r="1140" spans="1:3" x14ac:dyDescent="0.25">
      <c r="A1140" t="s">
        <v>2067</v>
      </c>
      <c r="B1140" t="s">
        <v>796</v>
      </c>
      <c r="C1140" s="179">
        <v>3</v>
      </c>
    </row>
    <row r="1141" spans="1:3" x14ac:dyDescent="0.25">
      <c r="A1141" t="s">
        <v>2067</v>
      </c>
      <c r="B1141" t="s">
        <v>1208</v>
      </c>
      <c r="C1141" s="179">
        <v>1</v>
      </c>
    </row>
    <row r="1142" spans="1:3" x14ac:dyDescent="0.25">
      <c r="A1142" t="s">
        <v>2067</v>
      </c>
      <c r="B1142" t="s">
        <v>704</v>
      </c>
      <c r="C1142" s="179">
        <v>3</v>
      </c>
    </row>
    <row r="1143" spans="1:3" x14ac:dyDescent="0.25">
      <c r="A1143" t="s">
        <v>2067</v>
      </c>
      <c r="B1143" t="s">
        <v>1201</v>
      </c>
      <c r="C1143" s="179">
        <v>1</v>
      </c>
    </row>
    <row r="1144" spans="1:3" x14ac:dyDescent="0.25">
      <c r="A1144" t="s">
        <v>2067</v>
      </c>
      <c r="B1144" t="s">
        <v>965</v>
      </c>
      <c r="C1144" s="179">
        <v>3</v>
      </c>
    </row>
    <row r="1145" spans="1:3" x14ac:dyDescent="0.25">
      <c r="A1145" t="s">
        <v>2067</v>
      </c>
      <c r="B1145" t="s">
        <v>1253</v>
      </c>
      <c r="C1145" s="179">
        <v>1</v>
      </c>
    </row>
    <row r="1146" spans="1:3" x14ac:dyDescent="0.25">
      <c r="A1146" t="s">
        <v>2067</v>
      </c>
      <c r="B1146" t="s">
        <v>1642</v>
      </c>
      <c r="C1146" s="179">
        <v>2</v>
      </c>
    </row>
    <row r="1147" spans="1:3" x14ac:dyDescent="0.25">
      <c r="A1147" t="s">
        <v>2067</v>
      </c>
      <c r="B1147" t="s">
        <v>714</v>
      </c>
      <c r="C1147" s="179">
        <v>2</v>
      </c>
    </row>
    <row r="1148" spans="1:3" x14ac:dyDescent="0.25">
      <c r="A1148" t="s">
        <v>2067</v>
      </c>
      <c r="B1148" t="s">
        <v>411</v>
      </c>
      <c r="C1148" s="179">
        <v>2</v>
      </c>
    </row>
    <row r="1149" spans="1:3" x14ac:dyDescent="0.25">
      <c r="A1149" t="s">
        <v>2067</v>
      </c>
      <c r="B1149" t="s">
        <v>709</v>
      </c>
      <c r="C1149" s="179">
        <v>1</v>
      </c>
    </row>
    <row r="1150" spans="1:3" x14ac:dyDescent="0.25">
      <c r="A1150" t="s">
        <v>2067</v>
      </c>
      <c r="B1150" t="s">
        <v>1179</v>
      </c>
      <c r="C1150" s="179">
        <v>1</v>
      </c>
    </row>
    <row r="1151" spans="1:3" x14ac:dyDescent="0.25">
      <c r="A1151" t="s">
        <v>2067</v>
      </c>
      <c r="B1151" t="s">
        <v>1159</v>
      </c>
      <c r="C1151" s="179">
        <v>1</v>
      </c>
    </row>
    <row r="1152" spans="1:3" x14ac:dyDescent="0.25">
      <c r="A1152" t="s">
        <v>2067</v>
      </c>
      <c r="B1152" t="s">
        <v>173</v>
      </c>
      <c r="C1152" s="179">
        <v>7</v>
      </c>
    </row>
    <row r="1153" spans="1:3" x14ac:dyDescent="0.25">
      <c r="A1153" t="s">
        <v>2067</v>
      </c>
      <c r="B1153" t="s">
        <v>1617</v>
      </c>
      <c r="C1153" s="179">
        <v>1</v>
      </c>
    </row>
    <row r="1154" spans="1:3" x14ac:dyDescent="0.25">
      <c r="A1154" t="s">
        <v>2067</v>
      </c>
      <c r="B1154" t="s">
        <v>1173</v>
      </c>
      <c r="C1154" s="179">
        <v>2</v>
      </c>
    </row>
    <row r="1155" spans="1:3" x14ac:dyDescent="0.25">
      <c r="A1155" t="s">
        <v>2067</v>
      </c>
      <c r="B1155" t="s">
        <v>146</v>
      </c>
      <c r="C1155" s="179">
        <v>3</v>
      </c>
    </row>
    <row r="1156" spans="1:3" x14ac:dyDescent="0.25">
      <c r="A1156" t="s">
        <v>2067</v>
      </c>
      <c r="B1156" t="s">
        <v>1210</v>
      </c>
      <c r="C1156" s="179">
        <v>2</v>
      </c>
    </row>
    <row r="1157" spans="1:3" x14ac:dyDescent="0.25">
      <c r="A1157" t="s">
        <v>2067</v>
      </c>
      <c r="B1157" t="s">
        <v>1196</v>
      </c>
      <c r="C1157" s="179">
        <v>1</v>
      </c>
    </row>
    <row r="1158" spans="1:3" x14ac:dyDescent="0.25">
      <c r="A1158" t="s">
        <v>2067</v>
      </c>
      <c r="B1158" t="s">
        <v>1095</v>
      </c>
      <c r="C1158" s="179">
        <v>1</v>
      </c>
    </row>
    <row r="1159" spans="1:3" x14ac:dyDescent="0.25">
      <c r="A1159" t="s">
        <v>2067</v>
      </c>
      <c r="B1159" t="s">
        <v>697</v>
      </c>
      <c r="C1159" s="179">
        <v>1</v>
      </c>
    </row>
    <row r="1160" spans="1:3" x14ac:dyDescent="0.25">
      <c r="A1160" t="s">
        <v>2067</v>
      </c>
      <c r="B1160" t="s">
        <v>115</v>
      </c>
      <c r="C1160" s="179">
        <v>2</v>
      </c>
    </row>
    <row r="1161" spans="1:3" x14ac:dyDescent="0.25">
      <c r="A1161" t="s">
        <v>2067</v>
      </c>
      <c r="B1161" t="s">
        <v>1199</v>
      </c>
      <c r="C1161" s="179">
        <v>1</v>
      </c>
    </row>
    <row r="1162" spans="1:3" x14ac:dyDescent="0.25">
      <c r="A1162" t="s">
        <v>2067</v>
      </c>
      <c r="B1162" t="s">
        <v>1699</v>
      </c>
      <c r="C1162" s="179">
        <v>1</v>
      </c>
    </row>
    <row r="1163" spans="1:3" x14ac:dyDescent="0.25">
      <c r="A1163" t="s">
        <v>2067</v>
      </c>
      <c r="B1163" t="s">
        <v>917</v>
      </c>
      <c r="C1163" s="179">
        <v>2</v>
      </c>
    </row>
    <row r="1164" spans="1:3" x14ac:dyDescent="0.25">
      <c r="A1164" t="s">
        <v>2067</v>
      </c>
      <c r="B1164" t="s">
        <v>1178</v>
      </c>
      <c r="C1164" s="179">
        <v>1</v>
      </c>
    </row>
    <row r="1165" spans="1:3" x14ac:dyDescent="0.25">
      <c r="A1165" t="s">
        <v>2067</v>
      </c>
      <c r="B1165" t="s">
        <v>1774</v>
      </c>
      <c r="C1165" s="179">
        <v>1</v>
      </c>
    </row>
    <row r="1166" spans="1:3" x14ac:dyDescent="0.25">
      <c r="A1166" t="s">
        <v>2067</v>
      </c>
      <c r="B1166" t="s">
        <v>543</v>
      </c>
      <c r="C1166" s="179">
        <v>2</v>
      </c>
    </row>
    <row r="1167" spans="1:3" x14ac:dyDescent="0.25">
      <c r="A1167" t="s">
        <v>2067</v>
      </c>
      <c r="B1167" t="s">
        <v>1729</v>
      </c>
      <c r="C1167" s="179">
        <v>2</v>
      </c>
    </row>
    <row r="1168" spans="1:3" x14ac:dyDescent="0.25">
      <c r="A1168" t="s">
        <v>2067</v>
      </c>
      <c r="B1168" t="s">
        <v>1184</v>
      </c>
      <c r="C1168" s="179">
        <v>1</v>
      </c>
    </row>
    <row r="1169" spans="1:3" x14ac:dyDescent="0.25">
      <c r="A1169" t="s">
        <v>2067</v>
      </c>
      <c r="B1169" t="s">
        <v>53</v>
      </c>
      <c r="C1169" s="179">
        <v>1</v>
      </c>
    </row>
    <row r="1170" spans="1:3" x14ac:dyDescent="0.25">
      <c r="A1170" t="s">
        <v>2067</v>
      </c>
      <c r="B1170" t="s">
        <v>142</v>
      </c>
      <c r="C1170" s="179">
        <v>1</v>
      </c>
    </row>
    <row r="1171" spans="1:3" x14ac:dyDescent="0.25">
      <c r="A1171" t="s">
        <v>2067</v>
      </c>
      <c r="B1171" t="s">
        <v>55</v>
      </c>
      <c r="C1171" s="179">
        <v>1</v>
      </c>
    </row>
    <row r="1172" spans="1:3" x14ac:dyDescent="0.25">
      <c r="A1172" t="s">
        <v>2067</v>
      </c>
      <c r="B1172" t="s">
        <v>68</v>
      </c>
      <c r="C1172" s="179">
        <v>12</v>
      </c>
    </row>
    <row r="1173" spans="1:3" x14ac:dyDescent="0.25">
      <c r="A1173" t="s">
        <v>2067</v>
      </c>
      <c r="B1173" t="s">
        <v>599</v>
      </c>
      <c r="C1173" s="179">
        <v>2</v>
      </c>
    </row>
    <row r="1174" spans="1:3" x14ac:dyDescent="0.25">
      <c r="A1174" t="s">
        <v>2067</v>
      </c>
      <c r="B1174" t="s">
        <v>169</v>
      </c>
      <c r="C1174" s="179">
        <v>3</v>
      </c>
    </row>
    <row r="1175" spans="1:3" x14ac:dyDescent="0.25">
      <c r="A1175" t="s">
        <v>2067</v>
      </c>
      <c r="B1175" t="s">
        <v>905</v>
      </c>
      <c r="C1175" s="179">
        <v>2</v>
      </c>
    </row>
    <row r="1176" spans="1:3" x14ac:dyDescent="0.25">
      <c r="A1176" t="s">
        <v>2067</v>
      </c>
      <c r="B1176" t="s">
        <v>622</v>
      </c>
      <c r="C1176" s="179">
        <v>1</v>
      </c>
    </row>
    <row r="1177" spans="1:3" x14ac:dyDescent="0.25">
      <c r="A1177" t="s">
        <v>2067</v>
      </c>
      <c r="B1177" t="s">
        <v>161</v>
      </c>
      <c r="C1177" s="179">
        <v>1</v>
      </c>
    </row>
    <row r="1178" spans="1:3" x14ac:dyDescent="0.25">
      <c r="A1178" t="s">
        <v>2067</v>
      </c>
      <c r="B1178" t="s">
        <v>848</v>
      </c>
      <c r="C1178" s="179">
        <v>1</v>
      </c>
    </row>
    <row r="1179" spans="1:3" x14ac:dyDescent="0.25">
      <c r="A1179" t="s">
        <v>2067</v>
      </c>
      <c r="B1179" t="s">
        <v>434</v>
      </c>
      <c r="C1179" s="179">
        <v>1</v>
      </c>
    </row>
    <row r="1180" spans="1:3" x14ac:dyDescent="0.25">
      <c r="A1180" t="s">
        <v>2067</v>
      </c>
      <c r="B1180" t="s">
        <v>387</v>
      </c>
      <c r="C1180" s="179">
        <v>1</v>
      </c>
    </row>
    <row r="1181" spans="1:3" x14ac:dyDescent="0.25">
      <c r="A1181" t="s">
        <v>2067</v>
      </c>
      <c r="B1181" t="s">
        <v>297</v>
      </c>
      <c r="C1181" s="179">
        <v>10</v>
      </c>
    </row>
    <row r="1182" spans="1:3" x14ac:dyDescent="0.25">
      <c r="A1182" t="s">
        <v>2067</v>
      </c>
      <c r="B1182" t="s">
        <v>1188</v>
      </c>
      <c r="C1182" s="179">
        <v>2</v>
      </c>
    </row>
    <row r="1183" spans="1:3" x14ac:dyDescent="0.25">
      <c r="A1183" t="s">
        <v>2067</v>
      </c>
      <c r="B1183" t="s">
        <v>361</v>
      </c>
      <c r="C1183" s="179">
        <v>3</v>
      </c>
    </row>
    <row r="1184" spans="1:3" x14ac:dyDescent="0.25">
      <c r="A1184" t="s">
        <v>2067</v>
      </c>
      <c r="B1184" t="s">
        <v>71</v>
      </c>
      <c r="C1184" s="179">
        <v>8</v>
      </c>
    </row>
    <row r="1185" spans="1:3" x14ac:dyDescent="0.25">
      <c r="A1185" t="s">
        <v>2067</v>
      </c>
      <c r="B1185" t="s">
        <v>901</v>
      </c>
      <c r="C1185" s="179">
        <v>1</v>
      </c>
    </row>
    <row r="1186" spans="1:3" x14ac:dyDescent="0.25">
      <c r="A1186" t="s">
        <v>2067</v>
      </c>
      <c r="B1186" t="s">
        <v>1255</v>
      </c>
      <c r="C1186" s="179">
        <v>2</v>
      </c>
    </row>
    <row r="1187" spans="1:3" x14ac:dyDescent="0.25">
      <c r="A1187" t="s">
        <v>2067</v>
      </c>
      <c r="B1187" t="s">
        <v>289</v>
      </c>
      <c r="C1187" s="179">
        <v>1</v>
      </c>
    </row>
    <row r="1188" spans="1:3" x14ac:dyDescent="0.25">
      <c r="A1188" t="s">
        <v>2067</v>
      </c>
      <c r="B1188" t="s">
        <v>523</v>
      </c>
      <c r="C1188" s="179">
        <v>1</v>
      </c>
    </row>
    <row r="1189" spans="1:3" x14ac:dyDescent="0.25">
      <c r="A1189" t="s">
        <v>2067</v>
      </c>
      <c r="B1189" t="s">
        <v>65</v>
      </c>
      <c r="C1189" s="179">
        <v>4</v>
      </c>
    </row>
    <row r="1190" spans="1:3" x14ac:dyDescent="0.25">
      <c r="A1190" t="s">
        <v>2067</v>
      </c>
      <c r="B1190" t="s">
        <v>227</v>
      </c>
      <c r="C1190" s="179">
        <v>1</v>
      </c>
    </row>
    <row r="1191" spans="1:3" x14ac:dyDescent="0.25">
      <c r="A1191" t="s">
        <v>2067</v>
      </c>
      <c r="B1191" t="s">
        <v>334</v>
      </c>
      <c r="C1191" s="179">
        <v>1</v>
      </c>
    </row>
    <row r="1192" spans="1:3" x14ac:dyDescent="0.25">
      <c r="A1192" t="s">
        <v>2067</v>
      </c>
      <c r="B1192" t="s">
        <v>1834</v>
      </c>
      <c r="C1192" s="179">
        <v>1</v>
      </c>
    </row>
    <row r="1193" spans="1:3" x14ac:dyDescent="0.25">
      <c r="A1193" t="s">
        <v>2067</v>
      </c>
      <c r="B1193" t="s">
        <v>435</v>
      </c>
      <c r="C1193" s="179">
        <v>1</v>
      </c>
    </row>
    <row r="1194" spans="1:3" x14ac:dyDescent="0.25">
      <c r="A1194" t="s">
        <v>2067</v>
      </c>
      <c r="B1194" t="s">
        <v>1956</v>
      </c>
      <c r="C1194" s="179">
        <v>1</v>
      </c>
    </row>
    <row r="1195" spans="1:3" x14ac:dyDescent="0.25">
      <c r="A1195" t="s">
        <v>2067</v>
      </c>
      <c r="B1195" t="s">
        <v>129</v>
      </c>
      <c r="C1195" s="179">
        <v>2</v>
      </c>
    </row>
    <row r="1196" spans="1:3" x14ac:dyDescent="0.25">
      <c r="A1196" t="s">
        <v>2067</v>
      </c>
      <c r="B1196" t="s">
        <v>287</v>
      </c>
      <c r="C1196" s="179">
        <v>1</v>
      </c>
    </row>
    <row r="1197" spans="1:3" x14ac:dyDescent="0.25">
      <c r="A1197" t="s">
        <v>2067</v>
      </c>
      <c r="B1197" t="s">
        <v>1170</v>
      </c>
      <c r="C1197" s="179">
        <v>1</v>
      </c>
    </row>
    <row r="1198" spans="1:3" x14ac:dyDescent="0.25">
      <c r="A1198" t="s">
        <v>2067</v>
      </c>
      <c r="B1198" t="s">
        <v>569</v>
      </c>
      <c r="C1198" s="179">
        <v>2</v>
      </c>
    </row>
    <row r="1199" spans="1:3" x14ac:dyDescent="0.25">
      <c r="A1199" t="s">
        <v>2067</v>
      </c>
      <c r="B1199" t="s">
        <v>131</v>
      </c>
      <c r="C1199" s="179">
        <v>1</v>
      </c>
    </row>
    <row r="1200" spans="1:3" x14ac:dyDescent="0.25">
      <c r="A1200" t="s">
        <v>2067</v>
      </c>
      <c r="B1200" t="s">
        <v>850</v>
      </c>
      <c r="C1200" s="179">
        <v>2</v>
      </c>
    </row>
    <row r="1201" spans="1:3" x14ac:dyDescent="0.25">
      <c r="A1201" t="s">
        <v>2067</v>
      </c>
      <c r="B1201" t="s">
        <v>73</v>
      </c>
      <c r="C1201" s="179">
        <v>1</v>
      </c>
    </row>
    <row r="1202" spans="1:3" x14ac:dyDescent="0.25">
      <c r="A1202" t="s">
        <v>2067</v>
      </c>
      <c r="B1202" t="s">
        <v>301</v>
      </c>
      <c r="C1202" s="179">
        <v>4</v>
      </c>
    </row>
    <row r="1203" spans="1:3" x14ac:dyDescent="0.25">
      <c r="A1203" t="s">
        <v>2067</v>
      </c>
      <c r="B1203" t="s">
        <v>1234</v>
      </c>
      <c r="C1203" s="179">
        <v>4</v>
      </c>
    </row>
    <row r="1204" spans="1:3" x14ac:dyDescent="0.25">
      <c r="A1204" t="s">
        <v>2067</v>
      </c>
      <c r="B1204" t="s">
        <v>1172</v>
      </c>
      <c r="C1204" s="179">
        <v>2</v>
      </c>
    </row>
    <row r="1205" spans="1:3" x14ac:dyDescent="0.25">
      <c r="A1205" t="s">
        <v>2067</v>
      </c>
      <c r="B1205" t="s">
        <v>1259</v>
      </c>
      <c r="C1205" s="179">
        <v>1</v>
      </c>
    </row>
    <row r="1206" spans="1:3" x14ac:dyDescent="0.25">
      <c r="A1206" t="s">
        <v>2067</v>
      </c>
      <c r="B1206" t="s">
        <v>1010</v>
      </c>
      <c r="C1206" s="179">
        <v>2</v>
      </c>
    </row>
    <row r="1207" spans="1:3" x14ac:dyDescent="0.25">
      <c r="A1207" t="s">
        <v>2067</v>
      </c>
      <c r="B1207" t="s">
        <v>250</v>
      </c>
      <c r="C1207" s="179">
        <v>1</v>
      </c>
    </row>
    <row r="1208" spans="1:3" x14ac:dyDescent="0.25">
      <c r="A1208" t="s">
        <v>2067</v>
      </c>
      <c r="B1208" t="s">
        <v>1957</v>
      </c>
      <c r="C1208" s="179">
        <v>1</v>
      </c>
    </row>
    <row r="1209" spans="1:3" x14ac:dyDescent="0.25">
      <c r="A1209" t="s">
        <v>2067</v>
      </c>
      <c r="B1209" t="s">
        <v>78</v>
      </c>
      <c r="C1209" s="179">
        <v>6</v>
      </c>
    </row>
    <row r="1210" spans="1:3" x14ac:dyDescent="0.25">
      <c r="A1210" t="s">
        <v>2067</v>
      </c>
      <c r="B1210" t="s">
        <v>1175</v>
      </c>
      <c r="C1210" s="179">
        <v>1</v>
      </c>
    </row>
    <row r="1211" spans="1:3" x14ac:dyDescent="0.25">
      <c r="A1211" t="s">
        <v>2067</v>
      </c>
      <c r="B1211" t="s">
        <v>474</v>
      </c>
      <c r="C1211" s="179">
        <v>21</v>
      </c>
    </row>
    <row r="1212" spans="1:3" x14ac:dyDescent="0.25">
      <c r="A1212" t="s">
        <v>2067</v>
      </c>
      <c r="B1212" t="s">
        <v>1176</v>
      </c>
      <c r="C1212" s="179">
        <v>1</v>
      </c>
    </row>
    <row r="1213" spans="1:3" x14ac:dyDescent="0.25">
      <c r="A1213" t="s">
        <v>2067</v>
      </c>
      <c r="B1213" t="s">
        <v>1241</v>
      </c>
      <c r="C1213" s="179">
        <v>2</v>
      </c>
    </row>
    <row r="1214" spans="1:3" x14ac:dyDescent="0.25">
      <c r="A1214" t="s">
        <v>2067</v>
      </c>
      <c r="B1214" t="s">
        <v>1867</v>
      </c>
      <c r="C1214" s="179">
        <v>2</v>
      </c>
    </row>
    <row r="1215" spans="1:3" x14ac:dyDescent="0.25">
      <c r="A1215" t="s">
        <v>2067</v>
      </c>
      <c r="B1215" t="s">
        <v>1724</v>
      </c>
      <c r="C1215" s="179">
        <v>1</v>
      </c>
    </row>
    <row r="1216" spans="1:3" x14ac:dyDescent="0.25">
      <c r="A1216" t="s">
        <v>2067</v>
      </c>
      <c r="B1216" t="s">
        <v>389</v>
      </c>
      <c r="C1216" s="179">
        <v>1</v>
      </c>
    </row>
    <row r="1217" spans="1:3" x14ac:dyDescent="0.25">
      <c r="A1217" t="s">
        <v>2067</v>
      </c>
      <c r="B1217" t="s">
        <v>1875</v>
      </c>
      <c r="C1217" s="179">
        <v>1</v>
      </c>
    </row>
    <row r="1218" spans="1:3" x14ac:dyDescent="0.25">
      <c r="A1218" t="s">
        <v>2067</v>
      </c>
      <c r="B1218" t="s">
        <v>2808</v>
      </c>
      <c r="C1218" s="179">
        <v>2</v>
      </c>
    </row>
    <row r="1219" spans="1:3" x14ac:dyDescent="0.25">
      <c r="A1219" t="s">
        <v>2067</v>
      </c>
      <c r="B1219" t="s">
        <v>3806</v>
      </c>
      <c r="C1219" s="179">
        <v>2</v>
      </c>
    </row>
    <row r="1220" spans="1:3" x14ac:dyDescent="0.25">
      <c r="A1220" t="s">
        <v>2067</v>
      </c>
      <c r="B1220" t="s">
        <v>2142</v>
      </c>
      <c r="C1220" s="179">
        <v>1</v>
      </c>
    </row>
    <row r="1221" spans="1:3" x14ac:dyDescent="0.25">
      <c r="A1221" t="s">
        <v>2067</v>
      </c>
      <c r="B1221" t="s">
        <v>4113</v>
      </c>
      <c r="C1221" s="179">
        <v>1</v>
      </c>
    </row>
    <row r="1222" spans="1:3" x14ac:dyDescent="0.25">
      <c r="A1222" t="s">
        <v>2067</v>
      </c>
      <c r="B1222" t="s">
        <v>3200</v>
      </c>
      <c r="C1222" s="179">
        <v>4</v>
      </c>
    </row>
    <row r="1223" spans="1:3" x14ac:dyDescent="0.25">
      <c r="A1223" t="s">
        <v>2067</v>
      </c>
      <c r="B1223" t="s">
        <v>3045</v>
      </c>
      <c r="C1223" s="179">
        <v>3</v>
      </c>
    </row>
    <row r="1224" spans="1:3" x14ac:dyDescent="0.25">
      <c r="A1224" t="s">
        <v>2067</v>
      </c>
      <c r="B1224" t="s">
        <v>2079</v>
      </c>
      <c r="C1224" s="179">
        <v>55</v>
      </c>
    </row>
    <row r="1225" spans="1:3" x14ac:dyDescent="0.25">
      <c r="A1225" t="s">
        <v>2067</v>
      </c>
      <c r="B1225" t="s">
        <v>2344</v>
      </c>
      <c r="C1225" s="179">
        <v>1</v>
      </c>
    </row>
    <row r="1226" spans="1:3" x14ac:dyDescent="0.25">
      <c r="A1226" t="s">
        <v>2067</v>
      </c>
      <c r="B1226" t="s">
        <v>2151</v>
      </c>
      <c r="C1226" s="179">
        <v>5</v>
      </c>
    </row>
    <row r="1227" spans="1:3" x14ac:dyDescent="0.25">
      <c r="A1227" t="s">
        <v>2067</v>
      </c>
      <c r="B1227" t="s">
        <v>3807</v>
      </c>
      <c r="C1227" s="179">
        <v>20</v>
      </c>
    </row>
    <row r="1228" spans="1:3" x14ac:dyDescent="0.25">
      <c r="A1228" t="s">
        <v>2067</v>
      </c>
      <c r="B1228" t="s">
        <v>3808</v>
      </c>
      <c r="C1228" s="179">
        <v>10</v>
      </c>
    </row>
    <row r="1229" spans="1:3" x14ac:dyDescent="0.25">
      <c r="A1229" t="s">
        <v>2067</v>
      </c>
      <c r="B1229" t="s">
        <v>3083</v>
      </c>
      <c r="C1229" s="179">
        <v>7</v>
      </c>
    </row>
    <row r="1230" spans="1:3" x14ac:dyDescent="0.25">
      <c r="A1230" t="s">
        <v>2067</v>
      </c>
      <c r="B1230" t="s">
        <v>2867</v>
      </c>
      <c r="C1230" s="179">
        <v>21</v>
      </c>
    </row>
    <row r="1231" spans="1:3" x14ac:dyDescent="0.25">
      <c r="A1231" t="s">
        <v>2067</v>
      </c>
      <c r="B1231" t="s">
        <v>2740</v>
      </c>
      <c r="C1231" s="179">
        <v>7</v>
      </c>
    </row>
    <row r="1232" spans="1:3" x14ac:dyDescent="0.25">
      <c r="A1232" t="s">
        <v>2067</v>
      </c>
      <c r="B1232" t="s">
        <v>2899</v>
      </c>
      <c r="C1232" s="179">
        <v>10</v>
      </c>
    </row>
    <row r="1233" spans="1:3" x14ac:dyDescent="0.25">
      <c r="A1233" t="s">
        <v>2067</v>
      </c>
      <c r="B1233" t="s">
        <v>2717</v>
      </c>
      <c r="C1233" s="179">
        <v>22</v>
      </c>
    </row>
    <row r="1234" spans="1:3" x14ac:dyDescent="0.25">
      <c r="A1234" t="s">
        <v>2067</v>
      </c>
      <c r="B1234" t="s">
        <v>2549</v>
      </c>
      <c r="C1234" s="179">
        <v>5</v>
      </c>
    </row>
    <row r="1235" spans="1:3" x14ac:dyDescent="0.25">
      <c r="A1235" t="s">
        <v>2067</v>
      </c>
      <c r="B1235" t="s">
        <v>2716</v>
      </c>
      <c r="C1235" s="179">
        <v>5</v>
      </c>
    </row>
    <row r="1236" spans="1:3" x14ac:dyDescent="0.25">
      <c r="A1236" t="s">
        <v>2067</v>
      </c>
      <c r="B1236" t="s">
        <v>2500</v>
      </c>
      <c r="C1236" s="179">
        <v>2</v>
      </c>
    </row>
    <row r="1237" spans="1:3" x14ac:dyDescent="0.25">
      <c r="A1237" t="s">
        <v>2067</v>
      </c>
      <c r="B1237" t="s">
        <v>2149</v>
      </c>
      <c r="C1237" s="179">
        <v>5</v>
      </c>
    </row>
    <row r="1238" spans="1:3" x14ac:dyDescent="0.25">
      <c r="A1238" t="s">
        <v>2067</v>
      </c>
      <c r="B1238" t="s">
        <v>3859</v>
      </c>
      <c r="C1238" s="179">
        <v>8</v>
      </c>
    </row>
    <row r="1239" spans="1:3" x14ac:dyDescent="0.25">
      <c r="A1239" t="s">
        <v>2067</v>
      </c>
      <c r="B1239" t="s">
        <v>3889</v>
      </c>
      <c r="C1239" s="179">
        <v>1</v>
      </c>
    </row>
    <row r="1240" spans="1:3" x14ac:dyDescent="0.25">
      <c r="A1240" t="s">
        <v>2067</v>
      </c>
      <c r="B1240" t="s">
        <v>2133</v>
      </c>
      <c r="C1240" s="179">
        <v>2</v>
      </c>
    </row>
    <row r="1241" spans="1:3" x14ac:dyDescent="0.25">
      <c r="A1241" t="s">
        <v>2067</v>
      </c>
      <c r="B1241" t="s">
        <v>2137</v>
      </c>
      <c r="C1241" s="179">
        <v>27</v>
      </c>
    </row>
    <row r="1242" spans="1:3" x14ac:dyDescent="0.25">
      <c r="A1242" t="s">
        <v>2067</v>
      </c>
      <c r="B1242" t="s">
        <v>2073</v>
      </c>
      <c r="C1242" s="179">
        <v>1</v>
      </c>
    </row>
    <row r="1243" spans="1:3" x14ac:dyDescent="0.25">
      <c r="A1243" t="s">
        <v>2067</v>
      </c>
      <c r="B1243" t="s">
        <v>2147</v>
      </c>
      <c r="C1243" s="179">
        <v>3</v>
      </c>
    </row>
    <row r="1244" spans="1:3" x14ac:dyDescent="0.25">
      <c r="A1244" t="s">
        <v>2067</v>
      </c>
      <c r="B1244" t="s">
        <v>2903</v>
      </c>
      <c r="C1244" s="179">
        <v>3</v>
      </c>
    </row>
    <row r="1245" spans="1:3" x14ac:dyDescent="0.25">
      <c r="A1245" t="s">
        <v>2067</v>
      </c>
      <c r="B1245" t="s">
        <v>2738</v>
      </c>
      <c r="C1245" s="179">
        <v>3</v>
      </c>
    </row>
    <row r="1246" spans="1:3" x14ac:dyDescent="0.25">
      <c r="A1246" t="s">
        <v>2067</v>
      </c>
      <c r="B1246" t="s">
        <v>3647</v>
      </c>
      <c r="C1246" s="179">
        <v>1</v>
      </c>
    </row>
    <row r="1247" spans="1:3" x14ac:dyDescent="0.25">
      <c r="A1247" t="s">
        <v>2067</v>
      </c>
      <c r="B1247" t="s">
        <v>3858</v>
      </c>
      <c r="C1247" s="179">
        <v>5</v>
      </c>
    </row>
    <row r="1248" spans="1:3" x14ac:dyDescent="0.25">
      <c r="A1248" t="s">
        <v>2067</v>
      </c>
      <c r="B1248" t="s">
        <v>2931</v>
      </c>
      <c r="C1248" s="179">
        <v>4</v>
      </c>
    </row>
    <row r="1249" spans="1:3" x14ac:dyDescent="0.25">
      <c r="A1249" t="s">
        <v>2067</v>
      </c>
      <c r="B1249" t="s">
        <v>3886</v>
      </c>
      <c r="C1249" s="179">
        <v>45</v>
      </c>
    </row>
    <row r="1250" spans="1:3" x14ac:dyDescent="0.25">
      <c r="A1250" t="s">
        <v>2067</v>
      </c>
      <c r="B1250" t="s">
        <v>3809</v>
      </c>
      <c r="C1250" s="179">
        <v>7</v>
      </c>
    </row>
    <row r="1251" spans="1:3" x14ac:dyDescent="0.25">
      <c r="A1251" t="s">
        <v>2067</v>
      </c>
      <c r="B1251" t="s">
        <v>2145</v>
      </c>
      <c r="C1251" s="179">
        <v>4</v>
      </c>
    </row>
    <row r="1252" spans="1:3" x14ac:dyDescent="0.25">
      <c r="A1252" t="s">
        <v>2067</v>
      </c>
      <c r="B1252" t="s">
        <v>2248</v>
      </c>
      <c r="C1252" s="179">
        <v>8</v>
      </c>
    </row>
    <row r="1253" spans="1:3" x14ac:dyDescent="0.25">
      <c r="A1253" t="s">
        <v>2067</v>
      </c>
      <c r="B1253" t="s">
        <v>2974</v>
      </c>
      <c r="C1253" s="179">
        <v>2</v>
      </c>
    </row>
    <row r="1254" spans="1:3" x14ac:dyDescent="0.25">
      <c r="A1254" t="s">
        <v>2067</v>
      </c>
      <c r="B1254" t="s">
        <v>2608</v>
      </c>
      <c r="C1254" s="179">
        <v>1</v>
      </c>
    </row>
    <row r="1255" spans="1:3" x14ac:dyDescent="0.25">
      <c r="A1255" t="s">
        <v>2067</v>
      </c>
      <c r="B1255" t="s">
        <v>2270</v>
      </c>
      <c r="C1255" s="179">
        <v>1</v>
      </c>
    </row>
    <row r="1256" spans="1:3" x14ac:dyDescent="0.25">
      <c r="A1256" t="s">
        <v>2067</v>
      </c>
      <c r="B1256" t="s">
        <v>2832</v>
      </c>
      <c r="C1256" s="179">
        <v>25</v>
      </c>
    </row>
    <row r="1257" spans="1:3" x14ac:dyDescent="0.25">
      <c r="A1257" t="s">
        <v>2067</v>
      </c>
      <c r="B1257" t="s">
        <v>2657</v>
      </c>
      <c r="C1257" s="179">
        <v>4</v>
      </c>
    </row>
    <row r="1258" spans="1:3" x14ac:dyDescent="0.25">
      <c r="A1258" t="s">
        <v>2067</v>
      </c>
      <c r="B1258" t="s">
        <v>3136</v>
      </c>
      <c r="C1258" s="179">
        <v>1</v>
      </c>
    </row>
    <row r="1259" spans="1:3" x14ac:dyDescent="0.25">
      <c r="A1259" t="s">
        <v>2067</v>
      </c>
      <c r="B1259" t="s">
        <v>4019</v>
      </c>
      <c r="C1259" s="179">
        <v>13</v>
      </c>
    </row>
    <row r="1260" spans="1:3" x14ac:dyDescent="0.25">
      <c r="A1260" t="s">
        <v>2067</v>
      </c>
      <c r="B1260" t="s">
        <v>2786</v>
      </c>
      <c r="C1260" s="179">
        <v>1</v>
      </c>
    </row>
    <row r="1261" spans="1:3" x14ac:dyDescent="0.25">
      <c r="A1261" t="s">
        <v>2067</v>
      </c>
      <c r="B1261" t="s">
        <v>2701</v>
      </c>
      <c r="C1261" s="179">
        <v>54</v>
      </c>
    </row>
    <row r="1262" spans="1:3" x14ac:dyDescent="0.25">
      <c r="A1262" t="s">
        <v>2067</v>
      </c>
      <c r="B1262" t="s">
        <v>2541</v>
      </c>
      <c r="C1262" s="179">
        <v>8</v>
      </c>
    </row>
    <row r="1263" spans="1:3" x14ac:dyDescent="0.25">
      <c r="A1263" t="s">
        <v>2067</v>
      </c>
      <c r="B1263" t="s">
        <v>3047</v>
      </c>
      <c r="C1263" s="179">
        <v>1</v>
      </c>
    </row>
    <row r="1264" spans="1:3" x14ac:dyDescent="0.25">
      <c r="A1264" t="s">
        <v>2067</v>
      </c>
      <c r="B1264" t="s">
        <v>3204</v>
      </c>
      <c r="C1264" s="179">
        <v>1</v>
      </c>
    </row>
    <row r="1265" spans="1:3" x14ac:dyDescent="0.25">
      <c r="A1265" t="s">
        <v>2067</v>
      </c>
      <c r="B1265" t="s">
        <v>2703</v>
      </c>
      <c r="C1265" s="179">
        <v>3</v>
      </c>
    </row>
    <row r="1266" spans="1:3" x14ac:dyDescent="0.25">
      <c r="A1266" t="s">
        <v>2067</v>
      </c>
      <c r="B1266" t="s">
        <v>2927</v>
      </c>
      <c r="C1266" s="179">
        <v>24</v>
      </c>
    </row>
    <row r="1267" spans="1:3" x14ac:dyDescent="0.25">
      <c r="A1267" t="s">
        <v>2067</v>
      </c>
      <c r="B1267" t="s">
        <v>3895</v>
      </c>
      <c r="C1267" s="179">
        <v>2</v>
      </c>
    </row>
    <row r="1268" spans="1:3" x14ac:dyDescent="0.25">
      <c r="A1268" t="s">
        <v>2067</v>
      </c>
      <c r="B1268" t="s">
        <v>2238</v>
      </c>
      <c r="C1268" s="179">
        <v>35</v>
      </c>
    </row>
    <row r="1269" spans="1:3" x14ac:dyDescent="0.25">
      <c r="A1269" t="s">
        <v>2067</v>
      </c>
      <c r="B1269" t="s">
        <v>2617</v>
      </c>
      <c r="C1269" s="179">
        <v>5</v>
      </c>
    </row>
    <row r="1270" spans="1:3" x14ac:dyDescent="0.25">
      <c r="A1270" t="s">
        <v>2067</v>
      </c>
      <c r="B1270" t="s">
        <v>2240</v>
      </c>
      <c r="C1270" s="179">
        <v>12</v>
      </c>
    </row>
    <row r="1271" spans="1:3" x14ac:dyDescent="0.25">
      <c r="A1271" t="s">
        <v>2067</v>
      </c>
      <c r="B1271" t="s">
        <v>3810</v>
      </c>
      <c r="C1271" s="179">
        <v>7</v>
      </c>
    </row>
    <row r="1272" spans="1:3" x14ac:dyDescent="0.25">
      <c r="A1272" t="s">
        <v>2067</v>
      </c>
      <c r="B1272" t="s">
        <v>3673</v>
      </c>
      <c r="C1272" s="179">
        <v>1</v>
      </c>
    </row>
    <row r="1273" spans="1:3" x14ac:dyDescent="0.25">
      <c r="A1273" t="s">
        <v>2067</v>
      </c>
      <c r="B1273" t="s">
        <v>2140</v>
      </c>
      <c r="C1273" s="179">
        <v>12</v>
      </c>
    </row>
    <row r="1274" spans="1:3" x14ac:dyDescent="0.25">
      <c r="A1274" t="s">
        <v>2067</v>
      </c>
      <c r="B1274" t="s">
        <v>2755</v>
      </c>
      <c r="C1274" s="179">
        <v>6</v>
      </c>
    </row>
    <row r="1275" spans="1:3" x14ac:dyDescent="0.25">
      <c r="A1275" t="s">
        <v>2067</v>
      </c>
      <c r="B1275" t="s">
        <v>3003</v>
      </c>
      <c r="C1275" s="179">
        <v>1</v>
      </c>
    </row>
    <row r="1276" spans="1:3" x14ac:dyDescent="0.25">
      <c r="A1276" t="s">
        <v>2067</v>
      </c>
      <c r="B1276" t="s">
        <v>2491</v>
      </c>
      <c r="C1276" s="179">
        <v>4</v>
      </c>
    </row>
    <row r="1277" spans="1:3" x14ac:dyDescent="0.25">
      <c r="A1277" t="s">
        <v>2067</v>
      </c>
      <c r="B1277" t="s">
        <v>4111</v>
      </c>
      <c r="C1277" s="179">
        <v>2</v>
      </c>
    </row>
    <row r="1278" spans="1:3" x14ac:dyDescent="0.25">
      <c r="A1278" t="s">
        <v>2067</v>
      </c>
      <c r="B1278" t="s">
        <v>2530</v>
      </c>
      <c r="C1278" s="179">
        <v>10</v>
      </c>
    </row>
    <row r="1279" spans="1:3" x14ac:dyDescent="0.25">
      <c r="A1279" t="s">
        <v>2067</v>
      </c>
      <c r="B1279" t="s">
        <v>2265</v>
      </c>
      <c r="C1279" s="179">
        <v>5</v>
      </c>
    </row>
    <row r="1280" spans="1:3" x14ac:dyDescent="0.25">
      <c r="A1280" t="s">
        <v>2067</v>
      </c>
      <c r="B1280" t="s">
        <v>3851</v>
      </c>
      <c r="C1280" s="179">
        <v>1</v>
      </c>
    </row>
    <row r="1281" spans="1:3" x14ac:dyDescent="0.25">
      <c r="A1281" t="s">
        <v>2067</v>
      </c>
      <c r="B1281" t="s">
        <v>2556</v>
      </c>
      <c r="C1281" s="179">
        <v>16</v>
      </c>
    </row>
    <row r="1282" spans="1:3" x14ac:dyDescent="0.25">
      <c r="A1282" t="s">
        <v>2067</v>
      </c>
      <c r="B1282" t="s">
        <v>2570</v>
      </c>
      <c r="C1282" s="179">
        <v>5</v>
      </c>
    </row>
    <row r="1283" spans="1:3" x14ac:dyDescent="0.25">
      <c r="A1283" t="s">
        <v>2067</v>
      </c>
      <c r="B1283" t="s">
        <v>2246</v>
      </c>
      <c r="C1283" s="179">
        <v>3</v>
      </c>
    </row>
    <row r="1284" spans="1:3" x14ac:dyDescent="0.25">
      <c r="A1284" t="s">
        <v>2067</v>
      </c>
      <c r="B1284" t="s">
        <v>2255</v>
      </c>
      <c r="C1284" s="179">
        <v>2</v>
      </c>
    </row>
    <row r="1285" spans="1:3" x14ac:dyDescent="0.25">
      <c r="A1285" t="s">
        <v>2067</v>
      </c>
      <c r="B1285" t="s">
        <v>4442</v>
      </c>
      <c r="C1285" s="179">
        <v>25</v>
      </c>
    </row>
    <row r="1286" spans="1:3" x14ac:dyDescent="0.25">
      <c r="A1286" t="s">
        <v>2067</v>
      </c>
      <c r="B1286" t="s">
        <v>3074</v>
      </c>
      <c r="C1286" s="179">
        <v>1</v>
      </c>
    </row>
    <row r="1287" spans="1:3" x14ac:dyDescent="0.25">
      <c r="A1287" t="s">
        <v>2067</v>
      </c>
      <c r="B1287" t="s">
        <v>3986</v>
      </c>
      <c r="C1287" s="179">
        <v>5</v>
      </c>
    </row>
    <row r="1288" spans="1:3" x14ac:dyDescent="0.25">
      <c r="A1288" t="s">
        <v>2067</v>
      </c>
      <c r="B1288" t="s">
        <v>3882</v>
      </c>
      <c r="C1288" s="179">
        <v>1</v>
      </c>
    </row>
    <row r="1289" spans="1:3" x14ac:dyDescent="0.25">
      <c r="A1289" t="s">
        <v>2067</v>
      </c>
      <c r="B1289" t="s">
        <v>4380</v>
      </c>
      <c r="C1289" s="179">
        <v>2</v>
      </c>
    </row>
    <row r="1290" spans="1:3" x14ac:dyDescent="0.25">
      <c r="A1290" t="s">
        <v>2067</v>
      </c>
      <c r="B1290" t="s">
        <v>4387</v>
      </c>
      <c r="C1290" s="179">
        <v>1</v>
      </c>
    </row>
    <row r="1291" spans="1:3" x14ac:dyDescent="0.25">
      <c r="A1291" t="s">
        <v>2067</v>
      </c>
      <c r="B1291" t="s">
        <v>4397</v>
      </c>
      <c r="C1291" s="179">
        <v>12</v>
      </c>
    </row>
    <row r="1292" spans="1:3" x14ac:dyDescent="0.25">
      <c r="A1292" t="s">
        <v>2067</v>
      </c>
      <c r="B1292" t="s">
        <v>4398</v>
      </c>
      <c r="C1292" s="179">
        <v>50</v>
      </c>
    </row>
    <row r="1293" spans="1:3" x14ac:dyDescent="0.25">
      <c r="A1293" t="s">
        <v>2067</v>
      </c>
      <c r="B1293" t="s">
        <v>4428</v>
      </c>
      <c r="C1293" s="179">
        <v>23</v>
      </c>
    </row>
    <row r="1294" spans="1:3" x14ac:dyDescent="0.25">
      <c r="A1294" t="s">
        <v>2067</v>
      </c>
      <c r="B1294" t="s">
        <v>4421</v>
      </c>
      <c r="C1294" s="179">
        <v>3</v>
      </c>
    </row>
    <row r="1295" spans="1:3" x14ac:dyDescent="0.25">
      <c r="A1295" t="s">
        <v>2067</v>
      </c>
      <c r="B1295" t="s">
        <v>4447</v>
      </c>
      <c r="C1295" s="179">
        <v>3</v>
      </c>
    </row>
    <row r="1296" spans="1:3" x14ac:dyDescent="0.25">
      <c r="A1296" t="s">
        <v>2067</v>
      </c>
      <c r="B1296" t="s">
        <v>4470</v>
      </c>
      <c r="C1296" s="179">
        <v>1</v>
      </c>
    </row>
    <row r="1297" spans="1:3" x14ac:dyDescent="0.25">
      <c r="A1297" t="s">
        <v>2067</v>
      </c>
      <c r="B1297" t="s">
        <v>4647</v>
      </c>
      <c r="C1297" s="179">
        <v>1</v>
      </c>
    </row>
    <row r="1298" spans="1:3" x14ac:dyDescent="0.25">
      <c r="A1298" t="s">
        <v>2067</v>
      </c>
      <c r="B1298" t="s">
        <v>4648</v>
      </c>
      <c r="C1298" s="179">
        <v>1</v>
      </c>
    </row>
    <row r="1299" spans="1:3" x14ac:dyDescent="0.25">
      <c r="A1299" t="s">
        <v>2067</v>
      </c>
      <c r="B1299" t="s">
        <v>4649</v>
      </c>
      <c r="C1299" s="179">
        <v>1</v>
      </c>
    </row>
    <row r="1300" spans="1:3" x14ac:dyDescent="0.25">
      <c r="A1300" t="s">
        <v>2067</v>
      </c>
      <c r="B1300" t="s">
        <v>4651</v>
      </c>
      <c r="C1300" s="179">
        <v>1</v>
      </c>
    </row>
    <row r="1301" spans="1:3" x14ac:dyDescent="0.25">
      <c r="A1301" t="s">
        <v>2067</v>
      </c>
      <c r="B1301" t="s">
        <v>4652</v>
      </c>
      <c r="C1301" s="179">
        <v>1</v>
      </c>
    </row>
    <row r="1302" spans="1:3" x14ac:dyDescent="0.25">
      <c r="A1302" t="s">
        <v>2067</v>
      </c>
      <c r="B1302" t="s">
        <v>4632</v>
      </c>
      <c r="C1302" s="179">
        <v>2</v>
      </c>
    </row>
    <row r="1303" spans="1:3" x14ac:dyDescent="0.25">
      <c r="A1303" t="s">
        <v>2067</v>
      </c>
      <c r="B1303" t="s">
        <v>4663</v>
      </c>
      <c r="C1303" s="179">
        <v>1</v>
      </c>
    </row>
    <row r="1304" spans="1:3" x14ac:dyDescent="0.25">
      <c r="A1304" t="s">
        <v>2067</v>
      </c>
      <c r="B1304" t="s">
        <v>4671</v>
      </c>
      <c r="C1304" s="179">
        <v>1</v>
      </c>
    </row>
    <row r="1305" spans="1:3" x14ac:dyDescent="0.25">
      <c r="A1305" t="s">
        <v>2067</v>
      </c>
      <c r="B1305" t="s">
        <v>4681</v>
      </c>
      <c r="C1305" s="179">
        <v>3</v>
      </c>
    </row>
    <row r="1306" spans="1:3" x14ac:dyDescent="0.25">
      <c r="A1306" t="s">
        <v>2067</v>
      </c>
      <c r="B1306" t="s">
        <v>4879</v>
      </c>
      <c r="C1306" s="179">
        <v>2</v>
      </c>
    </row>
    <row r="1307" spans="1:3" x14ac:dyDescent="0.25">
      <c r="A1307" t="s">
        <v>2067</v>
      </c>
      <c r="B1307" t="s">
        <v>5170</v>
      </c>
      <c r="C1307" s="179">
        <v>1</v>
      </c>
    </row>
    <row r="1308" spans="1:3" x14ac:dyDescent="0.25">
      <c r="A1308" t="s">
        <v>2067</v>
      </c>
      <c r="B1308" t="s">
        <v>5230</v>
      </c>
      <c r="C1308" s="179">
        <v>1</v>
      </c>
    </row>
    <row r="1309" spans="1:3" x14ac:dyDescent="0.25">
      <c r="A1309" t="s">
        <v>2067</v>
      </c>
      <c r="B1309" t="s">
        <v>5231</v>
      </c>
      <c r="C1309" s="179">
        <v>1</v>
      </c>
    </row>
    <row r="1310" spans="1:3" x14ac:dyDescent="0.25">
      <c r="A1310" t="s">
        <v>2067</v>
      </c>
      <c r="B1310" t="s">
        <v>5232</v>
      </c>
      <c r="C1310" s="179">
        <v>3</v>
      </c>
    </row>
    <row r="1311" spans="1:3" x14ac:dyDescent="0.25">
      <c r="A1311" t="s">
        <v>2067</v>
      </c>
      <c r="B1311" t="s">
        <v>5248</v>
      </c>
      <c r="C1311" s="179">
        <v>1</v>
      </c>
    </row>
    <row r="1312" spans="1:3" x14ac:dyDescent="0.25">
      <c r="A1312" t="s">
        <v>2067</v>
      </c>
      <c r="B1312" t="s">
        <v>5335</v>
      </c>
      <c r="C1312" s="179">
        <v>1</v>
      </c>
    </row>
    <row r="1313" spans="1:3" x14ac:dyDescent="0.25">
      <c r="A1313" t="s">
        <v>2067</v>
      </c>
      <c r="B1313" t="s">
        <v>5363</v>
      </c>
      <c r="C1313" s="179">
        <v>1</v>
      </c>
    </row>
    <row r="1314" spans="1:3" x14ac:dyDescent="0.25">
      <c r="A1314" t="s">
        <v>2067</v>
      </c>
      <c r="B1314" t="s">
        <v>5371</v>
      </c>
      <c r="C1314" s="179">
        <v>1</v>
      </c>
    </row>
    <row r="1315" spans="1:3" x14ac:dyDescent="0.25">
      <c r="A1315" t="s">
        <v>2067</v>
      </c>
      <c r="B1315" t="s">
        <v>5373</v>
      </c>
      <c r="C1315" s="179">
        <v>1</v>
      </c>
    </row>
    <row r="1316" spans="1:3" x14ac:dyDescent="0.25">
      <c r="A1316" t="s">
        <v>2067</v>
      </c>
      <c r="B1316" t="s">
        <v>5444</v>
      </c>
      <c r="C1316" s="179">
        <v>1</v>
      </c>
    </row>
    <row r="1317" spans="1:3" x14ac:dyDescent="0.25">
      <c r="A1317" t="s">
        <v>2067</v>
      </c>
      <c r="B1317" t="s">
        <v>5450</v>
      </c>
      <c r="C1317" s="179">
        <v>1</v>
      </c>
    </row>
    <row r="1318" spans="1:3" x14ac:dyDescent="0.25">
      <c r="A1318" t="s">
        <v>1431</v>
      </c>
      <c r="B1318" t="s">
        <v>788</v>
      </c>
      <c r="C1318" s="179">
        <v>1</v>
      </c>
    </row>
    <row r="1319" spans="1:3" x14ac:dyDescent="0.25">
      <c r="A1319" t="s">
        <v>1431</v>
      </c>
      <c r="B1319" t="s">
        <v>787</v>
      </c>
      <c r="C1319" s="179">
        <v>1</v>
      </c>
    </row>
    <row r="1320" spans="1:3" x14ac:dyDescent="0.25">
      <c r="A1320" t="s">
        <v>1431</v>
      </c>
      <c r="B1320" t="s">
        <v>731</v>
      </c>
      <c r="C1320" s="179">
        <v>1</v>
      </c>
    </row>
    <row r="1321" spans="1:3" x14ac:dyDescent="0.25">
      <c r="A1321" t="s">
        <v>1431</v>
      </c>
      <c r="B1321" t="s">
        <v>937</v>
      </c>
      <c r="C1321" s="179">
        <v>1</v>
      </c>
    </row>
    <row r="1322" spans="1:3" x14ac:dyDescent="0.25">
      <c r="A1322" t="s">
        <v>1431</v>
      </c>
      <c r="B1322" t="s">
        <v>936</v>
      </c>
      <c r="C1322" s="179">
        <v>1</v>
      </c>
    </row>
    <row r="1323" spans="1:3" x14ac:dyDescent="0.25">
      <c r="A1323" t="s">
        <v>1431</v>
      </c>
      <c r="B1323" t="s">
        <v>733</v>
      </c>
      <c r="C1323" s="179">
        <v>3</v>
      </c>
    </row>
    <row r="1324" spans="1:3" x14ac:dyDescent="0.25">
      <c r="A1324" t="s">
        <v>1431</v>
      </c>
      <c r="B1324" t="s">
        <v>735</v>
      </c>
      <c r="C1324" s="179">
        <v>1</v>
      </c>
    </row>
    <row r="1325" spans="1:3" x14ac:dyDescent="0.25">
      <c r="A1325" t="s">
        <v>1431</v>
      </c>
      <c r="B1325" t="s">
        <v>732</v>
      </c>
      <c r="C1325" s="179">
        <v>3</v>
      </c>
    </row>
    <row r="1326" spans="1:3" x14ac:dyDescent="0.25">
      <c r="A1326" t="s">
        <v>1431</v>
      </c>
      <c r="B1326" t="s">
        <v>781</v>
      </c>
      <c r="C1326" s="179">
        <v>1</v>
      </c>
    </row>
    <row r="1327" spans="1:3" x14ac:dyDescent="0.25">
      <c r="A1327" t="s">
        <v>1431</v>
      </c>
      <c r="B1327" t="s">
        <v>931</v>
      </c>
      <c r="C1327" s="179">
        <v>2</v>
      </c>
    </row>
    <row r="1328" spans="1:3" x14ac:dyDescent="0.25">
      <c r="A1328" t="s">
        <v>1431</v>
      </c>
      <c r="B1328" t="s">
        <v>934</v>
      </c>
      <c r="C1328" s="179">
        <v>3</v>
      </c>
    </row>
    <row r="1329" spans="1:3" x14ac:dyDescent="0.25">
      <c r="A1329" t="s">
        <v>1431</v>
      </c>
      <c r="B1329" t="s">
        <v>552</v>
      </c>
      <c r="C1329" s="179">
        <v>2</v>
      </c>
    </row>
    <row r="1330" spans="1:3" x14ac:dyDescent="0.25">
      <c r="A1330" t="s">
        <v>1431</v>
      </c>
      <c r="B1330" t="s">
        <v>550</v>
      </c>
      <c r="C1330" s="179">
        <v>1</v>
      </c>
    </row>
    <row r="1331" spans="1:3" x14ac:dyDescent="0.25">
      <c r="A1331" t="s">
        <v>1431</v>
      </c>
      <c r="B1331" t="s">
        <v>789</v>
      </c>
      <c r="C1331" s="179">
        <v>1</v>
      </c>
    </row>
    <row r="1332" spans="1:3" x14ac:dyDescent="0.25">
      <c r="A1332" t="s">
        <v>1431</v>
      </c>
      <c r="B1332" t="s">
        <v>935</v>
      </c>
      <c r="C1332" s="179">
        <v>1</v>
      </c>
    </row>
    <row r="1333" spans="1:3" x14ac:dyDescent="0.25">
      <c r="A1333" t="s">
        <v>1431</v>
      </c>
      <c r="B1333" t="s">
        <v>785</v>
      </c>
      <c r="C1333" s="179">
        <v>1</v>
      </c>
    </row>
    <row r="1334" spans="1:3" x14ac:dyDescent="0.25">
      <c r="A1334" t="s">
        <v>1431</v>
      </c>
      <c r="B1334" t="s">
        <v>932</v>
      </c>
      <c r="C1334" s="179">
        <v>1</v>
      </c>
    </row>
    <row r="1335" spans="1:3" x14ac:dyDescent="0.25">
      <c r="A1335" t="s">
        <v>1431</v>
      </c>
      <c r="B1335" t="s">
        <v>734</v>
      </c>
      <c r="C1335" s="179">
        <v>2</v>
      </c>
    </row>
    <row r="1336" spans="1:3" x14ac:dyDescent="0.25">
      <c r="A1336" t="s">
        <v>1431</v>
      </c>
      <c r="B1336" t="s">
        <v>786</v>
      </c>
      <c r="C1336" s="179">
        <v>1</v>
      </c>
    </row>
    <row r="1337" spans="1:3" x14ac:dyDescent="0.25">
      <c r="A1337" t="s">
        <v>1431</v>
      </c>
      <c r="B1337" t="s">
        <v>780</v>
      </c>
      <c r="C1337" s="179">
        <v>5</v>
      </c>
    </row>
    <row r="1338" spans="1:3" x14ac:dyDescent="0.25">
      <c r="A1338" t="s">
        <v>1431</v>
      </c>
      <c r="B1338" t="s">
        <v>551</v>
      </c>
      <c r="C1338" s="179">
        <v>4</v>
      </c>
    </row>
    <row r="1339" spans="1:3" x14ac:dyDescent="0.25">
      <c r="A1339" t="s">
        <v>3855</v>
      </c>
      <c r="B1339" t="s">
        <v>3856</v>
      </c>
      <c r="C1339" s="179">
        <v>1</v>
      </c>
    </row>
    <row r="1340" spans="1:3" x14ac:dyDescent="0.25">
      <c r="A1340" t="s">
        <v>4308</v>
      </c>
      <c r="B1340" t="s">
        <v>1863</v>
      </c>
      <c r="C1340" s="179">
        <v>1</v>
      </c>
    </row>
    <row r="1341" spans="1:3" x14ac:dyDescent="0.25">
      <c r="A1341" t="s">
        <v>4121</v>
      </c>
      <c r="B1341" t="s">
        <v>4122</v>
      </c>
      <c r="C1341" s="179">
        <v>1</v>
      </c>
    </row>
    <row r="1342" spans="1:3" x14ac:dyDescent="0.25">
      <c r="A1342" t="s">
        <v>4309</v>
      </c>
      <c r="B1342" t="s">
        <v>456</v>
      </c>
      <c r="C1342" s="179">
        <v>1</v>
      </c>
    </row>
    <row r="1343" spans="1:3" x14ac:dyDescent="0.25">
      <c r="A1343" t="s">
        <v>4309</v>
      </c>
      <c r="B1343" t="s">
        <v>497</v>
      </c>
      <c r="C1343" s="179">
        <v>2</v>
      </c>
    </row>
    <row r="1344" spans="1:3" x14ac:dyDescent="0.25">
      <c r="A1344" t="s">
        <v>4309</v>
      </c>
      <c r="B1344" t="s">
        <v>206</v>
      </c>
      <c r="C1344" s="179">
        <v>2</v>
      </c>
    </row>
    <row r="1345" spans="1:3" x14ac:dyDescent="0.25">
      <c r="A1345" t="s">
        <v>4309</v>
      </c>
      <c r="B1345" t="s">
        <v>205</v>
      </c>
      <c r="C1345" s="179">
        <v>1</v>
      </c>
    </row>
    <row r="1346" spans="1:3" x14ac:dyDescent="0.25">
      <c r="A1346" t="s">
        <v>4309</v>
      </c>
      <c r="B1346" t="s">
        <v>356</v>
      </c>
      <c r="C1346" s="179">
        <v>2</v>
      </c>
    </row>
    <row r="1347" spans="1:3" x14ac:dyDescent="0.25">
      <c r="A1347" t="s">
        <v>4309</v>
      </c>
      <c r="B1347" t="s">
        <v>188</v>
      </c>
      <c r="C1347" s="179">
        <v>7</v>
      </c>
    </row>
    <row r="1348" spans="1:3" x14ac:dyDescent="0.25">
      <c r="A1348" t="s">
        <v>4309</v>
      </c>
      <c r="B1348" t="s">
        <v>296</v>
      </c>
      <c r="C1348" s="179">
        <v>1</v>
      </c>
    </row>
    <row r="1349" spans="1:3" x14ac:dyDescent="0.25">
      <c r="A1349" t="s">
        <v>4309</v>
      </c>
      <c r="B1349" t="s">
        <v>3711</v>
      </c>
      <c r="C1349" s="179">
        <v>1</v>
      </c>
    </row>
    <row r="1350" spans="1:3" x14ac:dyDescent="0.25">
      <c r="A1350" t="s">
        <v>2188</v>
      </c>
      <c r="B1350" t="s">
        <v>2199</v>
      </c>
      <c r="C1350" s="179">
        <v>1</v>
      </c>
    </row>
    <row r="1351" spans="1:3" x14ac:dyDescent="0.25">
      <c r="A1351" t="s">
        <v>2188</v>
      </c>
      <c r="B1351" t="s">
        <v>2495</v>
      </c>
      <c r="C1351" s="179">
        <v>1</v>
      </c>
    </row>
    <row r="1352" spans="1:3" x14ac:dyDescent="0.25">
      <c r="A1352" t="s">
        <v>2188</v>
      </c>
      <c r="B1352" t="s">
        <v>2493</v>
      </c>
      <c r="C1352" s="179">
        <v>13</v>
      </c>
    </row>
    <row r="1353" spans="1:3" x14ac:dyDescent="0.25">
      <c r="A1353" t="s">
        <v>2188</v>
      </c>
      <c r="B1353" t="s">
        <v>3811</v>
      </c>
      <c r="C1353" s="179">
        <v>2</v>
      </c>
    </row>
    <row r="1354" spans="1:3" x14ac:dyDescent="0.25">
      <c r="A1354" t="s">
        <v>2188</v>
      </c>
      <c r="B1354" t="s">
        <v>2203</v>
      </c>
      <c r="C1354" s="179">
        <v>1</v>
      </c>
    </row>
    <row r="1355" spans="1:3" x14ac:dyDescent="0.25">
      <c r="A1355" t="s">
        <v>2188</v>
      </c>
      <c r="B1355" t="s">
        <v>2193</v>
      </c>
      <c r="C1355" s="179">
        <v>10</v>
      </c>
    </row>
    <row r="1356" spans="1:3" x14ac:dyDescent="0.25">
      <c r="A1356" t="s">
        <v>2188</v>
      </c>
      <c r="B1356" t="s">
        <v>1145</v>
      </c>
      <c r="C1356" s="179">
        <v>1</v>
      </c>
    </row>
    <row r="1357" spans="1:3" x14ac:dyDescent="0.25">
      <c r="A1357" t="s">
        <v>2188</v>
      </c>
      <c r="B1357" t="s">
        <v>2034</v>
      </c>
      <c r="C1357" s="179">
        <v>1</v>
      </c>
    </row>
    <row r="1358" spans="1:3" x14ac:dyDescent="0.25">
      <c r="A1358" t="s">
        <v>2188</v>
      </c>
      <c r="B1358" t="s">
        <v>809</v>
      </c>
      <c r="C1358" s="179">
        <v>1</v>
      </c>
    </row>
    <row r="1359" spans="1:3" x14ac:dyDescent="0.25">
      <c r="A1359" t="s">
        <v>2188</v>
      </c>
      <c r="B1359" t="s">
        <v>1013</v>
      </c>
      <c r="C1359" s="179">
        <v>2</v>
      </c>
    </row>
    <row r="1360" spans="1:3" x14ac:dyDescent="0.25">
      <c r="A1360" t="s">
        <v>2188</v>
      </c>
      <c r="B1360" t="s">
        <v>106</v>
      </c>
      <c r="C1360" s="179">
        <v>1</v>
      </c>
    </row>
    <row r="1361" spans="1:3" x14ac:dyDescent="0.25">
      <c r="A1361" t="s">
        <v>2188</v>
      </c>
      <c r="B1361" t="s">
        <v>1073</v>
      </c>
      <c r="C1361" s="179">
        <v>8</v>
      </c>
    </row>
    <row r="1362" spans="1:3" x14ac:dyDescent="0.25">
      <c r="A1362" t="s">
        <v>2188</v>
      </c>
      <c r="B1362" t="s">
        <v>668</v>
      </c>
      <c r="C1362" s="179">
        <v>1</v>
      </c>
    </row>
    <row r="1363" spans="1:3" x14ac:dyDescent="0.25">
      <c r="A1363" t="s">
        <v>2188</v>
      </c>
      <c r="B1363" t="s">
        <v>1012</v>
      </c>
      <c r="C1363" s="179">
        <v>1</v>
      </c>
    </row>
    <row r="1364" spans="1:3" x14ac:dyDescent="0.25">
      <c r="A1364" t="s">
        <v>2188</v>
      </c>
      <c r="B1364" t="s">
        <v>2201</v>
      </c>
      <c r="C1364" s="179">
        <v>1</v>
      </c>
    </row>
    <row r="1365" spans="1:3" x14ac:dyDescent="0.25">
      <c r="A1365" t="s">
        <v>2188</v>
      </c>
      <c r="B1365" t="s">
        <v>2189</v>
      </c>
      <c r="C1365" s="179">
        <v>14</v>
      </c>
    </row>
    <row r="1366" spans="1:3" x14ac:dyDescent="0.25">
      <c r="A1366" t="s">
        <v>2188</v>
      </c>
      <c r="B1366" t="s">
        <v>2195</v>
      </c>
      <c r="C1366" s="179">
        <v>1</v>
      </c>
    </row>
    <row r="1367" spans="1:3" x14ac:dyDescent="0.25">
      <c r="A1367" t="s">
        <v>2188</v>
      </c>
      <c r="B1367" t="s">
        <v>2197</v>
      </c>
      <c r="C1367" s="179">
        <v>1</v>
      </c>
    </row>
    <row r="1368" spans="1:3" x14ac:dyDescent="0.25">
      <c r="A1368" t="s">
        <v>2188</v>
      </c>
      <c r="B1368" t="s">
        <v>2191</v>
      </c>
      <c r="C1368" s="179">
        <v>24</v>
      </c>
    </row>
    <row r="1369" spans="1:3" x14ac:dyDescent="0.25">
      <c r="A1369" t="s">
        <v>2188</v>
      </c>
      <c r="B1369" t="s">
        <v>4670</v>
      </c>
      <c r="C1369" s="179">
        <v>1</v>
      </c>
    </row>
    <row r="1370" spans="1:3" x14ac:dyDescent="0.25">
      <c r="A1370" t="s">
        <v>2188</v>
      </c>
      <c r="B1370" t="s">
        <v>4700</v>
      </c>
      <c r="C1370" s="179">
        <v>1</v>
      </c>
    </row>
    <row r="1371" spans="1:3" x14ac:dyDescent="0.25">
      <c r="A1371" t="s">
        <v>2188</v>
      </c>
      <c r="B1371" t="s">
        <v>4702</v>
      </c>
      <c r="C1371" s="179">
        <v>1</v>
      </c>
    </row>
    <row r="1372" spans="1:3" x14ac:dyDescent="0.25">
      <c r="A1372" t="s">
        <v>2188</v>
      </c>
      <c r="B1372" t="s">
        <v>4704</v>
      </c>
      <c r="C1372" s="179">
        <v>1</v>
      </c>
    </row>
    <row r="1373" spans="1:3" x14ac:dyDescent="0.25">
      <c r="A1373" t="s">
        <v>4310</v>
      </c>
      <c r="B1373" t="s">
        <v>1285</v>
      </c>
      <c r="C1373" s="179">
        <v>2</v>
      </c>
    </row>
    <row r="1374" spans="1:3" x14ac:dyDescent="0.25">
      <c r="A1374" t="s">
        <v>3053</v>
      </c>
      <c r="B1374" t="s">
        <v>3054</v>
      </c>
      <c r="C1374" s="179">
        <v>2</v>
      </c>
    </row>
    <row r="1375" spans="1:3" x14ac:dyDescent="0.25">
      <c r="A1375" t="s">
        <v>2826</v>
      </c>
      <c r="B1375" t="s">
        <v>1971</v>
      </c>
      <c r="C1375" s="179">
        <v>1</v>
      </c>
    </row>
    <row r="1376" spans="1:3" x14ac:dyDescent="0.25">
      <c r="A1376" t="s">
        <v>2826</v>
      </c>
      <c r="B1376" t="s">
        <v>1137</v>
      </c>
      <c r="C1376" s="179">
        <v>2</v>
      </c>
    </row>
    <row r="1377" spans="1:3" x14ac:dyDescent="0.25">
      <c r="A1377" t="s">
        <v>2826</v>
      </c>
      <c r="B1377" t="s">
        <v>1694</v>
      </c>
      <c r="C1377" s="179">
        <v>2</v>
      </c>
    </row>
    <row r="1378" spans="1:3" x14ac:dyDescent="0.25">
      <c r="A1378" t="s">
        <v>2826</v>
      </c>
      <c r="B1378" t="s">
        <v>2001</v>
      </c>
      <c r="C1378" s="179">
        <v>1</v>
      </c>
    </row>
    <row r="1379" spans="1:3" x14ac:dyDescent="0.25">
      <c r="A1379" t="s">
        <v>2826</v>
      </c>
      <c r="B1379" t="s">
        <v>1329</v>
      </c>
      <c r="C1379" s="179">
        <v>3</v>
      </c>
    </row>
    <row r="1380" spans="1:3" x14ac:dyDescent="0.25">
      <c r="A1380" t="s">
        <v>2826</v>
      </c>
      <c r="B1380" t="s">
        <v>1687</v>
      </c>
      <c r="C1380" s="179">
        <v>1</v>
      </c>
    </row>
    <row r="1381" spans="1:3" x14ac:dyDescent="0.25">
      <c r="A1381" t="s">
        <v>2826</v>
      </c>
      <c r="B1381" t="s">
        <v>2566</v>
      </c>
      <c r="C1381" s="179">
        <v>1</v>
      </c>
    </row>
    <row r="1382" spans="1:3" x14ac:dyDescent="0.25">
      <c r="A1382" t="s">
        <v>2826</v>
      </c>
      <c r="B1382" t="s">
        <v>4047</v>
      </c>
      <c r="C1382" s="179">
        <v>1</v>
      </c>
    </row>
    <row r="1383" spans="1:3" x14ac:dyDescent="0.25">
      <c r="A1383" t="s">
        <v>2826</v>
      </c>
      <c r="B1383" t="s">
        <v>3142</v>
      </c>
      <c r="C1383" s="179">
        <v>4</v>
      </c>
    </row>
    <row r="1384" spans="1:3" x14ac:dyDescent="0.25">
      <c r="A1384" t="s">
        <v>2826</v>
      </c>
      <c r="B1384" t="s">
        <v>4036</v>
      </c>
      <c r="C1384" s="179">
        <v>2</v>
      </c>
    </row>
    <row r="1385" spans="1:3" x14ac:dyDescent="0.25">
      <c r="A1385" t="s">
        <v>2826</v>
      </c>
      <c r="B1385" t="s">
        <v>3681</v>
      </c>
      <c r="C1385" s="179">
        <v>1</v>
      </c>
    </row>
    <row r="1386" spans="1:3" x14ac:dyDescent="0.25">
      <c r="A1386" t="s">
        <v>2826</v>
      </c>
      <c r="B1386" t="s">
        <v>3140</v>
      </c>
      <c r="C1386" s="179">
        <v>2</v>
      </c>
    </row>
    <row r="1387" spans="1:3" x14ac:dyDescent="0.25">
      <c r="A1387" t="s">
        <v>2826</v>
      </c>
      <c r="B1387" t="s">
        <v>3085</v>
      </c>
      <c r="C1387" s="179">
        <v>6</v>
      </c>
    </row>
    <row r="1388" spans="1:3" x14ac:dyDescent="0.25">
      <c r="A1388" t="s">
        <v>2826</v>
      </c>
      <c r="B1388" t="s">
        <v>2827</v>
      </c>
      <c r="C1388" s="179">
        <v>1</v>
      </c>
    </row>
    <row r="1389" spans="1:3" x14ac:dyDescent="0.25">
      <c r="A1389" t="s">
        <v>2826</v>
      </c>
      <c r="B1389" t="s">
        <v>4396</v>
      </c>
      <c r="C1389" s="179">
        <v>1</v>
      </c>
    </row>
    <row r="1390" spans="1:3" x14ac:dyDescent="0.25">
      <c r="A1390" t="s">
        <v>2826</v>
      </c>
      <c r="B1390" t="s">
        <v>4411</v>
      </c>
      <c r="C1390" s="179">
        <v>1</v>
      </c>
    </row>
    <row r="1391" spans="1:3" x14ac:dyDescent="0.25">
      <c r="A1391" t="s">
        <v>2826</v>
      </c>
      <c r="B1391" t="s">
        <v>4472</v>
      </c>
      <c r="C1391" s="179">
        <v>1</v>
      </c>
    </row>
    <row r="1392" spans="1:3" x14ac:dyDescent="0.25">
      <c r="A1392" t="s">
        <v>2826</v>
      </c>
      <c r="B1392" t="s">
        <v>4695</v>
      </c>
      <c r="C1392" s="179">
        <v>1</v>
      </c>
    </row>
    <row r="1393" spans="1:3" x14ac:dyDescent="0.25">
      <c r="A1393" t="s">
        <v>2826</v>
      </c>
      <c r="B1393" t="s">
        <v>4876</v>
      </c>
      <c r="C1393" s="179">
        <v>1</v>
      </c>
    </row>
    <row r="1394" spans="1:3" x14ac:dyDescent="0.25">
      <c r="A1394" t="s">
        <v>2826</v>
      </c>
      <c r="B1394" t="s">
        <v>5185</v>
      </c>
      <c r="C1394" s="179">
        <v>3</v>
      </c>
    </row>
    <row r="1395" spans="1:3" x14ac:dyDescent="0.25">
      <c r="A1395" t="s">
        <v>2826</v>
      </c>
      <c r="B1395" t="s">
        <v>5217</v>
      </c>
      <c r="C1395" s="179">
        <v>1</v>
      </c>
    </row>
    <row r="1396" spans="1:3" x14ac:dyDescent="0.25">
      <c r="A1396" t="s">
        <v>2826</v>
      </c>
      <c r="B1396" t="s">
        <v>5219</v>
      </c>
      <c r="C1396" s="179">
        <v>1</v>
      </c>
    </row>
    <row r="1397" spans="1:3" x14ac:dyDescent="0.25">
      <c r="A1397" t="s">
        <v>2826</v>
      </c>
      <c r="B1397" t="s">
        <v>5221</v>
      </c>
      <c r="C1397" s="179">
        <v>1</v>
      </c>
    </row>
    <row r="1398" spans="1:3" x14ac:dyDescent="0.25">
      <c r="A1398" t="s">
        <v>2826</v>
      </c>
      <c r="B1398" t="s">
        <v>5431</v>
      </c>
      <c r="C1398" s="179">
        <v>1</v>
      </c>
    </row>
    <row r="1399" spans="1:3" x14ac:dyDescent="0.25">
      <c r="A1399" t="s">
        <v>4311</v>
      </c>
      <c r="B1399" t="s">
        <v>234</v>
      </c>
      <c r="C1399" s="179">
        <v>2</v>
      </c>
    </row>
    <row r="1400" spans="1:3" x14ac:dyDescent="0.25">
      <c r="A1400" t="s">
        <v>4311</v>
      </c>
      <c r="B1400" t="s">
        <v>446</v>
      </c>
      <c r="C1400" s="179">
        <v>2</v>
      </c>
    </row>
    <row r="1401" spans="1:3" x14ac:dyDescent="0.25">
      <c r="A1401" t="s">
        <v>2291</v>
      </c>
      <c r="B1401" t="s">
        <v>121</v>
      </c>
      <c r="C1401" s="179">
        <v>2</v>
      </c>
    </row>
    <row r="1402" spans="1:3" x14ac:dyDescent="0.25">
      <c r="A1402" t="s">
        <v>2291</v>
      </c>
      <c r="B1402" t="s">
        <v>332</v>
      </c>
      <c r="C1402" s="179">
        <v>1</v>
      </c>
    </row>
    <row r="1403" spans="1:3" x14ac:dyDescent="0.25">
      <c r="A1403" t="s">
        <v>2291</v>
      </c>
      <c r="B1403" t="s">
        <v>75</v>
      </c>
      <c r="C1403" s="179">
        <v>3</v>
      </c>
    </row>
    <row r="1404" spans="1:3" x14ac:dyDescent="0.25">
      <c r="A1404" t="s">
        <v>2291</v>
      </c>
      <c r="B1404" t="s">
        <v>475</v>
      </c>
      <c r="C1404" s="179">
        <v>2</v>
      </c>
    </row>
    <row r="1405" spans="1:3" x14ac:dyDescent="0.25">
      <c r="A1405" t="s">
        <v>2291</v>
      </c>
      <c r="B1405" t="s">
        <v>482</v>
      </c>
      <c r="C1405" s="179">
        <v>2</v>
      </c>
    </row>
    <row r="1406" spans="1:3" x14ac:dyDescent="0.25">
      <c r="A1406" t="s">
        <v>2291</v>
      </c>
      <c r="B1406" t="s">
        <v>2292</v>
      </c>
      <c r="C1406" s="179">
        <v>5</v>
      </c>
    </row>
    <row r="1407" spans="1:3" x14ac:dyDescent="0.25">
      <c r="A1407" t="s">
        <v>2350</v>
      </c>
      <c r="B1407" t="s">
        <v>2351</v>
      </c>
      <c r="C1407" s="179">
        <v>1</v>
      </c>
    </row>
    <row r="1408" spans="1:3" x14ac:dyDescent="0.25">
      <c r="A1408" t="s">
        <v>2350</v>
      </c>
      <c r="B1408" t="s">
        <v>2352</v>
      </c>
      <c r="C1408" s="179">
        <v>1</v>
      </c>
    </row>
    <row r="1409" spans="1:3" x14ac:dyDescent="0.25">
      <c r="A1409" t="s">
        <v>2350</v>
      </c>
      <c r="B1409" t="s">
        <v>997</v>
      </c>
      <c r="C1409" s="179">
        <v>1</v>
      </c>
    </row>
    <row r="1410" spans="1:3" x14ac:dyDescent="0.25">
      <c r="A1410" t="s">
        <v>2350</v>
      </c>
      <c r="B1410" t="s">
        <v>998</v>
      </c>
      <c r="C1410" s="179">
        <v>1</v>
      </c>
    </row>
    <row r="1411" spans="1:3" x14ac:dyDescent="0.25">
      <c r="A1411" t="s">
        <v>2350</v>
      </c>
      <c r="B1411" t="s">
        <v>861</v>
      </c>
      <c r="C1411" s="179">
        <v>12</v>
      </c>
    </row>
    <row r="1412" spans="1:3" x14ac:dyDescent="0.25">
      <c r="A1412" t="s">
        <v>2350</v>
      </c>
      <c r="B1412" t="s">
        <v>1271</v>
      </c>
      <c r="C1412" s="179">
        <v>1</v>
      </c>
    </row>
    <row r="1413" spans="1:3" x14ac:dyDescent="0.25">
      <c r="A1413" t="s">
        <v>4312</v>
      </c>
      <c r="B1413" t="s">
        <v>1640</v>
      </c>
      <c r="C1413" s="179">
        <v>1</v>
      </c>
    </row>
    <row r="1414" spans="1:3" x14ac:dyDescent="0.25">
      <c r="A1414" t="s">
        <v>4312</v>
      </c>
      <c r="B1414" t="s">
        <v>1641</v>
      </c>
      <c r="C1414" s="179">
        <v>1</v>
      </c>
    </row>
    <row r="1415" spans="1:3" x14ac:dyDescent="0.25">
      <c r="A1415" t="s">
        <v>3908</v>
      </c>
      <c r="B1415" t="s">
        <v>3909</v>
      </c>
      <c r="C1415" s="179">
        <v>2</v>
      </c>
    </row>
    <row r="1416" spans="1:3" x14ac:dyDescent="0.25">
      <c r="A1416" t="s">
        <v>4313</v>
      </c>
      <c r="B1416" t="s">
        <v>215</v>
      </c>
      <c r="C1416" s="179">
        <v>1</v>
      </c>
    </row>
    <row r="1417" spans="1:3" x14ac:dyDescent="0.25">
      <c r="A1417" t="s">
        <v>4313</v>
      </c>
      <c r="B1417" t="s">
        <v>293</v>
      </c>
      <c r="C1417" s="179">
        <v>1</v>
      </c>
    </row>
    <row r="1418" spans="1:3" x14ac:dyDescent="0.25">
      <c r="A1418" t="s">
        <v>4313</v>
      </c>
      <c r="B1418" t="s">
        <v>214</v>
      </c>
      <c r="C1418" s="179">
        <v>5</v>
      </c>
    </row>
    <row r="1419" spans="1:3" x14ac:dyDescent="0.25">
      <c r="A1419" t="s">
        <v>4314</v>
      </c>
      <c r="B1419" t="s">
        <v>382</v>
      </c>
      <c r="C1419" s="179">
        <v>1</v>
      </c>
    </row>
    <row r="1420" spans="1:3" x14ac:dyDescent="0.25">
      <c r="A1420" t="s">
        <v>4314</v>
      </c>
      <c r="B1420" t="s">
        <v>467</v>
      </c>
      <c r="C1420" s="179">
        <v>1</v>
      </c>
    </row>
    <row r="1421" spans="1:3" x14ac:dyDescent="0.25">
      <c r="A1421" t="s">
        <v>4314</v>
      </c>
      <c r="B1421" t="s">
        <v>263</v>
      </c>
      <c r="C1421" s="179">
        <v>2</v>
      </c>
    </row>
    <row r="1422" spans="1:3" x14ac:dyDescent="0.25">
      <c r="A1422" t="s">
        <v>4314</v>
      </c>
      <c r="B1422" t="s">
        <v>245</v>
      </c>
      <c r="C1422" s="179">
        <v>1</v>
      </c>
    </row>
    <row r="1423" spans="1:3" x14ac:dyDescent="0.25">
      <c r="A1423" t="s">
        <v>4314</v>
      </c>
      <c r="B1423" t="s">
        <v>244</v>
      </c>
      <c r="C1423" s="179">
        <v>1</v>
      </c>
    </row>
    <row r="1424" spans="1:3" x14ac:dyDescent="0.25">
      <c r="A1424" t="s">
        <v>4314</v>
      </c>
      <c r="B1424" t="s">
        <v>987</v>
      </c>
      <c r="C1424" s="179">
        <v>1</v>
      </c>
    </row>
    <row r="1425" spans="1:3" x14ac:dyDescent="0.25">
      <c r="A1425" t="s">
        <v>4315</v>
      </c>
      <c r="B1425" t="s">
        <v>1202</v>
      </c>
      <c r="C1425" s="179">
        <v>1</v>
      </c>
    </row>
    <row r="1426" spans="1:3" x14ac:dyDescent="0.25">
      <c r="A1426" t="s">
        <v>4315</v>
      </c>
      <c r="B1426" t="s">
        <v>72</v>
      </c>
      <c r="C1426" s="179">
        <v>1</v>
      </c>
    </row>
    <row r="1427" spans="1:3" x14ac:dyDescent="0.25">
      <c r="A1427" t="s">
        <v>2099</v>
      </c>
      <c r="B1427" t="s">
        <v>4153</v>
      </c>
      <c r="C1427" s="179">
        <v>5</v>
      </c>
    </row>
    <row r="1428" spans="1:3" x14ac:dyDescent="0.25">
      <c r="A1428" t="s">
        <v>2099</v>
      </c>
      <c r="B1428" t="s">
        <v>4018</v>
      </c>
      <c r="C1428" s="179">
        <v>3</v>
      </c>
    </row>
    <row r="1429" spans="1:3" x14ac:dyDescent="0.25">
      <c r="A1429" t="s">
        <v>2099</v>
      </c>
      <c r="B1429" t="s">
        <v>4170</v>
      </c>
      <c r="C1429" s="179">
        <v>6</v>
      </c>
    </row>
    <row r="1430" spans="1:3" x14ac:dyDescent="0.25">
      <c r="A1430" t="s">
        <v>2099</v>
      </c>
      <c r="B1430" t="s">
        <v>4040</v>
      </c>
      <c r="C1430" s="179">
        <v>6</v>
      </c>
    </row>
    <row r="1431" spans="1:3" x14ac:dyDescent="0.25">
      <c r="A1431" t="s">
        <v>2099</v>
      </c>
      <c r="B1431" t="s">
        <v>3843</v>
      </c>
      <c r="C1431" s="179">
        <v>22</v>
      </c>
    </row>
    <row r="1432" spans="1:3" x14ac:dyDescent="0.25">
      <c r="A1432" t="s">
        <v>2099</v>
      </c>
      <c r="B1432" t="s">
        <v>4107</v>
      </c>
      <c r="C1432" s="179">
        <v>3</v>
      </c>
    </row>
    <row r="1433" spans="1:3" x14ac:dyDescent="0.25">
      <c r="A1433" t="s">
        <v>2099</v>
      </c>
      <c r="B1433" t="s">
        <v>1223</v>
      </c>
      <c r="C1433" s="179">
        <v>1</v>
      </c>
    </row>
    <row r="1434" spans="1:3" x14ac:dyDescent="0.25">
      <c r="A1434" t="s">
        <v>2099</v>
      </c>
      <c r="B1434" t="s">
        <v>481</v>
      </c>
      <c r="C1434" s="179">
        <v>1</v>
      </c>
    </row>
    <row r="1435" spans="1:3" x14ac:dyDescent="0.25">
      <c r="A1435" t="s">
        <v>2099</v>
      </c>
      <c r="B1435" t="s">
        <v>4042</v>
      </c>
      <c r="C1435" s="179">
        <v>1</v>
      </c>
    </row>
    <row r="1436" spans="1:3" x14ac:dyDescent="0.25">
      <c r="A1436" t="s">
        <v>2099</v>
      </c>
      <c r="B1436" t="s">
        <v>4044</v>
      </c>
      <c r="C1436" s="179">
        <v>1</v>
      </c>
    </row>
    <row r="1437" spans="1:3" x14ac:dyDescent="0.25">
      <c r="A1437" t="s">
        <v>2099</v>
      </c>
      <c r="B1437" t="s">
        <v>2644</v>
      </c>
      <c r="C1437" s="179">
        <v>2</v>
      </c>
    </row>
    <row r="1438" spans="1:3" x14ac:dyDescent="0.25">
      <c r="A1438" t="s">
        <v>2099</v>
      </c>
      <c r="B1438" t="s">
        <v>2100</v>
      </c>
      <c r="C1438" s="179">
        <v>2</v>
      </c>
    </row>
    <row r="1439" spans="1:3" x14ac:dyDescent="0.25">
      <c r="A1439" t="s">
        <v>2099</v>
      </c>
      <c r="B1439" t="s">
        <v>4412</v>
      </c>
      <c r="C1439" s="179">
        <v>3</v>
      </c>
    </row>
    <row r="1440" spans="1:3" x14ac:dyDescent="0.25">
      <c r="A1440" t="s">
        <v>2099</v>
      </c>
      <c r="B1440" t="s">
        <v>4433</v>
      </c>
      <c r="C1440" s="179">
        <v>1</v>
      </c>
    </row>
    <row r="1441" spans="1:3" x14ac:dyDescent="0.25">
      <c r="A1441" t="s">
        <v>2099</v>
      </c>
      <c r="B1441" t="s">
        <v>4659</v>
      </c>
      <c r="C1441" s="179">
        <v>1</v>
      </c>
    </row>
    <row r="1442" spans="1:3" x14ac:dyDescent="0.25">
      <c r="A1442" t="s">
        <v>4316</v>
      </c>
      <c r="B1442" t="s">
        <v>876</v>
      </c>
      <c r="C1442" s="179">
        <v>8</v>
      </c>
    </row>
    <row r="1443" spans="1:3" x14ac:dyDescent="0.25">
      <c r="A1443" t="s">
        <v>4316</v>
      </c>
      <c r="B1443" t="s">
        <v>844</v>
      </c>
      <c r="C1443" s="179">
        <v>2</v>
      </c>
    </row>
    <row r="1444" spans="1:3" x14ac:dyDescent="0.25">
      <c r="A1444" t="s">
        <v>4316</v>
      </c>
      <c r="B1444" t="s">
        <v>241</v>
      </c>
      <c r="C1444" s="179">
        <v>10</v>
      </c>
    </row>
    <row r="1445" spans="1:3" x14ac:dyDescent="0.25">
      <c r="A1445" t="s">
        <v>4316</v>
      </c>
      <c r="B1445" t="s">
        <v>275</v>
      </c>
      <c r="C1445" s="179">
        <v>10</v>
      </c>
    </row>
    <row r="1446" spans="1:3" x14ac:dyDescent="0.25">
      <c r="A1446" t="s">
        <v>4317</v>
      </c>
      <c r="B1446" t="s">
        <v>108</v>
      </c>
      <c r="C1446" s="179">
        <v>1</v>
      </c>
    </row>
    <row r="1447" spans="1:3" x14ac:dyDescent="0.25">
      <c r="A1447" t="s">
        <v>4318</v>
      </c>
      <c r="B1447" t="s">
        <v>1973</v>
      </c>
      <c r="C1447" s="179">
        <v>1</v>
      </c>
    </row>
    <row r="1448" spans="1:3" x14ac:dyDescent="0.25">
      <c r="A1448" t="s">
        <v>4319</v>
      </c>
      <c r="B1448" t="s">
        <v>995</v>
      </c>
      <c r="C1448" s="179">
        <v>3</v>
      </c>
    </row>
    <row r="1449" spans="1:3" x14ac:dyDescent="0.25">
      <c r="A1449" t="s">
        <v>3621</v>
      </c>
      <c r="B1449" t="s">
        <v>3622</v>
      </c>
      <c r="C1449" s="179">
        <v>1</v>
      </c>
    </row>
    <row r="1450" spans="1:3" x14ac:dyDescent="0.25">
      <c r="A1450" t="s">
        <v>2518</v>
      </c>
      <c r="B1450" t="s">
        <v>2519</v>
      </c>
      <c r="C1450" s="179">
        <v>6</v>
      </c>
    </row>
    <row r="1451" spans="1:3" x14ac:dyDescent="0.25">
      <c r="A1451" t="s">
        <v>2518</v>
      </c>
      <c r="B1451" t="s">
        <v>2731</v>
      </c>
      <c r="C1451" s="179">
        <v>3</v>
      </c>
    </row>
    <row r="1452" spans="1:3" x14ac:dyDescent="0.25">
      <c r="A1452" t="s">
        <v>2518</v>
      </c>
      <c r="B1452" t="s">
        <v>972</v>
      </c>
      <c r="C1452" s="179">
        <v>3</v>
      </c>
    </row>
    <row r="1453" spans="1:3" x14ac:dyDescent="0.25">
      <c r="A1453" t="s">
        <v>2518</v>
      </c>
      <c r="B1453" t="s">
        <v>1071</v>
      </c>
      <c r="C1453" s="179">
        <v>4</v>
      </c>
    </row>
    <row r="1454" spans="1:3" x14ac:dyDescent="0.25">
      <c r="A1454" t="s">
        <v>2518</v>
      </c>
      <c r="B1454" t="s">
        <v>800</v>
      </c>
      <c r="C1454" s="179">
        <v>1</v>
      </c>
    </row>
    <row r="1455" spans="1:3" x14ac:dyDescent="0.25">
      <c r="A1455" t="s">
        <v>2518</v>
      </c>
      <c r="B1455" t="s">
        <v>970</v>
      </c>
      <c r="C1455" s="179">
        <v>3</v>
      </c>
    </row>
    <row r="1456" spans="1:3" x14ac:dyDescent="0.25">
      <c r="A1456" t="s">
        <v>2518</v>
      </c>
      <c r="B1456" t="s">
        <v>2753</v>
      </c>
      <c r="C1456" s="179">
        <v>1</v>
      </c>
    </row>
    <row r="1457" spans="1:3" x14ac:dyDescent="0.25">
      <c r="A1457" t="s">
        <v>4320</v>
      </c>
      <c r="B1457" t="s">
        <v>696</v>
      </c>
      <c r="C1457" s="179">
        <v>1</v>
      </c>
    </row>
    <row r="1458" spans="1:3" x14ac:dyDescent="0.25">
      <c r="A1458" t="s">
        <v>2890</v>
      </c>
      <c r="B1458" t="s">
        <v>3670</v>
      </c>
      <c r="C1458" s="179">
        <v>2</v>
      </c>
    </row>
    <row r="1459" spans="1:3" x14ac:dyDescent="0.25">
      <c r="A1459" t="s">
        <v>2890</v>
      </c>
      <c r="B1459" t="s">
        <v>1161</v>
      </c>
      <c r="C1459" s="179">
        <v>1</v>
      </c>
    </row>
    <row r="1460" spans="1:3" x14ac:dyDescent="0.25">
      <c r="A1460" t="s">
        <v>2890</v>
      </c>
      <c r="B1460" t="s">
        <v>2891</v>
      </c>
      <c r="C1460" s="179">
        <v>1</v>
      </c>
    </row>
    <row r="1461" spans="1:3" x14ac:dyDescent="0.25">
      <c r="A1461" t="s">
        <v>4321</v>
      </c>
      <c r="B1461" t="s">
        <v>3715</v>
      </c>
      <c r="C1461" s="179">
        <v>1</v>
      </c>
    </row>
    <row r="1462" spans="1:3" x14ac:dyDescent="0.25">
      <c r="A1462" t="s">
        <v>4321</v>
      </c>
      <c r="B1462" t="s">
        <v>1758</v>
      </c>
      <c r="C1462" s="179">
        <v>1</v>
      </c>
    </row>
    <row r="1463" spans="1:3" x14ac:dyDescent="0.25">
      <c r="A1463" t="s">
        <v>4321</v>
      </c>
      <c r="B1463" t="s">
        <v>832</v>
      </c>
      <c r="C1463" s="179">
        <v>2</v>
      </c>
    </row>
    <row r="1464" spans="1:3" x14ac:dyDescent="0.25">
      <c r="A1464" t="s">
        <v>4321</v>
      </c>
      <c r="B1464" t="s">
        <v>879</v>
      </c>
      <c r="C1464" s="179">
        <v>1</v>
      </c>
    </row>
    <row r="1465" spans="1:3" x14ac:dyDescent="0.25">
      <c r="A1465" t="s">
        <v>4321</v>
      </c>
      <c r="B1465" t="s">
        <v>501</v>
      </c>
      <c r="C1465" s="179">
        <v>1</v>
      </c>
    </row>
    <row r="1466" spans="1:3" x14ac:dyDescent="0.25">
      <c r="A1466" t="s">
        <v>4321</v>
      </c>
      <c r="B1466" t="s">
        <v>468</v>
      </c>
      <c r="C1466" s="179">
        <v>2</v>
      </c>
    </row>
    <row r="1467" spans="1:3" x14ac:dyDescent="0.25">
      <c r="A1467" t="s">
        <v>4321</v>
      </c>
      <c r="B1467" t="s">
        <v>610</v>
      </c>
      <c r="C1467" s="179">
        <v>1</v>
      </c>
    </row>
    <row r="1468" spans="1:3" x14ac:dyDescent="0.25">
      <c r="A1468" t="s">
        <v>4321</v>
      </c>
      <c r="B1468" t="s">
        <v>834</v>
      </c>
      <c r="C1468" s="179">
        <v>1</v>
      </c>
    </row>
    <row r="1469" spans="1:3" x14ac:dyDescent="0.25">
      <c r="A1469" t="s">
        <v>4321</v>
      </c>
      <c r="B1469" t="s">
        <v>833</v>
      </c>
      <c r="C1469" s="179">
        <v>1</v>
      </c>
    </row>
    <row r="1470" spans="1:3" x14ac:dyDescent="0.25">
      <c r="A1470" t="s">
        <v>4321</v>
      </c>
      <c r="B1470" t="s">
        <v>349</v>
      </c>
      <c r="C1470" s="179">
        <v>6</v>
      </c>
    </row>
    <row r="1471" spans="1:3" x14ac:dyDescent="0.25">
      <c r="A1471" t="s">
        <v>4321</v>
      </c>
      <c r="B1471" t="s">
        <v>1082</v>
      </c>
      <c r="C1471" s="179">
        <v>6</v>
      </c>
    </row>
    <row r="1472" spans="1:3" x14ac:dyDescent="0.25">
      <c r="A1472" t="s">
        <v>3863</v>
      </c>
      <c r="B1472" t="s">
        <v>3864</v>
      </c>
      <c r="C1472" s="179">
        <v>1</v>
      </c>
    </row>
    <row r="1473" spans="1:3" x14ac:dyDescent="0.25">
      <c r="A1473" t="s">
        <v>3863</v>
      </c>
      <c r="B1473" t="s">
        <v>4487</v>
      </c>
      <c r="C1473" s="179">
        <v>1</v>
      </c>
    </row>
    <row r="1474" spans="1:3" x14ac:dyDescent="0.25">
      <c r="A1474" t="s">
        <v>4322</v>
      </c>
      <c r="B1474" t="s">
        <v>1731</v>
      </c>
      <c r="C1474" s="179">
        <v>1</v>
      </c>
    </row>
    <row r="1475" spans="1:3" x14ac:dyDescent="0.25">
      <c r="A1475" t="s">
        <v>4322</v>
      </c>
      <c r="B1475" t="s">
        <v>4376</v>
      </c>
      <c r="C1475" s="179">
        <v>1</v>
      </c>
    </row>
    <row r="1476" spans="1:3" x14ac:dyDescent="0.25">
      <c r="A1476" t="s">
        <v>4323</v>
      </c>
      <c r="B1476" t="s">
        <v>99</v>
      </c>
      <c r="C1476" s="179">
        <v>2</v>
      </c>
    </row>
    <row r="1477" spans="1:3" x14ac:dyDescent="0.25">
      <c r="A1477" t="s">
        <v>4323</v>
      </c>
      <c r="B1477" t="s">
        <v>208</v>
      </c>
      <c r="C1477" s="179">
        <v>1</v>
      </c>
    </row>
    <row r="1478" spans="1:3" x14ac:dyDescent="0.25">
      <c r="A1478" t="s">
        <v>4323</v>
      </c>
      <c r="B1478" t="s">
        <v>1741</v>
      </c>
      <c r="C1478" s="179">
        <v>1</v>
      </c>
    </row>
    <row r="1479" spans="1:3" x14ac:dyDescent="0.25">
      <c r="A1479" t="s">
        <v>4027</v>
      </c>
      <c r="B1479" t="s">
        <v>4028</v>
      </c>
      <c r="C1479" s="179">
        <v>1</v>
      </c>
    </row>
    <row r="1480" spans="1:3" x14ac:dyDescent="0.25">
      <c r="A1480" t="s">
        <v>4324</v>
      </c>
      <c r="B1480" t="s">
        <v>707</v>
      </c>
      <c r="C1480" s="179">
        <v>5</v>
      </c>
    </row>
    <row r="1481" spans="1:3" x14ac:dyDescent="0.25">
      <c r="A1481" t="s">
        <v>4133</v>
      </c>
      <c r="B1481" t="s">
        <v>1240</v>
      </c>
      <c r="C1481" s="179">
        <v>1</v>
      </c>
    </row>
    <row r="1482" spans="1:3" x14ac:dyDescent="0.25">
      <c r="A1482" t="s">
        <v>4133</v>
      </c>
      <c r="B1482" t="s">
        <v>4134</v>
      </c>
      <c r="C1482" s="179">
        <v>1</v>
      </c>
    </row>
    <row r="1483" spans="1:3" x14ac:dyDescent="0.25">
      <c r="A1483" t="s">
        <v>4325</v>
      </c>
      <c r="B1483" t="s">
        <v>885</v>
      </c>
      <c r="C1483" s="179">
        <v>5</v>
      </c>
    </row>
    <row r="1484" spans="1:3" x14ac:dyDescent="0.25">
      <c r="A1484" t="s">
        <v>4325</v>
      </c>
      <c r="B1484" t="s">
        <v>830</v>
      </c>
      <c r="C1484" s="179">
        <v>1</v>
      </c>
    </row>
    <row r="1485" spans="1:3" x14ac:dyDescent="0.25">
      <c r="A1485" t="s">
        <v>4325</v>
      </c>
      <c r="B1485" t="s">
        <v>1276</v>
      </c>
      <c r="C1485" s="179">
        <v>9</v>
      </c>
    </row>
    <row r="1486" spans="1:3" x14ac:dyDescent="0.25">
      <c r="A1486" t="s">
        <v>3032</v>
      </c>
      <c r="B1486" t="s">
        <v>1709</v>
      </c>
      <c r="C1486" s="179">
        <v>1</v>
      </c>
    </row>
    <row r="1487" spans="1:3" x14ac:dyDescent="0.25">
      <c r="A1487" t="s">
        <v>3032</v>
      </c>
      <c r="B1487" t="s">
        <v>3812</v>
      </c>
      <c r="C1487" s="179">
        <v>1</v>
      </c>
    </row>
    <row r="1488" spans="1:3" x14ac:dyDescent="0.25">
      <c r="A1488" t="s">
        <v>3032</v>
      </c>
      <c r="B1488" t="s">
        <v>1051</v>
      </c>
      <c r="C1488" s="179">
        <v>1</v>
      </c>
    </row>
    <row r="1489" spans="1:3" x14ac:dyDescent="0.25">
      <c r="A1489" t="s">
        <v>3032</v>
      </c>
      <c r="B1489" t="s">
        <v>1083</v>
      </c>
      <c r="C1489" s="179">
        <v>1</v>
      </c>
    </row>
    <row r="1490" spans="1:3" x14ac:dyDescent="0.25">
      <c r="A1490" t="s">
        <v>3032</v>
      </c>
      <c r="B1490" t="s">
        <v>1049</v>
      </c>
      <c r="C1490" s="179">
        <v>1</v>
      </c>
    </row>
    <row r="1491" spans="1:3" x14ac:dyDescent="0.25">
      <c r="A1491" t="s">
        <v>3032</v>
      </c>
      <c r="B1491" t="s">
        <v>384</v>
      </c>
      <c r="C1491" s="179">
        <v>2</v>
      </c>
    </row>
    <row r="1492" spans="1:3" x14ac:dyDescent="0.25">
      <c r="A1492" t="s">
        <v>3032</v>
      </c>
      <c r="B1492" t="s">
        <v>826</v>
      </c>
      <c r="C1492" s="179">
        <v>1</v>
      </c>
    </row>
    <row r="1493" spans="1:3" x14ac:dyDescent="0.25">
      <c r="A1493" t="s">
        <v>3032</v>
      </c>
      <c r="B1493" t="s">
        <v>1081</v>
      </c>
      <c r="C1493" s="179">
        <v>3</v>
      </c>
    </row>
    <row r="1494" spans="1:3" x14ac:dyDescent="0.25">
      <c r="A1494" t="s">
        <v>3032</v>
      </c>
      <c r="B1494" t="s">
        <v>535</v>
      </c>
      <c r="C1494" s="179">
        <v>6</v>
      </c>
    </row>
    <row r="1495" spans="1:3" x14ac:dyDescent="0.25">
      <c r="A1495" t="s">
        <v>3032</v>
      </c>
      <c r="B1495" t="s">
        <v>3815</v>
      </c>
      <c r="C1495" s="179">
        <v>1</v>
      </c>
    </row>
    <row r="1496" spans="1:3" x14ac:dyDescent="0.25">
      <c r="A1496" t="s">
        <v>3032</v>
      </c>
      <c r="B1496" t="s">
        <v>430</v>
      </c>
      <c r="C1496" s="179">
        <v>1</v>
      </c>
    </row>
    <row r="1497" spans="1:3" x14ac:dyDescent="0.25">
      <c r="A1497" t="s">
        <v>3032</v>
      </c>
      <c r="B1497" t="s">
        <v>432</v>
      </c>
      <c r="C1497" s="179">
        <v>1</v>
      </c>
    </row>
    <row r="1498" spans="1:3" x14ac:dyDescent="0.25">
      <c r="A1498" t="s">
        <v>3032</v>
      </c>
      <c r="B1498" t="s">
        <v>3814</v>
      </c>
      <c r="C1498" s="179">
        <v>1</v>
      </c>
    </row>
    <row r="1499" spans="1:3" x14ac:dyDescent="0.25">
      <c r="A1499" t="s">
        <v>3032</v>
      </c>
      <c r="B1499" t="s">
        <v>838</v>
      </c>
      <c r="C1499" s="179">
        <v>2</v>
      </c>
    </row>
    <row r="1500" spans="1:3" x14ac:dyDescent="0.25">
      <c r="A1500" t="s">
        <v>3032</v>
      </c>
      <c r="B1500" t="s">
        <v>1128</v>
      </c>
      <c r="C1500" s="179">
        <v>1</v>
      </c>
    </row>
    <row r="1501" spans="1:3" x14ac:dyDescent="0.25">
      <c r="A1501" t="s">
        <v>3032</v>
      </c>
      <c r="B1501" t="s">
        <v>1129</v>
      </c>
      <c r="C1501" s="179">
        <v>1</v>
      </c>
    </row>
    <row r="1502" spans="1:3" x14ac:dyDescent="0.25">
      <c r="A1502" t="s">
        <v>3032</v>
      </c>
      <c r="B1502" t="s">
        <v>1274</v>
      </c>
      <c r="C1502" s="179">
        <v>1</v>
      </c>
    </row>
    <row r="1503" spans="1:3" x14ac:dyDescent="0.25">
      <c r="A1503" t="s">
        <v>3181</v>
      </c>
      <c r="B1503" t="s">
        <v>3182</v>
      </c>
      <c r="C1503" s="179">
        <v>1</v>
      </c>
    </row>
    <row r="1504" spans="1:3" x14ac:dyDescent="0.25">
      <c r="A1504" t="s">
        <v>4326</v>
      </c>
      <c r="B1504" t="s">
        <v>335</v>
      </c>
      <c r="C1504" s="179">
        <v>1</v>
      </c>
    </row>
    <row r="1505" spans="1:3" x14ac:dyDescent="0.25">
      <c r="A1505" t="s">
        <v>4326</v>
      </c>
      <c r="B1505" t="s">
        <v>186</v>
      </c>
      <c r="C1505" s="179">
        <v>1</v>
      </c>
    </row>
    <row r="1506" spans="1:3" x14ac:dyDescent="0.25">
      <c r="A1506" t="s">
        <v>4326</v>
      </c>
      <c r="B1506" t="s">
        <v>634</v>
      </c>
      <c r="C1506" s="179">
        <v>1</v>
      </c>
    </row>
    <row r="1507" spans="1:3" x14ac:dyDescent="0.25">
      <c r="A1507" t="s">
        <v>4326</v>
      </c>
      <c r="B1507" t="s">
        <v>1160</v>
      </c>
      <c r="C1507" s="179">
        <v>2</v>
      </c>
    </row>
    <row r="1508" spans="1:3" x14ac:dyDescent="0.25">
      <c r="A1508" t="s">
        <v>4327</v>
      </c>
      <c r="B1508" t="s">
        <v>980</v>
      </c>
      <c r="C1508" s="179">
        <v>1</v>
      </c>
    </row>
    <row r="1509" spans="1:3" x14ac:dyDescent="0.25">
      <c r="A1509" t="s">
        <v>4328</v>
      </c>
      <c r="B1509" t="s">
        <v>1025</v>
      </c>
      <c r="C1509" s="179">
        <v>1</v>
      </c>
    </row>
    <row r="1510" spans="1:3" x14ac:dyDescent="0.25">
      <c r="A1510" t="s">
        <v>4328</v>
      </c>
      <c r="B1510" t="s">
        <v>1021</v>
      </c>
      <c r="C1510" s="179">
        <v>2</v>
      </c>
    </row>
    <row r="1511" spans="1:3" x14ac:dyDescent="0.25">
      <c r="A1511" t="s">
        <v>4329</v>
      </c>
      <c r="B1511" t="s">
        <v>178</v>
      </c>
      <c r="C1511" s="179">
        <v>1</v>
      </c>
    </row>
    <row r="1512" spans="1:3" x14ac:dyDescent="0.25">
      <c r="A1512" t="s">
        <v>4329</v>
      </c>
      <c r="B1512" t="s">
        <v>401</v>
      </c>
      <c r="C1512" s="179">
        <v>5</v>
      </c>
    </row>
    <row r="1513" spans="1:3" x14ac:dyDescent="0.25">
      <c r="A1513" t="s">
        <v>3793</v>
      </c>
      <c r="B1513" t="s">
        <v>1624</v>
      </c>
      <c r="C1513" s="179">
        <v>1</v>
      </c>
    </row>
    <row r="1514" spans="1:3" x14ac:dyDescent="0.25">
      <c r="A1514" t="s">
        <v>3793</v>
      </c>
      <c r="B1514" t="s">
        <v>291</v>
      </c>
      <c r="C1514" s="179">
        <v>1</v>
      </c>
    </row>
    <row r="1515" spans="1:3" x14ac:dyDescent="0.25">
      <c r="A1515" t="s">
        <v>3793</v>
      </c>
      <c r="B1515" t="s">
        <v>3816</v>
      </c>
      <c r="C1515" s="179">
        <v>4</v>
      </c>
    </row>
    <row r="1516" spans="1:3" x14ac:dyDescent="0.25">
      <c r="A1516" t="s">
        <v>3793</v>
      </c>
      <c r="B1516" t="s">
        <v>5222</v>
      </c>
      <c r="C1516" s="179">
        <v>1</v>
      </c>
    </row>
    <row r="1517" spans="1:3" x14ac:dyDescent="0.25">
      <c r="A1517" t="s">
        <v>4330</v>
      </c>
      <c r="B1517" t="s">
        <v>1046</v>
      </c>
      <c r="C1517" s="179">
        <v>2</v>
      </c>
    </row>
    <row r="1518" spans="1:3" x14ac:dyDescent="0.25">
      <c r="A1518" t="s">
        <v>4330</v>
      </c>
      <c r="B1518" t="s">
        <v>1168</v>
      </c>
      <c r="C1518" s="179">
        <v>1</v>
      </c>
    </row>
    <row r="1519" spans="1:3" x14ac:dyDescent="0.25">
      <c r="A1519" t="s">
        <v>4330</v>
      </c>
      <c r="B1519" t="s">
        <v>372</v>
      </c>
      <c r="C1519" s="179">
        <v>5</v>
      </c>
    </row>
    <row r="1520" spans="1:3" x14ac:dyDescent="0.25">
      <c r="A1520" t="s">
        <v>4331</v>
      </c>
      <c r="B1520" t="s">
        <v>380</v>
      </c>
      <c r="C1520" s="179">
        <v>1</v>
      </c>
    </row>
    <row r="1521" spans="1:3" x14ac:dyDescent="0.25">
      <c r="A1521" t="s">
        <v>4332</v>
      </c>
      <c r="B1521" t="s">
        <v>110</v>
      </c>
      <c r="C1521" s="179">
        <v>1</v>
      </c>
    </row>
    <row r="1522" spans="1:3" x14ac:dyDescent="0.25">
      <c r="A1522" t="s">
        <v>4332</v>
      </c>
      <c r="B1522" t="s">
        <v>650</v>
      </c>
      <c r="C1522" s="179">
        <v>1</v>
      </c>
    </row>
    <row r="1523" spans="1:3" x14ac:dyDescent="0.25">
      <c r="A1523" t="s">
        <v>4332</v>
      </c>
      <c r="B1523" t="s">
        <v>719</v>
      </c>
      <c r="C1523" s="179">
        <v>1</v>
      </c>
    </row>
    <row r="1524" spans="1:3" x14ac:dyDescent="0.25">
      <c r="A1524" t="s">
        <v>4332</v>
      </c>
      <c r="B1524" t="s">
        <v>1637</v>
      </c>
      <c r="C1524" s="179">
        <v>1</v>
      </c>
    </row>
    <row r="1525" spans="1:3" x14ac:dyDescent="0.25">
      <c r="A1525" t="s">
        <v>4332</v>
      </c>
      <c r="B1525" t="s">
        <v>651</v>
      </c>
      <c r="C1525" s="179">
        <v>1</v>
      </c>
    </row>
    <row r="1526" spans="1:3" x14ac:dyDescent="0.25">
      <c r="A1526" t="s">
        <v>4332</v>
      </c>
      <c r="B1526" t="s">
        <v>605</v>
      </c>
      <c r="C1526" s="179">
        <v>3</v>
      </c>
    </row>
    <row r="1527" spans="1:3" x14ac:dyDescent="0.25">
      <c r="A1527" t="s">
        <v>4332</v>
      </c>
      <c r="B1527" t="s">
        <v>955</v>
      </c>
      <c r="C1527" s="179">
        <v>1</v>
      </c>
    </row>
    <row r="1528" spans="1:3" x14ac:dyDescent="0.25">
      <c r="A1528" t="s">
        <v>4332</v>
      </c>
      <c r="B1528" t="s">
        <v>1925</v>
      </c>
      <c r="C1528" s="179">
        <v>1</v>
      </c>
    </row>
    <row r="1529" spans="1:3" x14ac:dyDescent="0.25">
      <c r="A1529" t="s">
        <v>4332</v>
      </c>
      <c r="B1529" t="s">
        <v>1927</v>
      </c>
      <c r="C1529" s="179">
        <v>2</v>
      </c>
    </row>
    <row r="1530" spans="1:3" x14ac:dyDescent="0.25">
      <c r="A1530" t="s">
        <v>4332</v>
      </c>
      <c r="B1530" t="s">
        <v>1936</v>
      </c>
      <c r="C1530" s="179">
        <v>1</v>
      </c>
    </row>
    <row r="1531" spans="1:3" x14ac:dyDescent="0.25">
      <c r="A1531" t="s">
        <v>4332</v>
      </c>
      <c r="B1531" t="s">
        <v>959</v>
      </c>
      <c r="C1531" s="179">
        <v>2</v>
      </c>
    </row>
    <row r="1532" spans="1:3" x14ac:dyDescent="0.25">
      <c r="A1532" t="s">
        <v>4332</v>
      </c>
      <c r="B1532" t="s">
        <v>1926</v>
      </c>
      <c r="C1532" s="179">
        <v>2</v>
      </c>
    </row>
    <row r="1533" spans="1:3" x14ac:dyDescent="0.25">
      <c r="A1533" t="s">
        <v>4332</v>
      </c>
      <c r="B1533" t="s">
        <v>5176</v>
      </c>
      <c r="C1533" s="179">
        <v>1</v>
      </c>
    </row>
    <row r="1534" spans="1:3" x14ac:dyDescent="0.25">
      <c r="A1534" t="s">
        <v>3957</v>
      </c>
      <c r="B1534" t="s">
        <v>3958</v>
      </c>
      <c r="C1534" s="179">
        <v>1</v>
      </c>
    </row>
    <row r="1535" spans="1:3" x14ac:dyDescent="0.25">
      <c r="A1535" t="s">
        <v>4333</v>
      </c>
      <c r="B1535" t="s">
        <v>58</v>
      </c>
      <c r="C1535" s="179">
        <v>1</v>
      </c>
    </row>
    <row r="1536" spans="1:3" x14ac:dyDescent="0.25">
      <c r="A1536" t="s">
        <v>3884</v>
      </c>
      <c r="B1536" t="s">
        <v>3885</v>
      </c>
      <c r="C1536" s="179">
        <v>2</v>
      </c>
    </row>
    <row r="1537" spans="1:3" x14ac:dyDescent="0.25">
      <c r="A1537" t="s">
        <v>3684</v>
      </c>
      <c r="B1537" t="s">
        <v>3685</v>
      </c>
      <c r="C1537" s="179">
        <v>1</v>
      </c>
    </row>
    <row r="1538" spans="1:3" x14ac:dyDescent="0.25">
      <c r="A1538" t="s">
        <v>3794</v>
      </c>
      <c r="B1538" t="s">
        <v>1627</v>
      </c>
      <c r="C1538" s="179">
        <v>1</v>
      </c>
    </row>
    <row r="1539" spans="1:3" x14ac:dyDescent="0.25">
      <c r="A1539" t="s">
        <v>3794</v>
      </c>
      <c r="B1539" t="s">
        <v>3817</v>
      </c>
      <c r="C1539" s="179">
        <v>1</v>
      </c>
    </row>
    <row r="1540" spans="1:3" x14ac:dyDescent="0.25">
      <c r="A1540" t="s">
        <v>3794</v>
      </c>
      <c r="B1540" t="s">
        <v>3818</v>
      </c>
      <c r="C1540" s="179">
        <v>8</v>
      </c>
    </row>
    <row r="1541" spans="1:3" x14ac:dyDescent="0.25">
      <c r="A1541" t="s">
        <v>4334</v>
      </c>
      <c r="B1541" t="s">
        <v>623</v>
      </c>
      <c r="C1541" s="179">
        <v>1</v>
      </c>
    </row>
    <row r="1542" spans="1:3" x14ac:dyDescent="0.25">
      <c r="A1542" t="s">
        <v>4334</v>
      </c>
      <c r="B1542" t="s">
        <v>185</v>
      </c>
      <c r="C1542" s="179">
        <v>1</v>
      </c>
    </row>
    <row r="1543" spans="1:3" x14ac:dyDescent="0.25">
      <c r="A1543" t="s">
        <v>4334</v>
      </c>
      <c r="B1543" t="s">
        <v>330</v>
      </c>
      <c r="C1543" s="179">
        <v>1</v>
      </c>
    </row>
    <row r="1544" spans="1:3" x14ac:dyDescent="0.25">
      <c r="A1544" t="s">
        <v>4335</v>
      </c>
      <c r="B1544" t="s">
        <v>190</v>
      </c>
      <c r="C1544" s="179">
        <v>1</v>
      </c>
    </row>
    <row r="1545" spans="1:3" x14ac:dyDescent="0.25">
      <c r="A1545" t="s">
        <v>4336</v>
      </c>
      <c r="B1545" t="s">
        <v>1133</v>
      </c>
      <c r="C1545" s="179">
        <v>5</v>
      </c>
    </row>
    <row r="1546" spans="1:3" x14ac:dyDescent="0.25">
      <c r="A1546" t="s">
        <v>4337</v>
      </c>
      <c r="B1546" t="s">
        <v>926</v>
      </c>
      <c r="C1546" s="179">
        <v>3</v>
      </c>
    </row>
    <row r="1547" spans="1:3" x14ac:dyDescent="0.25">
      <c r="A1547" t="s">
        <v>2210</v>
      </c>
      <c r="B1547" t="s">
        <v>2211</v>
      </c>
      <c r="C1547" s="179">
        <v>3</v>
      </c>
    </row>
    <row r="1548" spans="1:3" x14ac:dyDescent="0.25">
      <c r="A1548" t="s">
        <v>2210</v>
      </c>
      <c r="B1548" t="s">
        <v>4124</v>
      </c>
      <c r="C1548" s="179">
        <v>1</v>
      </c>
    </row>
    <row r="1549" spans="1:3" x14ac:dyDescent="0.25">
      <c r="A1549" t="s">
        <v>2210</v>
      </c>
      <c r="B1549" t="s">
        <v>5229</v>
      </c>
      <c r="C1549" s="179">
        <v>1</v>
      </c>
    </row>
    <row r="1550" spans="1:3" x14ac:dyDescent="0.25">
      <c r="A1550" t="s">
        <v>4338</v>
      </c>
      <c r="B1550" t="s">
        <v>465</v>
      </c>
      <c r="C1550" s="179">
        <v>2</v>
      </c>
    </row>
    <row r="1551" spans="1:3" x14ac:dyDescent="0.25">
      <c r="A1551" t="s">
        <v>4338</v>
      </c>
      <c r="B1551" t="s">
        <v>531</v>
      </c>
      <c r="C1551" s="179">
        <v>3</v>
      </c>
    </row>
    <row r="1552" spans="1:3" x14ac:dyDescent="0.25">
      <c r="A1552" t="s">
        <v>2071</v>
      </c>
      <c r="B1552" t="s">
        <v>3930</v>
      </c>
      <c r="C1552" s="179">
        <v>8</v>
      </c>
    </row>
    <row r="1553" spans="1:3" x14ac:dyDescent="0.25">
      <c r="A1553" t="s">
        <v>2071</v>
      </c>
      <c r="B1553" t="s">
        <v>3928</v>
      </c>
      <c r="C1553" s="179">
        <v>1</v>
      </c>
    </row>
    <row r="1554" spans="1:3" x14ac:dyDescent="0.25">
      <c r="A1554" t="s">
        <v>2071</v>
      </c>
      <c r="B1554" t="s">
        <v>1899</v>
      </c>
      <c r="C1554" s="179">
        <v>1</v>
      </c>
    </row>
    <row r="1555" spans="1:3" x14ac:dyDescent="0.25">
      <c r="A1555" t="s">
        <v>2071</v>
      </c>
      <c r="B1555" t="s">
        <v>192</v>
      </c>
      <c r="C1555" s="179">
        <v>1</v>
      </c>
    </row>
    <row r="1556" spans="1:3" x14ac:dyDescent="0.25">
      <c r="A1556" t="s">
        <v>2071</v>
      </c>
      <c r="B1556" t="s">
        <v>70</v>
      </c>
      <c r="C1556" s="179">
        <v>1</v>
      </c>
    </row>
    <row r="1557" spans="1:3" x14ac:dyDescent="0.25">
      <c r="A1557" t="s">
        <v>2071</v>
      </c>
      <c r="B1557" t="s">
        <v>944</v>
      </c>
      <c r="C1557" s="179">
        <v>2</v>
      </c>
    </row>
    <row r="1558" spans="1:3" x14ac:dyDescent="0.25">
      <c r="A1558" t="s">
        <v>2071</v>
      </c>
      <c r="B1558" t="s">
        <v>1792</v>
      </c>
      <c r="C1558" s="179">
        <v>1</v>
      </c>
    </row>
    <row r="1559" spans="1:3" x14ac:dyDescent="0.25">
      <c r="A1559" t="s">
        <v>2071</v>
      </c>
      <c r="B1559" t="s">
        <v>1793</v>
      </c>
      <c r="C1559" s="179">
        <v>2</v>
      </c>
    </row>
    <row r="1560" spans="1:3" x14ac:dyDescent="0.25">
      <c r="A1560" t="s">
        <v>2071</v>
      </c>
      <c r="B1560" t="s">
        <v>124</v>
      </c>
      <c r="C1560" s="179">
        <v>2</v>
      </c>
    </row>
    <row r="1561" spans="1:3" x14ac:dyDescent="0.25">
      <c r="A1561" t="s">
        <v>2071</v>
      </c>
      <c r="B1561" t="s">
        <v>916</v>
      </c>
      <c r="C1561" s="179">
        <v>2</v>
      </c>
    </row>
    <row r="1562" spans="1:3" x14ac:dyDescent="0.25">
      <c r="A1562" t="s">
        <v>2071</v>
      </c>
      <c r="B1562" t="s">
        <v>62</v>
      </c>
      <c r="C1562" s="179">
        <v>1</v>
      </c>
    </row>
    <row r="1563" spans="1:3" x14ac:dyDescent="0.25">
      <c r="A1563" t="s">
        <v>2071</v>
      </c>
      <c r="B1563" t="s">
        <v>1230</v>
      </c>
      <c r="C1563" s="179">
        <v>3</v>
      </c>
    </row>
    <row r="1564" spans="1:3" x14ac:dyDescent="0.25">
      <c r="A1564" t="s">
        <v>2071</v>
      </c>
      <c r="B1564" t="s">
        <v>1198</v>
      </c>
      <c r="C1564" s="179">
        <v>1</v>
      </c>
    </row>
    <row r="1565" spans="1:3" x14ac:dyDescent="0.25">
      <c r="A1565" t="s">
        <v>2071</v>
      </c>
      <c r="B1565" t="s">
        <v>909</v>
      </c>
      <c r="C1565" s="179">
        <v>8</v>
      </c>
    </row>
    <row r="1566" spans="1:3" x14ac:dyDescent="0.25">
      <c r="A1566" t="s">
        <v>2071</v>
      </c>
      <c r="B1566" t="s">
        <v>712</v>
      </c>
      <c r="C1566" s="179">
        <v>1</v>
      </c>
    </row>
    <row r="1567" spans="1:3" x14ac:dyDescent="0.25">
      <c r="A1567" t="s">
        <v>2071</v>
      </c>
      <c r="B1567" t="s">
        <v>1239</v>
      </c>
      <c r="C1567" s="179">
        <v>2</v>
      </c>
    </row>
    <row r="1568" spans="1:3" x14ac:dyDescent="0.25">
      <c r="A1568" t="s">
        <v>2071</v>
      </c>
      <c r="B1568" t="s">
        <v>3902</v>
      </c>
      <c r="C1568" s="179">
        <v>10</v>
      </c>
    </row>
    <row r="1569" spans="1:3" x14ac:dyDescent="0.25">
      <c r="A1569" t="s">
        <v>2071</v>
      </c>
      <c r="B1569" t="s">
        <v>3904</v>
      </c>
      <c r="C1569" s="179">
        <v>13</v>
      </c>
    </row>
    <row r="1570" spans="1:3" x14ac:dyDescent="0.25">
      <c r="A1570" t="s">
        <v>2071</v>
      </c>
      <c r="B1570" t="s">
        <v>2746</v>
      </c>
      <c r="C1570" s="179">
        <v>1</v>
      </c>
    </row>
    <row r="1571" spans="1:3" x14ac:dyDescent="0.25">
      <c r="A1571" t="s">
        <v>2071</v>
      </c>
      <c r="B1571" t="s">
        <v>3153</v>
      </c>
      <c r="C1571" s="179">
        <v>2</v>
      </c>
    </row>
    <row r="1572" spans="1:3" x14ac:dyDescent="0.25">
      <c r="A1572" t="s">
        <v>2071</v>
      </c>
      <c r="B1572" t="s">
        <v>2092</v>
      </c>
      <c r="C1572" s="179">
        <v>11</v>
      </c>
    </row>
    <row r="1573" spans="1:3" x14ac:dyDescent="0.25">
      <c r="A1573" t="s">
        <v>2071</v>
      </c>
      <c r="B1573" t="s">
        <v>2901</v>
      </c>
      <c r="C1573" s="179">
        <v>18</v>
      </c>
    </row>
    <row r="1574" spans="1:3" x14ac:dyDescent="0.25">
      <c r="A1574" t="s">
        <v>2071</v>
      </c>
      <c r="B1574" t="s">
        <v>2812</v>
      </c>
      <c r="C1574" s="179">
        <v>1</v>
      </c>
    </row>
    <row r="1575" spans="1:3" x14ac:dyDescent="0.25">
      <c r="A1575" t="s">
        <v>2071</v>
      </c>
      <c r="B1575" t="s">
        <v>3879</v>
      </c>
      <c r="C1575" s="179">
        <v>2</v>
      </c>
    </row>
    <row r="1576" spans="1:3" x14ac:dyDescent="0.25">
      <c r="A1576" t="s">
        <v>2071</v>
      </c>
      <c r="B1576" t="s">
        <v>2561</v>
      </c>
      <c r="C1576" s="179">
        <v>4</v>
      </c>
    </row>
    <row r="1577" spans="1:3" x14ac:dyDescent="0.25">
      <c r="A1577" t="s">
        <v>2071</v>
      </c>
      <c r="B1577" t="s">
        <v>4013</v>
      </c>
      <c r="C1577" s="179">
        <v>1</v>
      </c>
    </row>
    <row r="1578" spans="1:3" x14ac:dyDescent="0.25">
      <c r="A1578" t="s">
        <v>2071</v>
      </c>
      <c r="B1578" t="s">
        <v>2232</v>
      </c>
      <c r="C1578" s="179">
        <v>1</v>
      </c>
    </row>
    <row r="1579" spans="1:3" x14ac:dyDescent="0.25">
      <c r="A1579" t="s">
        <v>2071</v>
      </c>
      <c r="B1579" t="s">
        <v>4166</v>
      </c>
      <c r="C1579" s="179">
        <v>2</v>
      </c>
    </row>
    <row r="1580" spans="1:3" x14ac:dyDescent="0.25">
      <c r="A1580" t="s">
        <v>2071</v>
      </c>
      <c r="B1580" t="s">
        <v>4157</v>
      </c>
      <c r="C1580" s="179">
        <v>5</v>
      </c>
    </row>
    <row r="1581" spans="1:3" x14ac:dyDescent="0.25">
      <c r="A1581" t="s">
        <v>2071</v>
      </c>
      <c r="B1581" t="s">
        <v>2893</v>
      </c>
      <c r="C1581" s="179">
        <v>3</v>
      </c>
    </row>
    <row r="1582" spans="1:3" x14ac:dyDescent="0.25">
      <c r="A1582" t="s">
        <v>2071</v>
      </c>
      <c r="B1582" t="s">
        <v>2263</v>
      </c>
      <c r="C1582" s="179">
        <v>1</v>
      </c>
    </row>
    <row r="1583" spans="1:3" x14ac:dyDescent="0.25">
      <c r="A1583" t="s">
        <v>2071</v>
      </c>
      <c r="B1583" t="s">
        <v>4687</v>
      </c>
      <c r="C1583" s="179">
        <v>4</v>
      </c>
    </row>
    <row r="1584" spans="1:3" x14ac:dyDescent="0.25">
      <c r="A1584" t="s">
        <v>2071</v>
      </c>
      <c r="B1584" t="s">
        <v>4699</v>
      </c>
      <c r="C1584" s="179">
        <v>1</v>
      </c>
    </row>
    <row r="1585" spans="1:3" x14ac:dyDescent="0.25">
      <c r="A1585" t="s">
        <v>2071</v>
      </c>
      <c r="B1585" t="s">
        <v>5246</v>
      </c>
      <c r="C1585" s="179">
        <v>1</v>
      </c>
    </row>
    <row r="1586" spans="1:3" x14ac:dyDescent="0.25">
      <c r="A1586" t="s">
        <v>2071</v>
      </c>
      <c r="B1586" t="s">
        <v>5365</v>
      </c>
      <c r="C1586" s="179">
        <v>1</v>
      </c>
    </row>
    <row r="1587" spans="1:3" x14ac:dyDescent="0.25">
      <c r="A1587" t="s">
        <v>2933</v>
      </c>
      <c r="B1587" t="s">
        <v>2982</v>
      </c>
      <c r="C1587" s="179">
        <v>1</v>
      </c>
    </row>
    <row r="1588" spans="1:3" x14ac:dyDescent="0.25">
      <c r="A1588" t="s">
        <v>2933</v>
      </c>
      <c r="B1588" t="s">
        <v>3926</v>
      </c>
      <c r="C1588" s="179">
        <v>3</v>
      </c>
    </row>
    <row r="1589" spans="1:3" x14ac:dyDescent="0.25">
      <c r="A1589" t="s">
        <v>2933</v>
      </c>
      <c r="B1589" t="s">
        <v>793</v>
      </c>
      <c r="C1589" s="179">
        <v>1</v>
      </c>
    </row>
    <row r="1590" spans="1:3" x14ac:dyDescent="0.25">
      <c r="A1590" t="s">
        <v>2933</v>
      </c>
      <c r="B1590" t="s">
        <v>511</v>
      </c>
      <c r="C1590" s="179">
        <v>1</v>
      </c>
    </row>
    <row r="1591" spans="1:3" x14ac:dyDescent="0.25">
      <c r="A1591" t="s">
        <v>2933</v>
      </c>
      <c r="B1591" t="s">
        <v>154</v>
      </c>
      <c r="C1591" s="179">
        <v>1</v>
      </c>
    </row>
    <row r="1592" spans="1:3" x14ac:dyDescent="0.25">
      <c r="A1592" t="s">
        <v>2933</v>
      </c>
      <c r="B1592" t="s">
        <v>3712</v>
      </c>
      <c r="C1592" s="179">
        <v>1</v>
      </c>
    </row>
    <row r="1593" spans="1:3" x14ac:dyDescent="0.25">
      <c r="A1593" t="s">
        <v>2933</v>
      </c>
      <c r="B1593" t="s">
        <v>1688</v>
      </c>
      <c r="C1593" s="179">
        <v>1</v>
      </c>
    </row>
    <row r="1594" spans="1:3" x14ac:dyDescent="0.25">
      <c r="A1594" t="s">
        <v>2933</v>
      </c>
      <c r="B1594" t="s">
        <v>792</v>
      </c>
      <c r="C1594" s="179">
        <v>3</v>
      </c>
    </row>
    <row r="1595" spans="1:3" x14ac:dyDescent="0.25">
      <c r="A1595" t="s">
        <v>2933</v>
      </c>
      <c r="B1595" t="s">
        <v>156</v>
      </c>
      <c r="C1595" s="179">
        <v>2</v>
      </c>
    </row>
    <row r="1596" spans="1:3" x14ac:dyDescent="0.25">
      <c r="A1596" t="s">
        <v>2933</v>
      </c>
      <c r="B1596" t="s">
        <v>1814</v>
      </c>
      <c r="C1596" s="179">
        <v>1</v>
      </c>
    </row>
    <row r="1597" spans="1:3" x14ac:dyDescent="0.25">
      <c r="A1597" t="s">
        <v>2933</v>
      </c>
      <c r="B1597" t="s">
        <v>77</v>
      </c>
      <c r="C1597" s="179">
        <v>1</v>
      </c>
    </row>
    <row r="1598" spans="1:3" x14ac:dyDescent="0.25">
      <c r="A1598" t="s">
        <v>2933</v>
      </c>
      <c r="B1598" t="s">
        <v>741</v>
      </c>
      <c r="C1598" s="179">
        <v>1</v>
      </c>
    </row>
    <row r="1599" spans="1:3" x14ac:dyDescent="0.25">
      <c r="A1599" t="s">
        <v>2933</v>
      </c>
      <c r="B1599" t="s">
        <v>1858</v>
      </c>
      <c r="C1599" s="179">
        <v>1</v>
      </c>
    </row>
    <row r="1600" spans="1:3" x14ac:dyDescent="0.25">
      <c r="A1600" t="s">
        <v>2933</v>
      </c>
      <c r="B1600" t="s">
        <v>1813</v>
      </c>
      <c r="C1600" s="179">
        <v>1</v>
      </c>
    </row>
    <row r="1601" spans="1:3" x14ac:dyDescent="0.25">
      <c r="A1601" t="s">
        <v>2933</v>
      </c>
      <c r="B1601" t="s">
        <v>454</v>
      </c>
      <c r="C1601" s="179">
        <v>3</v>
      </c>
    </row>
    <row r="1602" spans="1:3" x14ac:dyDescent="0.25">
      <c r="A1602" t="s">
        <v>2933</v>
      </c>
      <c r="B1602" t="s">
        <v>1755</v>
      </c>
      <c r="C1602" s="179">
        <v>2</v>
      </c>
    </row>
    <row r="1603" spans="1:3" x14ac:dyDescent="0.25">
      <c r="A1603" t="s">
        <v>2933</v>
      </c>
      <c r="B1603" t="s">
        <v>2936</v>
      </c>
      <c r="C1603" s="179">
        <v>14</v>
      </c>
    </row>
    <row r="1604" spans="1:3" x14ac:dyDescent="0.25">
      <c r="A1604" t="s">
        <v>2933</v>
      </c>
      <c r="B1604" t="s">
        <v>2999</v>
      </c>
      <c r="C1604" s="179">
        <v>4</v>
      </c>
    </row>
    <row r="1605" spans="1:3" x14ac:dyDescent="0.25">
      <c r="A1605" t="s">
        <v>2933</v>
      </c>
      <c r="B1605" t="s">
        <v>2987</v>
      </c>
      <c r="C1605" s="179">
        <v>1</v>
      </c>
    </row>
    <row r="1606" spans="1:3" x14ac:dyDescent="0.25">
      <c r="A1606" t="s">
        <v>2933</v>
      </c>
      <c r="B1606" t="s">
        <v>2942</v>
      </c>
      <c r="C1606" s="179">
        <v>9</v>
      </c>
    </row>
    <row r="1607" spans="1:3" x14ac:dyDescent="0.25">
      <c r="A1607" t="s">
        <v>2933</v>
      </c>
      <c r="B1607" t="s">
        <v>2940</v>
      </c>
      <c r="C1607" s="179">
        <v>12</v>
      </c>
    </row>
    <row r="1608" spans="1:3" x14ac:dyDescent="0.25">
      <c r="A1608" t="s">
        <v>2933</v>
      </c>
      <c r="B1608" t="s">
        <v>2938</v>
      </c>
      <c r="C1608" s="179">
        <v>12</v>
      </c>
    </row>
    <row r="1609" spans="1:3" x14ac:dyDescent="0.25">
      <c r="A1609" t="s">
        <v>2933</v>
      </c>
      <c r="B1609" t="s">
        <v>2985</v>
      </c>
      <c r="C1609" s="179">
        <v>1</v>
      </c>
    </row>
    <row r="1610" spans="1:3" x14ac:dyDescent="0.25">
      <c r="A1610" t="s">
        <v>2933</v>
      </c>
      <c r="B1610" t="s">
        <v>2980</v>
      </c>
      <c r="C1610" s="179">
        <v>5</v>
      </c>
    </row>
    <row r="1611" spans="1:3" x14ac:dyDescent="0.25">
      <c r="A1611" t="s">
        <v>2933</v>
      </c>
      <c r="B1611" t="s">
        <v>2934</v>
      </c>
      <c r="C1611" s="179">
        <v>4</v>
      </c>
    </row>
    <row r="1612" spans="1:3" x14ac:dyDescent="0.25">
      <c r="A1612" t="s">
        <v>2933</v>
      </c>
      <c r="B1612" t="s">
        <v>4636</v>
      </c>
      <c r="C1612" s="179">
        <v>2</v>
      </c>
    </row>
    <row r="1613" spans="1:3" x14ac:dyDescent="0.25">
      <c r="A1613" t="s">
        <v>2933</v>
      </c>
      <c r="B1613" t="s">
        <v>5238</v>
      </c>
      <c r="C1613" s="179">
        <v>1</v>
      </c>
    </row>
    <row r="1614" spans="1:3" x14ac:dyDescent="0.25">
      <c r="A1614" t="s">
        <v>2069</v>
      </c>
      <c r="B1614" t="s">
        <v>3133</v>
      </c>
      <c r="C1614" s="179">
        <v>8</v>
      </c>
    </row>
    <row r="1615" spans="1:3" x14ac:dyDescent="0.25">
      <c r="A1615" t="s">
        <v>2069</v>
      </c>
      <c r="B1615" t="s">
        <v>2122</v>
      </c>
      <c r="C1615" s="179">
        <v>6</v>
      </c>
    </row>
    <row r="1616" spans="1:3" x14ac:dyDescent="0.25">
      <c r="A1616" t="s">
        <v>2069</v>
      </c>
      <c r="B1616" t="s">
        <v>2124</v>
      </c>
      <c r="C1616" s="179">
        <v>6</v>
      </c>
    </row>
    <row r="1617" spans="1:3" x14ac:dyDescent="0.25">
      <c r="A1617" t="s">
        <v>2069</v>
      </c>
      <c r="B1617" t="s">
        <v>2077</v>
      </c>
      <c r="C1617" s="179">
        <v>5</v>
      </c>
    </row>
    <row r="1618" spans="1:3" x14ac:dyDescent="0.25">
      <c r="A1618" t="s">
        <v>581</v>
      </c>
      <c r="B1618" t="s">
        <v>583</v>
      </c>
      <c r="C1618" s="179">
        <v>4</v>
      </c>
    </row>
    <row r="1619" spans="1:3" x14ac:dyDescent="0.25">
      <c r="A1619" t="s">
        <v>581</v>
      </c>
      <c r="B1619" t="s">
        <v>2006</v>
      </c>
      <c r="C1619" s="179">
        <v>4</v>
      </c>
    </row>
    <row r="1620" spans="1:3" x14ac:dyDescent="0.25">
      <c r="A1620" t="s">
        <v>581</v>
      </c>
      <c r="B1620" t="s">
        <v>1043</v>
      </c>
      <c r="C1620" s="179">
        <v>1</v>
      </c>
    </row>
    <row r="1621" spans="1:3" x14ac:dyDescent="0.25">
      <c r="A1621" t="s">
        <v>581</v>
      </c>
      <c r="B1621" t="s">
        <v>499</v>
      </c>
      <c r="C1621" s="179">
        <v>8</v>
      </c>
    </row>
    <row r="1622" spans="1:3" x14ac:dyDescent="0.25">
      <c r="A1622" t="s">
        <v>581</v>
      </c>
      <c r="B1622" t="s">
        <v>1062</v>
      </c>
      <c r="C1622" s="179">
        <v>1</v>
      </c>
    </row>
    <row r="1623" spans="1:3" x14ac:dyDescent="0.25">
      <c r="A1623" t="s">
        <v>581</v>
      </c>
      <c r="B1623" t="s">
        <v>402</v>
      </c>
      <c r="C1623" s="179">
        <v>2</v>
      </c>
    </row>
    <row r="1624" spans="1:3" x14ac:dyDescent="0.25">
      <c r="A1624" t="s">
        <v>581</v>
      </c>
      <c r="B1624" t="s">
        <v>1118</v>
      </c>
      <c r="C1624" s="179">
        <v>1</v>
      </c>
    </row>
    <row r="1625" spans="1:3" x14ac:dyDescent="0.25">
      <c r="A1625" t="s">
        <v>581</v>
      </c>
      <c r="B1625" t="s">
        <v>2010</v>
      </c>
      <c r="C1625" s="179">
        <v>7</v>
      </c>
    </row>
    <row r="1626" spans="1:3" x14ac:dyDescent="0.25">
      <c r="A1626" t="s">
        <v>581</v>
      </c>
      <c r="B1626" t="s">
        <v>1122</v>
      </c>
      <c r="C1626" s="179">
        <v>1</v>
      </c>
    </row>
    <row r="1627" spans="1:3" x14ac:dyDescent="0.25">
      <c r="A1627" t="s">
        <v>581</v>
      </c>
      <c r="B1627" t="s">
        <v>2005</v>
      </c>
      <c r="C1627" s="179">
        <v>1</v>
      </c>
    </row>
    <row r="1628" spans="1:3" x14ac:dyDescent="0.25">
      <c r="A1628" t="s">
        <v>581</v>
      </c>
      <c r="B1628" t="s">
        <v>582</v>
      </c>
      <c r="C1628" s="179">
        <v>6</v>
      </c>
    </row>
    <row r="1629" spans="1:3" x14ac:dyDescent="0.25">
      <c r="A1629" t="s">
        <v>581</v>
      </c>
      <c r="B1629" t="s">
        <v>3819</v>
      </c>
      <c r="C1629" s="179">
        <v>3</v>
      </c>
    </row>
    <row r="1630" spans="1:3" x14ac:dyDescent="0.25">
      <c r="A1630" t="s">
        <v>2068</v>
      </c>
      <c r="B1630" t="s">
        <v>2075</v>
      </c>
      <c r="C1630" s="179">
        <v>1</v>
      </c>
    </row>
    <row r="1631" spans="1:3" x14ac:dyDescent="0.25">
      <c r="A1631" t="s">
        <v>2068</v>
      </c>
      <c r="B1631" t="s">
        <v>3668</v>
      </c>
      <c r="C1631" s="179">
        <v>1</v>
      </c>
    </row>
    <row r="1632" spans="1:3" x14ac:dyDescent="0.25">
      <c r="A1632" t="s">
        <v>2068</v>
      </c>
      <c r="B1632" t="s">
        <v>3008</v>
      </c>
      <c r="C1632" s="179">
        <v>4</v>
      </c>
    </row>
    <row r="1633" spans="1:3" x14ac:dyDescent="0.25">
      <c r="A1633" t="s">
        <v>2068</v>
      </c>
      <c r="B1633" t="s">
        <v>3960</v>
      </c>
      <c r="C1633" s="179">
        <v>1</v>
      </c>
    </row>
    <row r="1634" spans="1:3" x14ac:dyDescent="0.25">
      <c r="A1634" t="s">
        <v>2068</v>
      </c>
      <c r="B1634" t="s">
        <v>692</v>
      </c>
      <c r="C1634" s="179">
        <v>1</v>
      </c>
    </row>
    <row r="1635" spans="1:3" x14ac:dyDescent="0.25">
      <c r="A1635" t="s">
        <v>2068</v>
      </c>
      <c r="B1635" t="s">
        <v>971</v>
      </c>
      <c r="C1635" s="179">
        <v>5</v>
      </c>
    </row>
    <row r="1636" spans="1:3" x14ac:dyDescent="0.25">
      <c r="A1636" t="s">
        <v>2068</v>
      </c>
      <c r="B1636" t="s">
        <v>898</v>
      </c>
      <c r="C1636" s="179">
        <v>1</v>
      </c>
    </row>
    <row r="1637" spans="1:3" x14ac:dyDescent="0.25">
      <c r="A1637" t="s">
        <v>2068</v>
      </c>
      <c r="B1637" t="s">
        <v>1989</v>
      </c>
      <c r="C1637" s="179">
        <v>1</v>
      </c>
    </row>
    <row r="1638" spans="1:3" x14ac:dyDescent="0.25">
      <c r="A1638" t="s">
        <v>2068</v>
      </c>
      <c r="B1638" t="s">
        <v>1058</v>
      </c>
      <c r="C1638" s="179">
        <v>1</v>
      </c>
    </row>
    <row r="1639" spans="1:3" x14ac:dyDescent="0.25">
      <c r="A1639" t="s">
        <v>2068</v>
      </c>
      <c r="B1639" t="s">
        <v>795</v>
      </c>
      <c r="C1639" s="179">
        <v>6</v>
      </c>
    </row>
    <row r="1640" spans="1:3" x14ac:dyDescent="0.25">
      <c r="A1640" t="s">
        <v>2068</v>
      </c>
      <c r="B1640" t="s">
        <v>710</v>
      </c>
      <c r="C1640" s="179">
        <v>2</v>
      </c>
    </row>
    <row r="1641" spans="1:3" x14ac:dyDescent="0.25">
      <c r="A1641" t="s">
        <v>2068</v>
      </c>
      <c r="B1641" t="s">
        <v>2025</v>
      </c>
      <c r="C1641" s="179">
        <v>2</v>
      </c>
    </row>
    <row r="1642" spans="1:3" x14ac:dyDescent="0.25">
      <c r="A1642" t="s">
        <v>2068</v>
      </c>
      <c r="B1642" t="s">
        <v>1247</v>
      </c>
      <c r="C1642" s="179">
        <v>1</v>
      </c>
    </row>
    <row r="1643" spans="1:3" x14ac:dyDescent="0.25">
      <c r="A1643" t="s">
        <v>2068</v>
      </c>
      <c r="B1643" t="s">
        <v>1992</v>
      </c>
      <c r="C1643" s="179">
        <v>1</v>
      </c>
    </row>
    <row r="1644" spans="1:3" x14ac:dyDescent="0.25">
      <c r="A1644" t="s">
        <v>2068</v>
      </c>
      <c r="B1644" t="s">
        <v>1005</v>
      </c>
      <c r="C1644" s="179">
        <v>2</v>
      </c>
    </row>
    <row r="1645" spans="1:3" x14ac:dyDescent="0.25">
      <c r="A1645" t="s">
        <v>2068</v>
      </c>
      <c r="B1645" t="s">
        <v>2261</v>
      </c>
      <c r="C1645" s="179">
        <v>33</v>
      </c>
    </row>
    <row r="1646" spans="1:3" x14ac:dyDescent="0.25">
      <c r="A1646" t="s">
        <v>2068</v>
      </c>
      <c r="B1646" t="s">
        <v>2642</v>
      </c>
      <c r="C1646" s="179">
        <v>4</v>
      </c>
    </row>
    <row r="1647" spans="1:3" x14ac:dyDescent="0.25">
      <c r="A1647" t="s">
        <v>2068</v>
      </c>
      <c r="B1647" t="s">
        <v>3150</v>
      </c>
      <c r="C1647" s="179">
        <v>1</v>
      </c>
    </row>
    <row r="1648" spans="1:3" x14ac:dyDescent="0.25">
      <c r="A1648" t="s">
        <v>2068</v>
      </c>
      <c r="B1648" t="s">
        <v>3157</v>
      </c>
      <c r="C1648" s="179">
        <v>2</v>
      </c>
    </row>
    <row r="1649" spans="1:3" x14ac:dyDescent="0.25">
      <c r="A1649" t="s">
        <v>2068</v>
      </c>
      <c r="B1649" t="s">
        <v>4718</v>
      </c>
      <c r="C1649" s="179">
        <v>2</v>
      </c>
    </row>
    <row r="1650" spans="1:3" x14ac:dyDescent="0.25">
      <c r="A1650" t="s">
        <v>3982</v>
      </c>
      <c r="B1650" t="s">
        <v>3983</v>
      </c>
      <c r="C1650" s="179">
        <v>1</v>
      </c>
    </row>
    <row r="1651" spans="1:3" x14ac:dyDescent="0.25">
      <c r="A1651" t="s">
        <v>4339</v>
      </c>
      <c r="B1651" t="s">
        <v>1028</v>
      </c>
      <c r="C1651" s="179">
        <v>1</v>
      </c>
    </row>
    <row r="1652" spans="1:3" x14ac:dyDescent="0.25">
      <c r="A1652" t="s">
        <v>4340</v>
      </c>
      <c r="B1652" t="s">
        <v>578</v>
      </c>
      <c r="C1652" s="179">
        <v>2</v>
      </c>
    </row>
    <row r="1653" spans="1:3" x14ac:dyDescent="0.25">
      <c r="A1653" t="s">
        <v>4340</v>
      </c>
      <c r="B1653" t="s">
        <v>577</v>
      </c>
      <c r="C1653" s="179">
        <v>2</v>
      </c>
    </row>
    <row r="1654" spans="1:3" x14ac:dyDescent="0.25">
      <c r="A1654" t="s">
        <v>2213</v>
      </c>
      <c r="B1654" t="s">
        <v>1203</v>
      </c>
      <c r="C1654" s="179">
        <v>1</v>
      </c>
    </row>
    <row r="1655" spans="1:3" x14ac:dyDescent="0.25">
      <c r="A1655" t="s">
        <v>2213</v>
      </c>
      <c r="B1655" t="s">
        <v>1225</v>
      </c>
      <c r="C1655" s="179">
        <v>2</v>
      </c>
    </row>
    <row r="1656" spans="1:3" x14ac:dyDescent="0.25">
      <c r="A1656" t="s">
        <v>2213</v>
      </c>
      <c r="B1656" t="s">
        <v>685</v>
      </c>
      <c r="C1656" s="179">
        <v>5</v>
      </c>
    </row>
    <row r="1657" spans="1:3" x14ac:dyDescent="0.25">
      <c r="A1657" t="s">
        <v>2213</v>
      </c>
      <c r="B1657" t="s">
        <v>126</v>
      </c>
      <c r="C1657" s="179">
        <v>1</v>
      </c>
    </row>
    <row r="1658" spans="1:3" x14ac:dyDescent="0.25">
      <c r="A1658" t="s">
        <v>2213</v>
      </c>
      <c r="B1658" t="s">
        <v>1885</v>
      </c>
      <c r="C1658" s="179">
        <v>1</v>
      </c>
    </row>
    <row r="1659" spans="1:3" x14ac:dyDescent="0.25">
      <c r="A1659" t="s">
        <v>2213</v>
      </c>
      <c r="B1659" t="s">
        <v>2214</v>
      </c>
      <c r="C1659" s="179">
        <v>2</v>
      </c>
    </row>
    <row r="1660" spans="1:3" x14ac:dyDescent="0.25">
      <c r="A1660" t="s">
        <v>3784</v>
      </c>
      <c r="B1660" t="s">
        <v>1066</v>
      </c>
      <c r="C1660" s="179">
        <v>5</v>
      </c>
    </row>
    <row r="1661" spans="1:3" x14ac:dyDescent="0.25">
      <c r="A1661" t="s">
        <v>3784</v>
      </c>
      <c r="B1661" t="s">
        <v>1065</v>
      </c>
      <c r="C1661" s="179">
        <v>5</v>
      </c>
    </row>
    <row r="1662" spans="1:3" x14ac:dyDescent="0.25">
      <c r="A1662" t="s">
        <v>3784</v>
      </c>
      <c r="B1662" t="s">
        <v>3785</v>
      </c>
      <c r="C1662" s="179">
        <v>5</v>
      </c>
    </row>
    <row r="1663" spans="1:3" x14ac:dyDescent="0.25">
      <c r="A1663" t="s">
        <v>4341</v>
      </c>
      <c r="B1663" t="s">
        <v>203</v>
      </c>
      <c r="C1663" s="179">
        <v>1</v>
      </c>
    </row>
    <row r="1664" spans="1:3" x14ac:dyDescent="0.25">
      <c r="A1664" t="s">
        <v>4342</v>
      </c>
      <c r="B1664" t="s">
        <v>678</v>
      </c>
      <c r="C1664" s="179">
        <v>1</v>
      </c>
    </row>
    <row r="1665" spans="1:3" x14ac:dyDescent="0.25">
      <c r="A1665" t="s">
        <v>2171</v>
      </c>
      <c r="B1665" t="s">
        <v>2172</v>
      </c>
      <c r="C1665" s="179">
        <v>1</v>
      </c>
    </row>
    <row r="1666" spans="1:3" x14ac:dyDescent="0.25">
      <c r="A1666" t="s">
        <v>4343</v>
      </c>
      <c r="B1666" t="s">
        <v>759</v>
      </c>
      <c r="C1666" s="179">
        <v>1</v>
      </c>
    </row>
    <row r="1667" spans="1:3" x14ac:dyDescent="0.25">
      <c r="A1667" t="s">
        <v>4344</v>
      </c>
      <c r="B1667" t="s">
        <v>1053</v>
      </c>
      <c r="C1667" s="179">
        <v>3</v>
      </c>
    </row>
    <row r="1668" spans="1:3" x14ac:dyDescent="0.25">
      <c r="A1668" t="s">
        <v>3899</v>
      </c>
      <c r="B1668" t="s">
        <v>3900</v>
      </c>
      <c r="C1668" s="179">
        <v>1</v>
      </c>
    </row>
    <row r="1669" spans="1:3" x14ac:dyDescent="0.25">
      <c r="A1669" t="s">
        <v>2558</v>
      </c>
      <c r="B1669" t="s">
        <v>2878</v>
      </c>
      <c r="C1669" s="179">
        <v>1</v>
      </c>
    </row>
    <row r="1670" spans="1:3" x14ac:dyDescent="0.25">
      <c r="A1670" t="s">
        <v>2558</v>
      </c>
      <c r="B1670" t="s">
        <v>3145</v>
      </c>
      <c r="C1670" s="179">
        <v>1</v>
      </c>
    </row>
    <row r="1671" spans="1:3" x14ac:dyDescent="0.25">
      <c r="A1671" t="s">
        <v>2558</v>
      </c>
      <c r="B1671" t="s">
        <v>3682</v>
      </c>
      <c r="C1671" s="179">
        <v>9</v>
      </c>
    </row>
    <row r="1672" spans="1:3" x14ac:dyDescent="0.25">
      <c r="A1672" t="s">
        <v>2558</v>
      </c>
      <c r="B1672" t="s">
        <v>752</v>
      </c>
      <c r="C1672" s="179">
        <v>1</v>
      </c>
    </row>
    <row r="1673" spans="1:3" x14ac:dyDescent="0.25">
      <c r="A1673" t="s">
        <v>2558</v>
      </c>
      <c r="B1673" t="s">
        <v>184</v>
      </c>
      <c r="C1673" s="179">
        <v>6</v>
      </c>
    </row>
    <row r="1674" spans="1:3" x14ac:dyDescent="0.25">
      <c r="A1674" t="s">
        <v>2558</v>
      </c>
      <c r="B1674" t="s">
        <v>170</v>
      </c>
      <c r="C1674" s="179">
        <v>2</v>
      </c>
    </row>
    <row r="1675" spans="1:3" x14ac:dyDescent="0.25">
      <c r="A1675" t="s">
        <v>2558</v>
      </c>
      <c r="B1675" t="s">
        <v>1913</v>
      </c>
      <c r="C1675" s="179">
        <v>1</v>
      </c>
    </row>
    <row r="1676" spans="1:3" x14ac:dyDescent="0.25">
      <c r="A1676" t="s">
        <v>2558</v>
      </c>
      <c r="B1676" t="s">
        <v>477</v>
      </c>
      <c r="C1676" s="179">
        <v>2</v>
      </c>
    </row>
    <row r="1677" spans="1:3" x14ac:dyDescent="0.25">
      <c r="A1677" t="s">
        <v>2558</v>
      </c>
      <c r="B1677" t="s">
        <v>3964</v>
      </c>
      <c r="C1677" s="179">
        <v>2</v>
      </c>
    </row>
    <row r="1678" spans="1:3" x14ac:dyDescent="0.25">
      <c r="A1678" t="s">
        <v>2558</v>
      </c>
      <c r="B1678" t="s">
        <v>3631</v>
      </c>
      <c r="C1678" s="179">
        <v>1</v>
      </c>
    </row>
    <row r="1679" spans="1:3" x14ac:dyDescent="0.25">
      <c r="A1679" t="s">
        <v>2558</v>
      </c>
      <c r="B1679" t="s">
        <v>2559</v>
      </c>
      <c r="C1679" s="179">
        <v>1</v>
      </c>
    </row>
    <row r="1680" spans="1:3" x14ac:dyDescent="0.25">
      <c r="A1680" t="s">
        <v>2558</v>
      </c>
      <c r="B1680" t="s">
        <v>4011</v>
      </c>
      <c r="C1680" s="179">
        <v>1</v>
      </c>
    </row>
    <row r="1681" spans="1:3" x14ac:dyDescent="0.25">
      <c r="A1681" t="s">
        <v>2558</v>
      </c>
      <c r="B1681" t="s">
        <v>4009</v>
      </c>
      <c r="C1681" s="179">
        <v>1</v>
      </c>
    </row>
    <row r="1682" spans="1:3" x14ac:dyDescent="0.25">
      <c r="A1682" t="s">
        <v>2558</v>
      </c>
      <c r="B1682" t="s">
        <v>3155</v>
      </c>
      <c r="C1682" s="179">
        <v>3</v>
      </c>
    </row>
    <row r="1683" spans="1:3" x14ac:dyDescent="0.25">
      <c r="A1683" t="s">
        <v>2558</v>
      </c>
      <c r="B1683" t="s">
        <v>3114</v>
      </c>
      <c r="C1683" s="179">
        <v>2</v>
      </c>
    </row>
    <row r="1684" spans="1:3" x14ac:dyDescent="0.25">
      <c r="A1684" t="s">
        <v>2558</v>
      </c>
      <c r="B1684" t="s">
        <v>2606</v>
      </c>
      <c r="C1684" s="179">
        <v>2</v>
      </c>
    </row>
    <row r="1685" spans="1:3" x14ac:dyDescent="0.25">
      <c r="A1685" t="s">
        <v>2694</v>
      </c>
      <c r="B1685" t="s">
        <v>3870</v>
      </c>
      <c r="C1685" s="179">
        <v>1</v>
      </c>
    </row>
    <row r="1686" spans="1:3" x14ac:dyDescent="0.25">
      <c r="A1686" t="s">
        <v>2694</v>
      </c>
      <c r="B1686" t="s">
        <v>2961</v>
      </c>
      <c r="C1686" s="179">
        <v>1</v>
      </c>
    </row>
    <row r="1687" spans="1:3" x14ac:dyDescent="0.25">
      <c r="A1687" t="s">
        <v>2694</v>
      </c>
      <c r="B1687" t="s">
        <v>1147</v>
      </c>
      <c r="C1687" s="179">
        <v>1</v>
      </c>
    </row>
    <row r="1688" spans="1:3" x14ac:dyDescent="0.25">
      <c r="A1688" t="s">
        <v>2694</v>
      </c>
      <c r="B1688" t="s">
        <v>945</v>
      </c>
      <c r="C1688" s="179">
        <v>1</v>
      </c>
    </row>
    <row r="1689" spans="1:3" x14ac:dyDescent="0.25">
      <c r="A1689" t="s">
        <v>2694</v>
      </c>
      <c r="B1689" t="s">
        <v>354</v>
      </c>
      <c r="C1689" s="179">
        <v>1</v>
      </c>
    </row>
    <row r="1690" spans="1:3" x14ac:dyDescent="0.25">
      <c r="A1690" t="s">
        <v>2694</v>
      </c>
      <c r="B1690" t="s">
        <v>918</v>
      </c>
      <c r="C1690" s="179">
        <v>1</v>
      </c>
    </row>
    <row r="1691" spans="1:3" x14ac:dyDescent="0.25">
      <c r="A1691" t="s">
        <v>2694</v>
      </c>
      <c r="B1691" t="s">
        <v>919</v>
      </c>
      <c r="C1691" s="179">
        <v>1</v>
      </c>
    </row>
    <row r="1692" spans="1:3" x14ac:dyDescent="0.25">
      <c r="A1692" t="s">
        <v>2694</v>
      </c>
      <c r="B1692" t="s">
        <v>2029</v>
      </c>
      <c r="C1692" s="179">
        <v>1</v>
      </c>
    </row>
    <row r="1693" spans="1:3" x14ac:dyDescent="0.25">
      <c r="A1693" t="s">
        <v>2694</v>
      </c>
      <c r="B1693" t="s">
        <v>1623</v>
      </c>
      <c r="C1693" s="179">
        <v>1</v>
      </c>
    </row>
    <row r="1694" spans="1:3" x14ac:dyDescent="0.25">
      <c r="A1694" t="s">
        <v>2694</v>
      </c>
      <c r="B1694" t="s">
        <v>859</v>
      </c>
      <c r="C1694" s="179">
        <v>6</v>
      </c>
    </row>
    <row r="1695" spans="1:3" x14ac:dyDescent="0.25">
      <c r="A1695" t="s">
        <v>2694</v>
      </c>
      <c r="B1695" t="s">
        <v>449</v>
      </c>
      <c r="C1695" s="179">
        <v>1</v>
      </c>
    </row>
    <row r="1696" spans="1:3" x14ac:dyDescent="0.25">
      <c r="A1696" t="s">
        <v>2694</v>
      </c>
      <c r="B1696" t="s">
        <v>357</v>
      </c>
      <c r="C1696" s="179">
        <v>3</v>
      </c>
    </row>
    <row r="1697" spans="1:3" x14ac:dyDescent="0.25">
      <c r="A1697" t="s">
        <v>2694</v>
      </c>
      <c r="B1697" t="s">
        <v>914</v>
      </c>
      <c r="C1697" s="179">
        <v>3</v>
      </c>
    </row>
    <row r="1698" spans="1:3" x14ac:dyDescent="0.25">
      <c r="A1698" t="s">
        <v>2694</v>
      </c>
      <c r="B1698" t="s">
        <v>858</v>
      </c>
      <c r="C1698" s="179">
        <v>2</v>
      </c>
    </row>
    <row r="1699" spans="1:3" x14ac:dyDescent="0.25">
      <c r="A1699" t="s">
        <v>2694</v>
      </c>
      <c r="B1699" t="s">
        <v>1880</v>
      </c>
      <c r="C1699" s="179">
        <v>1</v>
      </c>
    </row>
    <row r="1700" spans="1:3" x14ac:dyDescent="0.25">
      <c r="A1700" t="s">
        <v>2694</v>
      </c>
      <c r="B1700" t="s">
        <v>2965</v>
      </c>
      <c r="C1700" s="179">
        <v>1</v>
      </c>
    </row>
    <row r="1701" spans="1:3" x14ac:dyDescent="0.25">
      <c r="A1701" t="s">
        <v>2694</v>
      </c>
      <c r="B1701" t="s">
        <v>4162</v>
      </c>
      <c r="C1701" s="179">
        <v>1</v>
      </c>
    </row>
    <row r="1702" spans="1:3" x14ac:dyDescent="0.25">
      <c r="A1702" t="s">
        <v>2694</v>
      </c>
      <c r="B1702" t="s">
        <v>2695</v>
      </c>
      <c r="C1702" s="179">
        <v>12</v>
      </c>
    </row>
    <row r="1703" spans="1:3" x14ac:dyDescent="0.25">
      <c r="A1703" t="s">
        <v>2694</v>
      </c>
      <c r="B1703" t="s">
        <v>2963</v>
      </c>
      <c r="C1703" s="179">
        <v>2</v>
      </c>
    </row>
    <row r="1704" spans="1:3" x14ac:dyDescent="0.25">
      <c r="A1704" t="s">
        <v>2694</v>
      </c>
      <c r="B1704" t="s">
        <v>5448</v>
      </c>
      <c r="C1704" s="179">
        <v>1</v>
      </c>
    </row>
    <row r="1705" spans="1:3" x14ac:dyDescent="0.25">
      <c r="A1705" t="s">
        <v>2869</v>
      </c>
      <c r="B1705" t="s">
        <v>90</v>
      </c>
      <c r="C1705" s="179">
        <v>2</v>
      </c>
    </row>
    <row r="1706" spans="1:3" x14ac:dyDescent="0.25">
      <c r="A1706" t="s">
        <v>2869</v>
      </c>
      <c r="B1706" t="s">
        <v>84</v>
      </c>
      <c r="C1706" s="179">
        <v>1</v>
      </c>
    </row>
    <row r="1707" spans="1:3" x14ac:dyDescent="0.25">
      <c r="A1707" t="s">
        <v>2869</v>
      </c>
      <c r="B1707" t="s">
        <v>2870</v>
      </c>
      <c r="C1707" s="179">
        <v>1</v>
      </c>
    </row>
    <row r="1708" spans="1:3" x14ac:dyDescent="0.25">
      <c r="A1708" t="s">
        <v>4345</v>
      </c>
      <c r="B1708" t="s">
        <v>379</v>
      </c>
      <c r="C1708" s="179">
        <v>1</v>
      </c>
    </row>
    <row r="1709" spans="1:3" x14ac:dyDescent="0.25">
      <c r="A1709" t="s">
        <v>4345</v>
      </c>
      <c r="B1709" t="s">
        <v>365</v>
      </c>
      <c r="C1709" s="179">
        <v>2</v>
      </c>
    </row>
    <row r="1710" spans="1:3" x14ac:dyDescent="0.25">
      <c r="A1710" t="s">
        <v>3974</v>
      </c>
      <c r="B1710" t="s">
        <v>900</v>
      </c>
      <c r="C1710" s="179">
        <v>2</v>
      </c>
    </row>
    <row r="1711" spans="1:3" x14ac:dyDescent="0.25">
      <c r="A1711" t="s">
        <v>3974</v>
      </c>
      <c r="B1711" t="s">
        <v>3975</v>
      </c>
      <c r="C1711" s="179">
        <v>2</v>
      </c>
    </row>
    <row r="1712" spans="1:3" x14ac:dyDescent="0.25">
      <c r="A1712" t="s">
        <v>3974</v>
      </c>
      <c r="B1712" t="s">
        <v>4675</v>
      </c>
      <c r="C1712" s="179">
        <v>2</v>
      </c>
    </row>
    <row r="1713" spans="1:3" x14ac:dyDescent="0.25">
      <c r="A1713" t="s">
        <v>2514</v>
      </c>
      <c r="B1713" t="s">
        <v>3691</v>
      </c>
      <c r="C1713" s="179">
        <v>1</v>
      </c>
    </row>
    <row r="1714" spans="1:3" x14ac:dyDescent="0.25">
      <c r="A1714" t="s">
        <v>2514</v>
      </c>
      <c r="B1714" t="s">
        <v>1319</v>
      </c>
      <c r="C1714" s="179">
        <v>1</v>
      </c>
    </row>
    <row r="1715" spans="1:3" x14ac:dyDescent="0.25">
      <c r="A1715" t="s">
        <v>2514</v>
      </c>
      <c r="B1715" t="s">
        <v>2515</v>
      </c>
      <c r="C1715" s="179">
        <v>1</v>
      </c>
    </row>
    <row r="1716" spans="1:3" x14ac:dyDescent="0.25">
      <c r="A1716" t="s">
        <v>4346</v>
      </c>
      <c r="B1716" t="s">
        <v>672</v>
      </c>
      <c r="C1716" s="179">
        <v>1</v>
      </c>
    </row>
    <row r="1717" spans="1:3" x14ac:dyDescent="0.25">
      <c r="A1717" t="s">
        <v>3078</v>
      </c>
      <c r="B1717" t="s">
        <v>3079</v>
      </c>
      <c r="C1717" s="179">
        <v>1</v>
      </c>
    </row>
    <row r="1718" spans="1:3" x14ac:dyDescent="0.25">
      <c r="A1718" t="s">
        <v>4347</v>
      </c>
      <c r="B1718" t="s">
        <v>221</v>
      </c>
      <c r="C1718" s="179">
        <v>1</v>
      </c>
    </row>
    <row r="1719" spans="1:3" x14ac:dyDescent="0.25">
      <c r="A1719" t="s">
        <v>4348</v>
      </c>
      <c r="B1719" t="s">
        <v>1721</v>
      </c>
      <c r="C1719" s="179">
        <v>1</v>
      </c>
    </row>
    <row r="1720" spans="1:3" x14ac:dyDescent="0.25">
      <c r="A1720" t="s">
        <v>2733</v>
      </c>
      <c r="B1720" t="s">
        <v>624</v>
      </c>
      <c r="C1720" s="179">
        <v>5</v>
      </c>
    </row>
    <row r="1721" spans="1:3" x14ac:dyDescent="0.25">
      <c r="A1721" t="s">
        <v>2733</v>
      </c>
      <c r="B1721" t="s">
        <v>3689</v>
      </c>
      <c r="C1721" s="179">
        <v>1</v>
      </c>
    </row>
    <row r="1722" spans="1:3" x14ac:dyDescent="0.25">
      <c r="A1722" t="s">
        <v>2733</v>
      </c>
      <c r="B1722" t="s">
        <v>2734</v>
      </c>
      <c r="C1722" s="179">
        <v>2</v>
      </c>
    </row>
    <row r="1723" spans="1:3" x14ac:dyDescent="0.25">
      <c r="A1723" t="s">
        <v>2733</v>
      </c>
      <c r="B1723" t="s">
        <v>4382</v>
      </c>
      <c r="C1723" s="179">
        <v>10</v>
      </c>
    </row>
    <row r="1724" spans="1:3" x14ac:dyDescent="0.25">
      <c r="A1724" t="s">
        <v>2733</v>
      </c>
      <c r="B1724" t="s">
        <v>5341</v>
      </c>
      <c r="C1724" s="179">
        <v>1</v>
      </c>
    </row>
    <row r="1725" spans="1:3" x14ac:dyDescent="0.25">
      <c r="A1725" t="s">
        <v>2733</v>
      </c>
      <c r="B1725" t="s">
        <v>5435</v>
      </c>
      <c r="C1725" s="179">
        <v>1</v>
      </c>
    </row>
    <row r="1726" spans="1:3" x14ac:dyDescent="0.25">
      <c r="A1726" t="s">
        <v>3090</v>
      </c>
      <c r="B1726" t="s">
        <v>4172</v>
      </c>
      <c r="C1726" s="179">
        <v>1</v>
      </c>
    </row>
    <row r="1727" spans="1:3" x14ac:dyDescent="0.25">
      <c r="A1727" t="s">
        <v>3090</v>
      </c>
      <c r="B1727" t="s">
        <v>3165</v>
      </c>
      <c r="C1727" s="179">
        <v>2</v>
      </c>
    </row>
    <row r="1728" spans="1:3" x14ac:dyDescent="0.25">
      <c r="A1728" t="s">
        <v>3090</v>
      </c>
      <c r="B1728" t="s">
        <v>3163</v>
      </c>
      <c r="C1728" s="179">
        <v>1</v>
      </c>
    </row>
    <row r="1729" spans="1:3" x14ac:dyDescent="0.25">
      <c r="A1729" t="s">
        <v>3090</v>
      </c>
      <c r="B1729" t="s">
        <v>749</v>
      </c>
      <c r="C1729" s="179">
        <v>2</v>
      </c>
    </row>
    <row r="1730" spans="1:3" x14ac:dyDescent="0.25">
      <c r="A1730" t="s">
        <v>3090</v>
      </c>
      <c r="B1730" t="s">
        <v>1246</v>
      </c>
      <c r="C1730" s="179">
        <v>1</v>
      </c>
    </row>
    <row r="1731" spans="1:3" x14ac:dyDescent="0.25">
      <c r="A1731" t="s">
        <v>3090</v>
      </c>
      <c r="B1731" t="s">
        <v>3840</v>
      </c>
      <c r="C1731" s="179">
        <v>2</v>
      </c>
    </row>
    <row r="1732" spans="1:3" x14ac:dyDescent="0.25">
      <c r="A1732" t="s">
        <v>3090</v>
      </c>
      <c r="B1732" t="s">
        <v>3112</v>
      </c>
      <c r="C1732" s="179">
        <v>2</v>
      </c>
    </row>
    <row r="1733" spans="1:3" x14ac:dyDescent="0.25">
      <c r="A1733" t="s">
        <v>3090</v>
      </c>
      <c r="B1733" t="s">
        <v>3169</v>
      </c>
      <c r="C1733" s="179">
        <v>1</v>
      </c>
    </row>
    <row r="1734" spans="1:3" x14ac:dyDescent="0.25">
      <c r="A1734" t="s">
        <v>3090</v>
      </c>
      <c r="B1734" t="s">
        <v>3666</v>
      </c>
      <c r="C1734" s="179">
        <v>1</v>
      </c>
    </row>
    <row r="1735" spans="1:3" x14ac:dyDescent="0.25">
      <c r="A1735" t="s">
        <v>3090</v>
      </c>
      <c r="B1735" t="s">
        <v>3091</v>
      </c>
      <c r="C1735" s="179">
        <v>1</v>
      </c>
    </row>
    <row r="1736" spans="1:3" x14ac:dyDescent="0.25">
      <c r="A1736" t="s">
        <v>3090</v>
      </c>
      <c r="B1736" t="s">
        <v>3161</v>
      </c>
      <c r="C1736" s="179">
        <v>1</v>
      </c>
    </row>
    <row r="1737" spans="1:3" x14ac:dyDescent="0.25">
      <c r="A1737" t="s">
        <v>3090</v>
      </c>
      <c r="B1737" t="s">
        <v>3874</v>
      </c>
      <c r="C1737" s="179">
        <v>1</v>
      </c>
    </row>
    <row r="1738" spans="1:3" x14ac:dyDescent="0.25">
      <c r="A1738" t="s">
        <v>3090</v>
      </c>
      <c r="B1738" t="s">
        <v>4407</v>
      </c>
      <c r="C1738" s="179">
        <v>1</v>
      </c>
    </row>
    <row r="1739" spans="1:3" x14ac:dyDescent="0.25">
      <c r="A1739" t="s">
        <v>4349</v>
      </c>
      <c r="B1739" t="s">
        <v>404</v>
      </c>
      <c r="C1739" s="179">
        <v>4</v>
      </c>
    </row>
    <row r="1740" spans="1:3" x14ac:dyDescent="0.25">
      <c r="A1740" t="s">
        <v>4350</v>
      </c>
      <c r="B1740" t="s">
        <v>836</v>
      </c>
      <c r="C1740" s="179">
        <v>2</v>
      </c>
    </row>
    <row r="1741" spans="1:3" x14ac:dyDescent="0.25">
      <c r="A1741" t="s">
        <v>3942</v>
      </c>
      <c r="B1741" t="s">
        <v>1639</v>
      </c>
      <c r="C1741" s="179">
        <v>1</v>
      </c>
    </row>
    <row r="1742" spans="1:3" x14ac:dyDescent="0.25">
      <c r="A1742" t="s">
        <v>3942</v>
      </c>
      <c r="B1742" t="s">
        <v>1963</v>
      </c>
      <c r="C1742" s="179">
        <v>1</v>
      </c>
    </row>
    <row r="1743" spans="1:3" x14ac:dyDescent="0.25">
      <c r="A1743" t="s">
        <v>3942</v>
      </c>
      <c r="B1743" t="s">
        <v>1962</v>
      </c>
      <c r="C1743" s="179">
        <v>1</v>
      </c>
    </row>
    <row r="1744" spans="1:3" x14ac:dyDescent="0.25">
      <c r="A1744" t="s">
        <v>3942</v>
      </c>
      <c r="B1744" t="s">
        <v>718</v>
      </c>
      <c r="C1744" s="179">
        <v>1</v>
      </c>
    </row>
    <row r="1745" spans="1:3" x14ac:dyDescent="0.25">
      <c r="A1745" t="s">
        <v>3942</v>
      </c>
      <c r="B1745" t="s">
        <v>2060</v>
      </c>
      <c r="C1745" s="179">
        <v>2</v>
      </c>
    </row>
    <row r="1746" spans="1:3" x14ac:dyDescent="0.25">
      <c r="A1746" t="s">
        <v>3942</v>
      </c>
      <c r="B1746" t="s">
        <v>648</v>
      </c>
      <c r="C1746" s="179">
        <v>1</v>
      </c>
    </row>
    <row r="1747" spans="1:3" x14ac:dyDescent="0.25">
      <c r="A1747" t="s">
        <v>3942</v>
      </c>
      <c r="B1747" t="s">
        <v>649</v>
      </c>
      <c r="C1747" s="179">
        <v>1</v>
      </c>
    </row>
    <row r="1748" spans="1:3" x14ac:dyDescent="0.25">
      <c r="A1748" t="s">
        <v>3942</v>
      </c>
      <c r="B1748" t="s">
        <v>1933</v>
      </c>
      <c r="C1748" s="179">
        <v>1</v>
      </c>
    </row>
    <row r="1749" spans="1:3" x14ac:dyDescent="0.25">
      <c r="A1749" t="s">
        <v>3942</v>
      </c>
      <c r="B1749" t="s">
        <v>1934</v>
      </c>
      <c r="C1749" s="179">
        <v>2</v>
      </c>
    </row>
    <row r="1750" spans="1:3" x14ac:dyDescent="0.25">
      <c r="A1750" t="s">
        <v>3942</v>
      </c>
      <c r="B1750" t="s">
        <v>1964</v>
      </c>
      <c r="C1750" s="179">
        <v>1</v>
      </c>
    </row>
    <row r="1751" spans="1:3" x14ac:dyDescent="0.25">
      <c r="A1751" t="s">
        <v>2502</v>
      </c>
      <c r="B1751" t="s">
        <v>2503</v>
      </c>
      <c r="C1751" s="179">
        <v>1</v>
      </c>
    </row>
    <row r="1752" spans="1:3" x14ac:dyDescent="0.25">
      <c r="A1752" t="s">
        <v>2250</v>
      </c>
      <c r="B1752" t="s">
        <v>1186</v>
      </c>
      <c r="C1752" s="179">
        <v>1</v>
      </c>
    </row>
    <row r="1753" spans="1:3" x14ac:dyDescent="0.25">
      <c r="A1753" t="s">
        <v>2250</v>
      </c>
      <c r="B1753" t="s">
        <v>2251</v>
      </c>
      <c r="C1753" s="179">
        <v>1</v>
      </c>
    </row>
    <row r="1754" spans="1:3" x14ac:dyDescent="0.25">
      <c r="A1754" t="s">
        <v>4351</v>
      </c>
      <c r="B1754" t="s">
        <v>847</v>
      </c>
      <c r="C1754" s="179">
        <v>1</v>
      </c>
    </row>
    <row r="1755" spans="1:3" x14ac:dyDescent="0.25">
      <c r="A1755" t="s">
        <v>4351</v>
      </c>
      <c r="B1755" t="s">
        <v>304</v>
      </c>
      <c r="C1755" s="179">
        <v>3</v>
      </c>
    </row>
    <row r="1756" spans="1:3" x14ac:dyDescent="0.25">
      <c r="A1756" t="s">
        <v>4352</v>
      </c>
      <c r="B1756" t="s">
        <v>273</v>
      </c>
      <c r="C1756" s="179">
        <v>1</v>
      </c>
    </row>
    <row r="1757" spans="1:3" x14ac:dyDescent="0.25">
      <c r="A1757" t="s">
        <v>4353</v>
      </c>
      <c r="B1757" t="s">
        <v>512</v>
      </c>
      <c r="C1757" s="179">
        <v>3</v>
      </c>
    </row>
    <row r="1758" spans="1:3" x14ac:dyDescent="0.25">
      <c r="A1758" t="s">
        <v>4353</v>
      </c>
      <c r="B1758" t="s">
        <v>1638</v>
      </c>
      <c r="C1758" s="179">
        <v>3</v>
      </c>
    </row>
    <row r="1759" spans="1:3" x14ac:dyDescent="0.25">
      <c r="A1759" t="s">
        <v>4353</v>
      </c>
      <c r="B1759" t="s">
        <v>367</v>
      </c>
      <c r="C1759" s="179">
        <v>3</v>
      </c>
    </row>
    <row r="1760" spans="1:3" x14ac:dyDescent="0.25">
      <c r="A1760" t="s">
        <v>4354</v>
      </c>
      <c r="B1760" t="s">
        <v>625</v>
      </c>
      <c r="C1760" s="179">
        <v>1</v>
      </c>
    </row>
    <row r="1761" spans="1:3" x14ac:dyDescent="0.25">
      <c r="A1761" t="s">
        <v>4355</v>
      </c>
      <c r="B1761" t="s">
        <v>537</v>
      </c>
      <c r="C1761" s="179">
        <v>2</v>
      </c>
    </row>
    <row r="1762" spans="1:3" x14ac:dyDescent="0.25">
      <c r="A1762" t="s">
        <v>2280</v>
      </c>
      <c r="B1762" t="s">
        <v>1866</v>
      </c>
      <c r="C1762" s="179">
        <v>1</v>
      </c>
    </row>
    <row r="1763" spans="1:3" x14ac:dyDescent="0.25">
      <c r="A1763" t="s">
        <v>2280</v>
      </c>
      <c r="B1763" t="s">
        <v>2281</v>
      </c>
      <c r="C1763" s="179">
        <v>3</v>
      </c>
    </row>
    <row r="1764" spans="1:3" x14ac:dyDescent="0.25">
      <c r="A1764" t="s">
        <v>4177</v>
      </c>
      <c r="B1764" t="s">
        <v>4178</v>
      </c>
      <c r="C1764" s="179">
        <v>1</v>
      </c>
    </row>
    <row r="1765" spans="1:3" x14ac:dyDescent="0.25">
      <c r="A1765" t="s">
        <v>4356</v>
      </c>
      <c r="B1765" t="s">
        <v>1226</v>
      </c>
      <c r="C1765" s="179">
        <v>2</v>
      </c>
    </row>
    <row r="1766" spans="1:3" x14ac:dyDescent="0.25">
      <c r="A1766" t="s">
        <v>4357</v>
      </c>
      <c r="B1766" t="s">
        <v>1960</v>
      </c>
      <c r="C1766" s="179">
        <v>2</v>
      </c>
    </row>
    <row r="1767" spans="1:3" x14ac:dyDescent="0.25">
      <c r="A1767" t="s">
        <v>3624</v>
      </c>
      <c r="B1767" t="s">
        <v>3638</v>
      </c>
      <c r="C1767" s="179">
        <v>1</v>
      </c>
    </row>
    <row r="1768" spans="1:3" x14ac:dyDescent="0.25">
      <c r="A1768" t="s">
        <v>3624</v>
      </c>
      <c r="B1768" t="s">
        <v>3636</v>
      </c>
      <c r="C1768" s="179">
        <v>1</v>
      </c>
    </row>
    <row r="1769" spans="1:3" x14ac:dyDescent="0.25">
      <c r="A1769" t="s">
        <v>3624</v>
      </c>
      <c r="B1769" t="s">
        <v>3625</v>
      </c>
      <c r="C1769" s="179">
        <v>2</v>
      </c>
    </row>
    <row r="1770" spans="1:3" x14ac:dyDescent="0.25">
      <c r="A1770" t="s">
        <v>3624</v>
      </c>
      <c r="B1770" t="s">
        <v>3642</v>
      </c>
      <c r="C1770" s="179">
        <v>1</v>
      </c>
    </row>
    <row r="1771" spans="1:3" x14ac:dyDescent="0.25">
      <c r="A1771" t="s">
        <v>3624</v>
      </c>
      <c r="B1771" t="s">
        <v>3897</v>
      </c>
      <c r="C1771" s="179">
        <v>1</v>
      </c>
    </row>
    <row r="1772" spans="1:3" x14ac:dyDescent="0.25">
      <c r="A1772" t="s">
        <v>3624</v>
      </c>
      <c r="B1772" t="s">
        <v>4383</v>
      </c>
      <c r="C1772" s="179">
        <v>4</v>
      </c>
    </row>
    <row r="1773" spans="1:3" x14ac:dyDescent="0.25">
      <c r="A1773" t="s">
        <v>4358</v>
      </c>
      <c r="B1773" t="s">
        <v>948</v>
      </c>
      <c r="C1773" s="179">
        <v>7</v>
      </c>
    </row>
    <row r="1774" spans="1:3" x14ac:dyDescent="0.25">
      <c r="A1774" t="s">
        <v>4358</v>
      </c>
      <c r="B1774" t="s">
        <v>982</v>
      </c>
      <c r="C1774" s="179">
        <v>2</v>
      </c>
    </row>
    <row r="1775" spans="1:3" x14ac:dyDescent="0.25">
      <c r="A1775" t="s">
        <v>4358</v>
      </c>
      <c r="B1775" t="s">
        <v>198</v>
      </c>
      <c r="C1775" s="179">
        <v>1</v>
      </c>
    </row>
    <row r="1776" spans="1:3" x14ac:dyDescent="0.25">
      <c r="A1776" t="s">
        <v>2305</v>
      </c>
      <c r="B1776" t="s">
        <v>295</v>
      </c>
      <c r="C1776" s="179">
        <v>9</v>
      </c>
    </row>
    <row r="1777" spans="1:3" x14ac:dyDescent="0.25">
      <c r="A1777" t="s">
        <v>2305</v>
      </c>
      <c r="B1777" t="s">
        <v>688</v>
      </c>
      <c r="C1777" s="179">
        <v>1</v>
      </c>
    </row>
    <row r="1778" spans="1:3" x14ac:dyDescent="0.25">
      <c r="A1778" t="s">
        <v>2305</v>
      </c>
      <c r="B1778" t="s">
        <v>4150</v>
      </c>
      <c r="C1778" s="179">
        <v>4</v>
      </c>
    </row>
    <row r="1779" spans="1:3" x14ac:dyDescent="0.25">
      <c r="A1779" t="s">
        <v>4359</v>
      </c>
      <c r="B1779" t="s">
        <v>1633</v>
      </c>
      <c r="C1779" s="179">
        <v>1</v>
      </c>
    </row>
    <row r="1780" spans="1:3" x14ac:dyDescent="0.25">
      <c r="A1780" t="s">
        <v>2792</v>
      </c>
      <c r="B1780" t="s">
        <v>2793</v>
      </c>
      <c r="C1780" s="179">
        <v>1</v>
      </c>
    </row>
    <row r="1781" spans="1:3" x14ac:dyDescent="0.25">
      <c r="A1781" t="s">
        <v>2792</v>
      </c>
      <c r="B1781" t="s">
        <v>1243</v>
      </c>
      <c r="C1781" s="179">
        <v>1</v>
      </c>
    </row>
    <row r="1782" spans="1:3" x14ac:dyDescent="0.25">
      <c r="A1782" t="s">
        <v>4360</v>
      </c>
      <c r="B1782" t="s">
        <v>812</v>
      </c>
      <c r="C1782" s="179">
        <v>6</v>
      </c>
    </row>
    <row r="1783" spans="1:3" x14ac:dyDescent="0.25">
      <c r="A1783" t="s">
        <v>4360</v>
      </c>
      <c r="B1783" t="s">
        <v>813</v>
      </c>
      <c r="C1783" s="179">
        <v>1</v>
      </c>
    </row>
    <row r="1784" spans="1:3" x14ac:dyDescent="0.25">
      <c r="A1784" t="s">
        <v>4360</v>
      </c>
      <c r="B1784" t="s">
        <v>814</v>
      </c>
      <c r="C1784" s="179">
        <v>6</v>
      </c>
    </row>
    <row r="1785" spans="1:3" x14ac:dyDescent="0.25">
      <c r="A1785" t="s">
        <v>4360</v>
      </c>
      <c r="B1785" t="s">
        <v>815</v>
      </c>
      <c r="C1785" s="179">
        <v>1</v>
      </c>
    </row>
    <row r="1786" spans="1:3" x14ac:dyDescent="0.25">
      <c r="A1786" t="s">
        <v>4360</v>
      </c>
      <c r="B1786" t="s">
        <v>883</v>
      </c>
      <c r="C1786" s="179">
        <v>2</v>
      </c>
    </row>
    <row r="1787" spans="1:3" x14ac:dyDescent="0.25">
      <c r="A1787" t="s">
        <v>4361</v>
      </c>
      <c r="B1787" t="s">
        <v>744</v>
      </c>
      <c r="C1787" s="179">
        <v>1</v>
      </c>
    </row>
    <row r="1788" spans="1:3" x14ac:dyDescent="0.25">
      <c r="A1788" t="s">
        <v>4362</v>
      </c>
      <c r="B1788" t="s">
        <v>1166</v>
      </c>
      <c r="C1788" s="179">
        <v>2</v>
      </c>
    </row>
    <row r="1789" spans="1:3" x14ac:dyDescent="0.25">
      <c r="A1789" t="s">
        <v>4362</v>
      </c>
      <c r="B1789" t="s">
        <v>3721</v>
      </c>
      <c r="C1789" s="179">
        <v>3</v>
      </c>
    </row>
    <row r="1790" spans="1:3" x14ac:dyDescent="0.25">
      <c r="A1790" t="s">
        <v>4363</v>
      </c>
      <c r="B1790" t="s">
        <v>1830</v>
      </c>
      <c r="C1790" s="179">
        <v>1</v>
      </c>
    </row>
    <row r="1791" spans="1:3" x14ac:dyDescent="0.25">
      <c r="A1791" t="s">
        <v>4363</v>
      </c>
      <c r="B1791" t="s">
        <v>1827</v>
      </c>
      <c r="C1791" s="179">
        <v>1</v>
      </c>
    </row>
    <row r="1792" spans="1:3" x14ac:dyDescent="0.25">
      <c r="A1792" t="s">
        <v>4363</v>
      </c>
      <c r="B1792" t="s">
        <v>1328</v>
      </c>
      <c r="C1792" s="179">
        <v>1</v>
      </c>
    </row>
    <row r="1793" spans="1:3" x14ac:dyDescent="0.25">
      <c r="A1793" t="s">
        <v>4363</v>
      </c>
      <c r="B1793" t="s">
        <v>1718</v>
      </c>
      <c r="C1793" s="179">
        <v>1</v>
      </c>
    </row>
    <row r="1794" spans="1:3" x14ac:dyDescent="0.25">
      <c r="A1794" t="s">
        <v>4363</v>
      </c>
      <c r="B1794" t="s">
        <v>1620</v>
      </c>
      <c r="C1794" s="179">
        <v>1</v>
      </c>
    </row>
    <row r="1795" spans="1:3" x14ac:dyDescent="0.25">
      <c r="A1795" t="s">
        <v>2277</v>
      </c>
      <c r="B1795" t="s">
        <v>231</v>
      </c>
      <c r="C1795" s="179">
        <v>1</v>
      </c>
    </row>
    <row r="1796" spans="1:3" x14ac:dyDescent="0.25">
      <c r="A1796" t="s">
        <v>2277</v>
      </c>
      <c r="B1796" t="s">
        <v>2719</v>
      </c>
      <c r="C1796" s="179">
        <v>14</v>
      </c>
    </row>
    <row r="1797" spans="1:3" x14ac:dyDescent="0.25">
      <c r="A1797" t="s">
        <v>2277</v>
      </c>
      <c r="B1797" t="s">
        <v>2278</v>
      </c>
      <c r="C1797" s="179">
        <v>9</v>
      </c>
    </row>
    <row r="1798" spans="1:3" x14ac:dyDescent="0.25">
      <c r="A1798" t="s">
        <v>2277</v>
      </c>
      <c r="B1798" t="s">
        <v>3059</v>
      </c>
      <c r="C1798" s="179">
        <v>1</v>
      </c>
    </row>
    <row r="1799" spans="1:3" x14ac:dyDescent="0.25">
      <c r="A1799" t="s">
        <v>4364</v>
      </c>
      <c r="B1799" t="s">
        <v>664</v>
      </c>
      <c r="C1799" s="179">
        <v>31</v>
      </c>
    </row>
    <row r="1800" spans="1:3" x14ac:dyDescent="0.25">
      <c r="A1800" t="s">
        <v>4364</v>
      </c>
      <c r="B1800" t="s">
        <v>189</v>
      </c>
      <c r="C1800" s="179">
        <v>1</v>
      </c>
    </row>
    <row r="1801" spans="1:3" x14ac:dyDescent="0.25">
      <c r="A1801" t="s">
        <v>4365</v>
      </c>
      <c r="B1801" t="s">
        <v>1266</v>
      </c>
      <c r="C1801" s="179">
        <v>1</v>
      </c>
    </row>
    <row r="1802" spans="1:3" x14ac:dyDescent="0.25">
      <c r="A1802" t="s">
        <v>4365</v>
      </c>
      <c r="B1802" t="s">
        <v>1916</v>
      </c>
      <c r="C1802" s="179">
        <v>1</v>
      </c>
    </row>
    <row r="1803" spans="1:3" x14ac:dyDescent="0.25">
      <c r="A1803" t="s">
        <v>4366</v>
      </c>
      <c r="B1803" t="s">
        <v>509</v>
      </c>
      <c r="C1803" s="179">
        <v>2</v>
      </c>
    </row>
    <row r="1804" spans="1:3" x14ac:dyDescent="0.25">
      <c r="A1804" t="s">
        <v>4367</v>
      </c>
      <c r="B1804" t="s">
        <v>177</v>
      </c>
      <c r="C1804" s="179">
        <v>1</v>
      </c>
    </row>
    <row r="1805" spans="1:3" x14ac:dyDescent="0.25">
      <c r="A1805" t="s">
        <v>4368</v>
      </c>
      <c r="B1805" t="s">
        <v>1019</v>
      </c>
      <c r="C1805" s="179">
        <v>1</v>
      </c>
    </row>
    <row r="1806" spans="1:3" x14ac:dyDescent="0.25">
      <c r="A1806" t="s">
        <v>4369</v>
      </c>
      <c r="B1806" t="s">
        <v>561</v>
      </c>
      <c r="C1806" s="179">
        <v>2</v>
      </c>
    </row>
    <row r="1807" spans="1:3" x14ac:dyDescent="0.25">
      <c r="A1807" t="s">
        <v>4370</v>
      </c>
      <c r="B1807" t="s">
        <v>1216</v>
      </c>
      <c r="C1807" s="179">
        <v>1</v>
      </c>
    </row>
    <row r="1808" spans="1:3" x14ac:dyDescent="0.25">
      <c r="A1808" t="s">
        <v>4371</v>
      </c>
      <c r="B1808" t="s">
        <v>343</v>
      </c>
      <c r="C1808" s="179">
        <v>3</v>
      </c>
    </row>
    <row r="1809" spans="1:3" x14ac:dyDescent="0.25">
      <c r="A1809" t="s">
        <v>4371</v>
      </c>
      <c r="B1809" t="s">
        <v>344</v>
      </c>
      <c r="C1809" s="179">
        <v>1</v>
      </c>
    </row>
    <row r="1810" spans="1:3" x14ac:dyDescent="0.25">
      <c r="A1810" t="s">
        <v>4372</v>
      </c>
      <c r="B1810" t="s">
        <v>363</v>
      </c>
      <c r="C1810" s="179">
        <v>1</v>
      </c>
    </row>
    <row r="1811" spans="1:3" x14ac:dyDescent="0.25">
      <c r="A1811" t="s">
        <v>4373</v>
      </c>
      <c r="B1811" t="s">
        <v>4373</v>
      </c>
      <c r="C1811" s="179"/>
    </row>
    <row r="1812" spans="1:3" x14ac:dyDescent="0.25">
      <c r="A1812" t="s">
        <v>4385</v>
      </c>
      <c r="B1812" t="s">
        <v>4386</v>
      </c>
      <c r="C1812" s="179">
        <v>3</v>
      </c>
    </row>
    <row r="1813" spans="1:3" x14ac:dyDescent="0.25">
      <c r="A1813" t="s">
        <v>4423</v>
      </c>
      <c r="B1813" t="s">
        <v>4424</v>
      </c>
      <c r="C1813" s="179">
        <v>1</v>
      </c>
    </row>
    <row r="1814" spans="1:3" x14ac:dyDescent="0.25">
      <c r="A1814" t="s">
        <v>4430</v>
      </c>
      <c r="B1814" t="s">
        <v>4431</v>
      </c>
      <c r="C1814" s="179">
        <v>1</v>
      </c>
    </row>
    <row r="1815" spans="1:3" x14ac:dyDescent="0.25">
      <c r="A1815" t="s">
        <v>4444</v>
      </c>
      <c r="B1815" t="s">
        <v>4445</v>
      </c>
      <c r="C1815" s="179">
        <v>1</v>
      </c>
    </row>
    <row r="1816" spans="1:3" x14ac:dyDescent="0.25">
      <c r="A1816" t="s">
        <v>4461</v>
      </c>
      <c r="B1816" t="s">
        <v>4462</v>
      </c>
      <c r="C1816" s="179">
        <v>1</v>
      </c>
    </row>
    <row r="1817" spans="1:3" x14ac:dyDescent="0.25">
      <c r="A1817" t="s">
        <v>4493</v>
      </c>
      <c r="B1817" t="s">
        <v>4494</v>
      </c>
      <c r="C1817" s="179">
        <v>1</v>
      </c>
    </row>
    <row r="1818" spans="1:3" x14ac:dyDescent="0.25">
      <c r="A1818" t="s">
        <v>4641</v>
      </c>
      <c r="B1818" t="s">
        <v>4642</v>
      </c>
      <c r="C1818" s="179">
        <v>1</v>
      </c>
    </row>
    <row r="1819" spans="1:3" x14ac:dyDescent="0.25">
      <c r="A1819" t="s">
        <v>4644</v>
      </c>
      <c r="B1819" t="s">
        <v>4645</v>
      </c>
      <c r="C1819" s="179">
        <v>3</v>
      </c>
    </row>
    <row r="1820" spans="1:3" x14ac:dyDescent="0.25">
      <c r="A1820" t="s">
        <v>4689</v>
      </c>
      <c r="B1820" t="s">
        <v>4690</v>
      </c>
      <c r="C1820" s="179">
        <v>1</v>
      </c>
    </row>
    <row r="1821" spans="1:3" x14ac:dyDescent="0.25">
      <c r="A1821" t="s">
        <v>4689</v>
      </c>
      <c r="B1821" t="s">
        <v>5223</v>
      </c>
      <c r="C1821" s="179">
        <v>1</v>
      </c>
    </row>
    <row r="1822" spans="1:3" x14ac:dyDescent="0.25">
      <c r="A1822" t="s">
        <v>4706</v>
      </c>
      <c r="B1822" t="s">
        <v>4707</v>
      </c>
      <c r="C1822" s="179">
        <v>1</v>
      </c>
    </row>
    <row r="1823" spans="1:3" x14ac:dyDescent="0.25">
      <c r="A1823" t="s">
        <v>4866</v>
      </c>
      <c r="B1823" t="s">
        <v>4867</v>
      </c>
      <c r="C1823" s="179">
        <v>1</v>
      </c>
    </row>
    <row r="1824" spans="1:3" x14ac:dyDescent="0.25">
      <c r="A1824" t="s">
        <v>4889</v>
      </c>
      <c r="B1824" t="s">
        <v>4890</v>
      </c>
      <c r="C1824" s="179">
        <v>1</v>
      </c>
    </row>
    <row r="1825" spans="1:3" x14ac:dyDescent="0.25">
      <c r="A1825" t="s">
        <v>5227</v>
      </c>
      <c r="B1825" t="s">
        <v>5228</v>
      </c>
      <c r="C1825" s="179">
        <v>1</v>
      </c>
    </row>
    <row r="1826" spans="1:3" x14ac:dyDescent="0.25">
      <c r="A1826" t="s">
        <v>5333</v>
      </c>
      <c r="B1826" t="s">
        <v>5334</v>
      </c>
      <c r="C1826" s="17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3966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3886</v>
      </c>
      <c r="C8">
        <v>40</v>
      </c>
    </row>
    <row r="9" spans="1:3" x14ac:dyDescent="0.25">
      <c r="A9" t="s">
        <v>4245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4364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4245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3675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3936</v>
      </c>
      <c r="C27">
        <v>20</v>
      </c>
    </row>
    <row r="28" spans="1:3" x14ac:dyDescent="0.25">
      <c r="A28" t="s">
        <v>2067</v>
      </c>
      <c r="B28" s="180" t="s">
        <v>3807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4023</v>
      </c>
      <c r="C30">
        <v>18</v>
      </c>
    </row>
    <row r="31" spans="1:3" x14ac:dyDescent="0.25">
      <c r="A31" t="s">
        <v>2105</v>
      </c>
      <c r="B31" s="180" t="s">
        <v>3800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3776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4050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4038</v>
      </c>
      <c r="C46">
        <v>15</v>
      </c>
    </row>
    <row r="47" spans="1:3" x14ac:dyDescent="0.25">
      <c r="A47" t="s">
        <v>2099</v>
      </c>
      <c r="B47" s="180" t="s">
        <v>3843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3687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3961</v>
      </c>
      <c r="C57">
        <v>13</v>
      </c>
    </row>
    <row r="58" spans="1:3" x14ac:dyDescent="0.25">
      <c r="A58" t="s">
        <v>2067</v>
      </c>
      <c r="B58" s="180" t="s">
        <v>4019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3782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3789</v>
      </c>
      <c r="B64" s="180" t="s">
        <v>3790</v>
      </c>
      <c r="C64">
        <v>12</v>
      </c>
    </row>
    <row r="65" spans="1:3" x14ac:dyDescent="0.25">
      <c r="A65" t="s">
        <v>2165</v>
      </c>
      <c r="B65" s="180" t="s">
        <v>4125</v>
      </c>
      <c r="C65">
        <v>12</v>
      </c>
    </row>
    <row r="66" spans="1:3" ht="30" x14ac:dyDescent="0.25">
      <c r="A66" t="s">
        <v>2742</v>
      </c>
      <c r="B66" s="180" t="s">
        <v>4103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3778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3797</v>
      </c>
      <c r="C78">
        <v>11</v>
      </c>
    </row>
    <row r="79" spans="1:3" x14ac:dyDescent="0.25">
      <c r="A79" t="s">
        <v>2067</v>
      </c>
      <c r="B79" s="180" t="s">
        <v>3805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3808</v>
      </c>
      <c r="C87">
        <v>10</v>
      </c>
    </row>
    <row r="88" spans="1:3" x14ac:dyDescent="0.25">
      <c r="A88" t="s">
        <v>2067</v>
      </c>
      <c r="B88" s="180" t="s">
        <v>3859</v>
      </c>
      <c r="C88">
        <v>10</v>
      </c>
    </row>
    <row r="89" spans="1:3" x14ac:dyDescent="0.25">
      <c r="A89" t="s">
        <v>2067</v>
      </c>
      <c r="B89" s="180" t="s">
        <v>3887</v>
      </c>
      <c r="C89">
        <v>10</v>
      </c>
    </row>
    <row r="90" spans="1:3" ht="30" x14ac:dyDescent="0.25">
      <c r="A90" t="s">
        <v>4316</v>
      </c>
      <c r="B90" s="180" t="s">
        <v>241</v>
      </c>
      <c r="C90">
        <v>10</v>
      </c>
    </row>
    <row r="91" spans="1:3" ht="30" x14ac:dyDescent="0.25">
      <c r="A91" t="s">
        <v>4316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3765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4325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3682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3791</v>
      </c>
      <c r="C117">
        <v>8</v>
      </c>
    </row>
    <row r="118" spans="1:3" x14ac:dyDescent="0.25">
      <c r="A118" t="s">
        <v>2757</v>
      </c>
      <c r="B118" s="180" t="s">
        <v>3795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3796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4316</v>
      </c>
      <c r="B126" s="180" t="s">
        <v>876</v>
      </c>
      <c r="C126">
        <v>8</v>
      </c>
    </row>
    <row r="127" spans="1:3" x14ac:dyDescent="0.25">
      <c r="A127" t="s">
        <v>3794</v>
      </c>
      <c r="B127" s="180" t="s">
        <v>3818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3679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3810</v>
      </c>
      <c r="C142">
        <v>7</v>
      </c>
    </row>
    <row r="143" spans="1:3" x14ac:dyDescent="0.25">
      <c r="A143" t="s">
        <v>4309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4358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3801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4321</v>
      </c>
      <c r="B171" s="180" t="s">
        <v>349</v>
      </c>
      <c r="C171">
        <v>6</v>
      </c>
    </row>
    <row r="172" spans="1:3" ht="30" x14ac:dyDescent="0.25">
      <c r="A172" t="s">
        <v>4321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4360</v>
      </c>
      <c r="B180" s="180" t="s">
        <v>812</v>
      </c>
      <c r="C180">
        <v>6</v>
      </c>
    </row>
    <row r="181" spans="1:3" x14ac:dyDescent="0.25">
      <c r="A181" t="s">
        <v>4360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3696</v>
      </c>
      <c r="B187" s="180" t="s">
        <v>3697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3890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4258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3935</v>
      </c>
      <c r="C197">
        <v>5</v>
      </c>
    </row>
    <row r="198" spans="1:3" x14ac:dyDescent="0.25">
      <c r="A198" t="s">
        <v>2102</v>
      </c>
      <c r="B198" s="180" t="s">
        <v>3787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4101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3803</v>
      </c>
      <c r="C203">
        <v>5</v>
      </c>
    </row>
    <row r="204" spans="1:3" ht="30" x14ac:dyDescent="0.25">
      <c r="A204" t="s">
        <v>2742</v>
      </c>
      <c r="B204" s="180" t="s">
        <v>3962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3986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4313</v>
      </c>
      <c r="B217" s="180" t="s">
        <v>214</v>
      </c>
      <c r="C217">
        <v>5</v>
      </c>
    </row>
    <row r="218" spans="1:3" x14ac:dyDescent="0.25">
      <c r="A218" t="s">
        <v>4324</v>
      </c>
      <c r="B218" s="180" t="s">
        <v>707</v>
      </c>
      <c r="C218">
        <v>5</v>
      </c>
    </row>
    <row r="219" spans="1:3" x14ac:dyDescent="0.25">
      <c r="A219" t="s">
        <v>4325</v>
      </c>
      <c r="B219" s="180" t="s">
        <v>885</v>
      </c>
      <c r="C219">
        <v>5</v>
      </c>
    </row>
    <row r="220" spans="1:3" ht="30" x14ac:dyDescent="0.25">
      <c r="A220" t="s">
        <v>4329</v>
      </c>
      <c r="B220" s="180" t="s">
        <v>401</v>
      </c>
      <c r="C220">
        <v>5</v>
      </c>
    </row>
    <row r="221" spans="1:3" x14ac:dyDescent="0.25">
      <c r="A221" t="s">
        <v>4330</v>
      </c>
      <c r="B221" s="180" t="s">
        <v>372</v>
      </c>
      <c r="C221">
        <v>5</v>
      </c>
    </row>
    <row r="222" spans="1:3" x14ac:dyDescent="0.25">
      <c r="A222" t="s">
        <v>4336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3930</v>
      </c>
      <c r="C223">
        <v>5</v>
      </c>
    </row>
    <row r="224" spans="1:3" x14ac:dyDescent="0.25">
      <c r="A224" t="s">
        <v>2071</v>
      </c>
      <c r="B224" s="180" t="s">
        <v>3902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3784</v>
      </c>
      <c r="B228" s="180" t="s">
        <v>1066</v>
      </c>
      <c r="C228">
        <v>5</v>
      </c>
    </row>
    <row r="229" spans="1:3" x14ac:dyDescent="0.25">
      <c r="A229" t="s">
        <v>3784</v>
      </c>
      <c r="B229" s="180" t="s">
        <v>1065</v>
      </c>
      <c r="C229">
        <v>5</v>
      </c>
    </row>
    <row r="230" spans="1:3" x14ac:dyDescent="0.25">
      <c r="A230" t="s">
        <v>3784</v>
      </c>
      <c r="B230" s="180" t="s">
        <v>3785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4210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3866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4146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3777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4223</v>
      </c>
      <c r="B250" s="180" t="s">
        <v>3616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3700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3780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4270</v>
      </c>
      <c r="B263" s="180" t="s">
        <v>728</v>
      </c>
      <c r="C263">
        <v>4</v>
      </c>
    </row>
    <row r="264" spans="1:3" x14ac:dyDescent="0.25">
      <c r="A264" t="s">
        <v>4282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3708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4301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3792</v>
      </c>
      <c r="B274" s="180" t="s">
        <v>3799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3809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3793</v>
      </c>
      <c r="B293" s="180" t="s">
        <v>3816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3904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4349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3769</v>
      </c>
      <c r="C306">
        <v>3</v>
      </c>
    </row>
    <row r="307" spans="1:3" ht="30" x14ac:dyDescent="0.25">
      <c r="A307" t="s">
        <v>3770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4200</v>
      </c>
      <c r="B312" s="180" t="s">
        <v>928</v>
      </c>
      <c r="C312">
        <v>3</v>
      </c>
    </row>
    <row r="313" spans="1:3" x14ac:dyDescent="0.25">
      <c r="A313" t="s">
        <v>4210</v>
      </c>
      <c r="B313" s="180" t="s">
        <v>375</v>
      </c>
      <c r="C313">
        <v>3</v>
      </c>
    </row>
    <row r="314" spans="1:3" ht="30" x14ac:dyDescent="0.25">
      <c r="A314" t="s">
        <v>4210</v>
      </c>
      <c r="B314" s="180" t="s">
        <v>398</v>
      </c>
      <c r="C314">
        <v>3</v>
      </c>
    </row>
    <row r="315" spans="1:3" ht="30" x14ac:dyDescent="0.25">
      <c r="A315" t="s">
        <v>4210</v>
      </c>
      <c r="B315" s="180" t="s">
        <v>396</v>
      </c>
      <c r="C315">
        <v>3</v>
      </c>
    </row>
    <row r="316" spans="1:3" x14ac:dyDescent="0.25">
      <c r="A316" t="s">
        <v>3773</v>
      </c>
      <c r="B316" s="180" t="s">
        <v>3774</v>
      </c>
      <c r="C316">
        <v>3</v>
      </c>
    </row>
    <row r="317" spans="1:3" x14ac:dyDescent="0.25">
      <c r="A317" t="s">
        <v>4217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3677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3932</v>
      </c>
      <c r="B329" s="180" t="s">
        <v>3933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4224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4237</v>
      </c>
      <c r="B336" s="180" t="s">
        <v>1244</v>
      </c>
      <c r="C336">
        <v>3</v>
      </c>
    </row>
    <row r="337" spans="1:3" x14ac:dyDescent="0.25">
      <c r="A337" t="s">
        <v>4241</v>
      </c>
      <c r="B337" s="180" t="s">
        <v>1713</v>
      </c>
      <c r="C337">
        <v>3</v>
      </c>
    </row>
    <row r="338" spans="1:3" x14ac:dyDescent="0.25">
      <c r="A338" t="s">
        <v>4241</v>
      </c>
      <c r="B338" s="180" t="s">
        <v>1712</v>
      </c>
      <c r="C338">
        <v>3</v>
      </c>
    </row>
    <row r="339" spans="1:3" x14ac:dyDescent="0.25">
      <c r="A339" t="s">
        <v>4241</v>
      </c>
      <c r="B339" s="180" t="s">
        <v>1748</v>
      </c>
      <c r="C339">
        <v>3</v>
      </c>
    </row>
    <row r="340" spans="1:3" x14ac:dyDescent="0.25">
      <c r="A340" t="s">
        <v>4244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3700</v>
      </c>
      <c r="B346" s="180" t="s">
        <v>616</v>
      </c>
      <c r="C346">
        <v>3</v>
      </c>
    </row>
    <row r="347" spans="1:3" x14ac:dyDescent="0.25">
      <c r="A347" t="s">
        <v>3700</v>
      </c>
      <c r="B347" s="180" t="s">
        <v>441</v>
      </c>
      <c r="C347">
        <v>3</v>
      </c>
    </row>
    <row r="348" spans="1:3" x14ac:dyDescent="0.25">
      <c r="A348" t="s">
        <v>4248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4274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3779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4284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3786</v>
      </c>
      <c r="C359">
        <v>3</v>
      </c>
    </row>
    <row r="360" spans="1:3" x14ac:dyDescent="0.25">
      <c r="A360" t="s">
        <v>4285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3847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3628</v>
      </c>
      <c r="B364" s="180" t="s">
        <v>3629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3792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4307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3858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4153</v>
      </c>
      <c r="C413">
        <v>3</v>
      </c>
    </row>
    <row r="414" spans="1:3" ht="30" x14ac:dyDescent="0.25">
      <c r="A414" t="s">
        <v>2099</v>
      </c>
      <c r="B414" s="180" t="s">
        <v>4018</v>
      </c>
      <c r="C414">
        <v>3</v>
      </c>
    </row>
    <row r="415" spans="1:3" x14ac:dyDescent="0.25">
      <c r="A415" t="s">
        <v>2099</v>
      </c>
      <c r="B415" s="180" t="s">
        <v>4107</v>
      </c>
      <c r="C415">
        <v>3</v>
      </c>
    </row>
    <row r="416" spans="1:3" x14ac:dyDescent="0.25">
      <c r="A416" t="s">
        <v>4319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4332</v>
      </c>
      <c r="B421" s="180" t="s">
        <v>605</v>
      </c>
      <c r="C421">
        <v>3</v>
      </c>
    </row>
    <row r="422" spans="1:3" x14ac:dyDescent="0.25">
      <c r="A422" t="s">
        <v>4337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4338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3926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3819</v>
      </c>
      <c r="C431">
        <v>3</v>
      </c>
    </row>
    <row r="432" spans="1:3" x14ac:dyDescent="0.25">
      <c r="A432" t="s">
        <v>4344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4351</v>
      </c>
      <c r="B436" s="180" t="s">
        <v>304</v>
      </c>
      <c r="C436">
        <v>3</v>
      </c>
    </row>
    <row r="437" spans="1:3" x14ac:dyDescent="0.25">
      <c r="A437" t="s">
        <v>4353</v>
      </c>
      <c r="B437" s="180" t="s">
        <v>512</v>
      </c>
      <c r="C437">
        <v>3</v>
      </c>
    </row>
    <row r="438" spans="1:3" x14ac:dyDescent="0.25">
      <c r="A438" t="s">
        <v>4353</v>
      </c>
      <c r="B438" s="180" t="s">
        <v>1638</v>
      </c>
      <c r="C438">
        <v>3</v>
      </c>
    </row>
    <row r="439" spans="1:3" x14ac:dyDescent="0.25">
      <c r="A439" t="s">
        <v>4353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4362</v>
      </c>
      <c r="B442" s="180" t="s">
        <v>3721</v>
      </c>
      <c r="C442">
        <v>3</v>
      </c>
    </row>
    <row r="443" spans="1:3" ht="30" x14ac:dyDescent="0.25">
      <c r="A443" t="s">
        <v>4371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3980</v>
      </c>
      <c r="C448">
        <v>2</v>
      </c>
    </row>
    <row r="449" spans="1:3" x14ac:dyDescent="0.25">
      <c r="A449" t="s">
        <v>2283</v>
      </c>
      <c r="B449" s="180" t="s">
        <v>3766</v>
      </c>
      <c r="C449">
        <v>2</v>
      </c>
    </row>
    <row r="450" spans="1:3" x14ac:dyDescent="0.25">
      <c r="A450" t="s">
        <v>2283</v>
      </c>
      <c r="B450" s="180" t="s">
        <v>3767</v>
      </c>
      <c r="C450">
        <v>2</v>
      </c>
    </row>
    <row r="451" spans="1:3" x14ac:dyDescent="0.25">
      <c r="A451" t="s">
        <v>4194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3768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4197</v>
      </c>
      <c r="B458" s="180" t="s">
        <v>721</v>
      </c>
      <c r="C458">
        <v>2</v>
      </c>
    </row>
    <row r="459" spans="1:3" x14ac:dyDescent="0.25">
      <c r="A459" t="s">
        <v>3770</v>
      </c>
      <c r="B459" s="180" t="s">
        <v>3771</v>
      </c>
      <c r="C459">
        <v>2</v>
      </c>
    </row>
    <row r="460" spans="1:3" x14ac:dyDescent="0.25">
      <c r="A460" t="s">
        <v>3770</v>
      </c>
      <c r="B460" s="180" t="s">
        <v>3772</v>
      </c>
      <c r="C460">
        <v>2</v>
      </c>
    </row>
    <row r="461" spans="1:3" ht="30" x14ac:dyDescent="0.25">
      <c r="A461" t="s">
        <v>4199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4206</v>
      </c>
      <c r="B465" s="180" t="s">
        <v>555</v>
      </c>
      <c r="C465">
        <v>2</v>
      </c>
    </row>
    <row r="466" spans="1:3" x14ac:dyDescent="0.25">
      <c r="A466" t="s">
        <v>4206</v>
      </c>
      <c r="B466" s="180" t="s">
        <v>556</v>
      </c>
      <c r="C466">
        <v>2</v>
      </c>
    </row>
    <row r="467" spans="1:3" x14ac:dyDescent="0.25">
      <c r="A467" t="s">
        <v>4206</v>
      </c>
      <c r="B467" s="180" t="s">
        <v>558</v>
      </c>
      <c r="C467">
        <v>2</v>
      </c>
    </row>
    <row r="468" spans="1:3" x14ac:dyDescent="0.25">
      <c r="A468" t="s">
        <v>4206</v>
      </c>
      <c r="B468" s="180" t="s">
        <v>557</v>
      </c>
      <c r="C468">
        <v>2</v>
      </c>
    </row>
    <row r="469" spans="1:3" x14ac:dyDescent="0.25">
      <c r="A469" t="s">
        <v>4207</v>
      </c>
      <c r="B469" s="180" t="s">
        <v>368</v>
      </c>
      <c r="C469">
        <v>2</v>
      </c>
    </row>
    <row r="470" spans="1:3" ht="30" x14ac:dyDescent="0.25">
      <c r="A470" t="s">
        <v>4211</v>
      </c>
      <c r="B470" s="180" t="s">
        <v>197</v>
      </c>
      <c r="C470">
        <v>2</v>
      </c>
    </row>
    <row r="471" spans="1:3" x14ac:dyDescent="0.25">
      <c r="A471" t="s">
        <v>4214</v>
      </c>
      <c r="B471" s="180" t="s">
        <v>908</v>
      </c>
      <c r="C471">
        <v>2</v>
      </c>
    </row>
    <row r="472" spans="1:3" x14ac:dyDescent="0.25">
      <c r="A472" t="s">
        <v>4215</v>
      </c>
      <c r="B472" s="180" t="s">
        <v>445</v>
      </c>
      <c r="C472">
        <v>2</v>
      </c>
    </row>
    <row r="473" spans="1:3" x14ac:dyDescent="0.25">
      <c r="A473" t="s">
        <v>4216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3872</v>
      </c>
      <c r="C474">
        <v>2</v>
      </c>
    </row>
    <row r="475" spans="1:3" x14ac:dyDescent="0.25">
      <c r="A475" t="s">
        <v>2229</v>
      </c>
      <c r="B475" s="180" t="s">
        <v>3868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3775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4025</v>
      </c>
      <c r="C491">
        <v>2</v>
      </c>
    </row>
    <row r="492" spans="1:3" ht="30" x14ac:dyDescent="0.25">
      <c r="A492" t="s">
        <v>2115</v>
      </c>
      <c r="B492" s="180" t="s">
        <v>4015</v>
      </c>
      <c r="C492">
        <v>2</v>
      </c>
    </row>
    <row r="493" spans="1:3" x14ac:dyDescent="0.25">
      <c r="A493" t="s">
        <v>2115</v>
      </c>
      <c r="B493" s="180" t="s">
        <v>4033</v>
      </c>
      <c r="C493">
        <v>2</v>
      </c>
    </row>
    <row r="494" spans="1:3" x14ac:dyDescent="0.25">
      <c r="A494" t="s">
        <v>2115</v>
      </c>
      <c r="B494" s="180" t="s">
        <v>4005</v>
      </c>
      <c r="C494">
        <v>2</v>
      </c>
    </row>
    <row r="495" spans="1:3" ht="30" x14ac:dyDescent="0.25">
      <c r="A495" t="s">
        <v>2115</v>
      </c>
      <c r="B495" s="180" t="s">
        <v>3967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4220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4127</v>
      </c>
      <c r="C500">
        <v>2</v>
      </c>
    </row>
    <row r="501" spans="1:3" x14ac:dyDescent="0.25">
      <c r="A501" t="s">
        <v>3663</v>
      </c>
      <c r="B501" s="180" t="s">
        <v>4136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4155</v>
      </c>
      <c r="C513">
        <v>2</v>
      </c>
    </row>
    <row r="514" spans="1:3" ht="30" x14ac:dyDescent="0.25">
      <c r="A514" t="s">
        <v>4223</v>
      </c>
      <c r="B514" s="180" t="s">
        <v>3615</v>
      </c>
      <c r="C514">
        <v>2</v>
      </c>
    </row>
    <row r="515" spans="1:3" ht="30" x14ac:dyDescent="0.25">
      <c r="A515" t="s">
        <v>4223</v>
      </c>
      <c r="B515" s="180" t="s">
        <v>3614</v>
      </c>
      <c r="C515">
        <v>2</v>
      </c>
    </row>
    <row r="516" spans="1:3" ht="30" x14ac:dyDescent="0.25">
      <c r="A516" t="s">
        <v>4223</v>
      </c>
      <c r="B516" s="180" t="s">
        <v>3618</v>
      </c>
      <c r="C516">
        <v>2</v>
      </c>
    </row>
    <row r="517" spans="1:3" x14ac:dyDescent="0.25">
      <c r="A517" t="s">
        <v>4224</v>
      </c>
      <c r="B517" s="180" t="s">
        <v>1085</v>
      </c>
      <c r="C517">
        <v>2</v>
      </c>
    </row>
    <row r="518" spans="1:3" ht="30" x14ac:dyDescent="0.25">
      <c r="A518" t="s">
        <v>4224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4230</v>
      </c>
      <c r="B521" s="180" t="s">
        <v>613</v>
      </c>
      <c r="C521">
        <v>2</v>
      </c>
    </row>
    <row r="522" spans="1:3" x14ac:dyDescent="0.25">
      <c r="A522" t="s">
        <v>4238</v>
      </c>
      <c r="B522" s="180" t="s">
        <v>258</v>
      </c>
      <c r="C522">
        <v>2</v>
      </c>
    </row>
    <row r="523" spans="1:3" ht="30" x14ac:dyDescent="0.25">
      <c r="A523" t="s">
        <v>4238</v>
      </c>
      <c r="B523" s="180" t="s">
        <v>257</v>
      </c>
      <c r="C523">
        <v>2</v>
      </c>
    </row>
    <row r="524" spans="1:3" ht="30" x14ac:dyDescent="0.25">
      <c r="A524" t="s">
        <v>4238</v>
      </c>
      <c r="B524" s="180" t="s">
        <v>255</v>
      </c>
      <c r="C524">
        <v>2</v>
      </c>
    </row>
    <row r="525" spans="1:3" x14ac:dyDescent="0.25">
      <c r="A525" t="s">
        <v>4238</v>
      </c>
      <c r="B525" s="180" t="s">
        <v>256</v>
      </c>
      <c r="C525">
        <v>2</v>
      </c>
    </row>
    <row r="526" spans="1:3" ht="30" x14ac:dyDescent="0.25">
      <c r="A526" t="s">
        <v>4241</v>
      </c>
      <c r="B526" s="180" t="s">
        <v>566</v>
      </c>
      <c r="C526">
        <v>2</v>
      </c>
    </row>
    <row r="527" spans="1:3" ht="30" x14ac:dyDescent="0.25">
      <c r="A527" t="s">
        <v>4241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4246</v>
      </c>
      <c r="B545" s="180" t="s">
        <v>1728</v>
      </c>
      <c r="C545">
        <v>2</v>
      </c>
    </row>
    <row r="546" spans="1:3" x14ac:dyDescent="0.25">
      <c r="A546" t="s">
        <v>3700</v>
      </c>
      <c r="B546" s="180" t="s">
        <v>620</v>
      </c>
      <c r="C546">
        <v>2</v>
      </c>
    </row>
    <row r="547" spans="1:3" x14ac:dyDescent="0.25">
      <c r="A547" t="s">
        <v>3700</v>
      </c>
      <c r="B547" s="180" t="s">
        <v>443</v>
      </c>
      <c r="C547">
        <v>2</v>
      </c>
    </row>
    <row r="548" spans="1:3" x14ac:dyDescent="0.25">
      <c r="A548" t="s">
        <v>3700</v>
      </c>
      <c r="B548" s="180" t="s">
        <v>437</v>
      </c>
      <c r="C548">
        <v>2</v>
      </c>
    </row>
    <row r="549" spans="1:3" x14ac:dyDescent="0.25">
      <c r="A549" t="s">
        <v>4247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4022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4250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4007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4253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4257</v>
      </c>
      <c r="B567" s="180" t="s">
        <v>290</v>
      </c>
      <c r="C567">
        <v>2</v>
      </c>
    </row>
    <row r="568" spans="1:3" ht="30" x14ac:dyDescent="0.25">
      <c r="A568" t="s">
        <v>4257</v>
      </c>
      <c r="B568" s="180" t="s">
        <v>76</v>
      </c>
      <c r="C568">
        <v>2</v>
      </c>
    </row>
    <row r="569" spans="1:3" x14ac:dyDescent="0.25">
      <c r="A569" t="s">
        <v>4258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3783</v>
      </c>
      <c r="C576">
        <v>2</v>
      </c>
    </row>
    <row r="577" spans="1:3" x14ac:dyDescent="0.25">
      <c r="A577" t="s">
        <v>4265</v>
      </c>
      <c r="B577" s="180" t="s">
        <v>1815</v>
      </c>
      <c r="C577">
        <v>2</v>
      </c>
    </row>
    <row r="578" spans="1:3" x14ac:dyDescent="0.25">
      <c r="A578" t="s">
        <v>4269</v>
      </c>
      <c r="B578" s="180" t="s">
        <v>575</v>
      </c>
      <c r="C578">
        <v>2</v>
      </c>
    </row>
    <row r="579" spans="1:3" x14ac:dyDescent="0.25">
      <c r="A579" t="s">
        <v>4270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4183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4109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4277</v>
      </c>
      <c r="B586" s="180" t="s">
        <v>458</v>
      </c>
      <c r="C586">
        <v>2</v>
      </c>
    </row>
    <row r="587" spans="1:3" x14ac:dyDescent="0.25">
      <c r="A587" t="s">
        <v>4277</v>
      </c>
      <c r="B587" s="180" t="s">
        <v>680</v>
      </c>
      <c r="C587">
        <v>2</v>
      </c>
    </row>
    <row r="588" spans="1:3" x14ac:dyDescent="0.25">
      <c r="A588" t="s">
        <v>4282</v>
      </c>
      <c r="B588" s="180" t="s">
        <v>370</v>
      </c>
      <c r="C588">
        <v>2</v>
      </c>
    </row>
    <row r="589" spans="1:3" x14ac:dyDescent="0.25">
      <c r="A589" t="s">
        <v>4282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3644</v>
      </c>
      <c r="C595">
        <v>2</v>
      </c>
    </row>
    <row r="596" spans="1:3" x14ac:dyDescent="0.25">
      <c r="A596" t="s">
        <v>2102</v>
      </c>
      <c r="B596" s="180" t="s">
        <v>3841</v>
      </c>
      <c r="C596">
        <v>2</v>
      </c>
    </row>
    <row r="597" spans="1:3" ht="30" x14ac:dyDescent="0.25">
      <c r="A597" t="s">
        <v>4287</v>
      </c>
      <c r="B597" s="180" t="s">
        <v>414</v>
      </c>
      <c r="C597">
        <v>2</v>
      </c>
    </row>
    <row r="598" spans="1:3" x14ac:dyDescent="0.25">
      <c r="A598" t="s">
        <v>4291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4295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3798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3880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3802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3804</v>
      </c>
      <c r="C632">
        <v>2</v>
      </c>
    </row>
    <row r="633" spans="1:3" x14ac:dyDescent="0.25">
      <c r="A633" t="s">
        <v>2105</v>
      </c>
      <c r="B633" s="180" t="s">
        <v>4115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4306</v>
      </c>
      <c r="B635" s="180" t="s">
        <v>570</v>
      </c>
      <c r="C635">
        <v>2</v>
      </c>
    </row>
    <row r="636" spans="1:3" x14ac:dyDescent="0.25">
      <c r="A636" t="s">
        <v>4307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4138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3806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3895</v>
      </c>
      <c r="C678">
        <v>2</v>
      </c>
    </row>
    <row r="679" spans="1:3" x14ac:dyDescent="0.25">
      <c r="A679" t="s">
        <v>2067</v>
      </c>
      <c r="B679" s="180" t="s">
        <v>4111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4309</v>
      </c>
      <c r="B683" s="180" t="s">
        <v>497</v>
      </c>
      <c r="C683">
        <v>2</v>
      </c>
    </row>
    <row r="684" spans="1:3" x14ac:dyDescent="0.25">
      <c r="A684" t="s">
        <v>4309</v>
      </c>
      <c r="B684" s="180" t="s">
        <v>206</v>
      </c>
      <c r="C684">
        <v>2</v>
      </c>
    </row>
    <row r="685" spans="1:3" x14ac:dyDescent="0.25">
      <c r="A685" t="s">
        <v>4309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3811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4310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4036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4311</v>
      </c>
      <c r="B694" s="180" t="s">
        <v>234</v>
      </c>
      <c r="C694">
        <v>2</v>
      </c>
    </row>
    <row r="695" spans="1:3" ht="30" x14ac:dyDescent="0.25">
      <c r="A695" t="s">
        <v>4311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3908</v>
      </c>
      <c r="B699" s="180" t="s">
        <v>3909</v>
      </c>
      <c r="C699">
        <v>2</v>
      </c>
    </row>
    <row r="700" spans="1:3" x14ac:dyDescent="0.25">
      <c r="A700" t="s">
        <v>4314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3878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4316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3670</v>
      </c>
      <c r="C705">
        <v>2</v>
      </c>
    </row>
    <row r="706" spans="1:3" ht="30" x14ac:dyDescent="0.25">
      <c r="A706" t="s">
        <v>4321</v>
      </c>
      <c r="B706" s="180" t="s">
        <v>832</v>
      </c>
      <c r="C706">
        <v>2</v>
      </c>
    </row>
    <row r="707" spans="1:3" ht="30" x14ac:dyDescent="0.25">
      <c r="A707" t="s">
        <v>4321</v>
      </c>
      <c r="B707" s="180" t="s">
        <v>468</v>
      </c>
      <c r="C707">
        <v>2</v>
      </c>
    </row>
    <row r="708" spans="1:3" ht="30" x14ac:dyDescent="0.25">
      <c r="A708" t="s">
        <v>4323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4326</v>
      </c>
      <c r="B711" s="180" t="s">
        <v>1160</v>
      </c>
      <c r="C711">
        <v>2</v>
      </c>
    </row>
    <row r="712" spans="1:3" x14ac:dyDescent="0.25">
      <c r="A712" t="s">
        <v>4328</v>
      </c>
      <c r="B712" s="180" t="s">
        <v>1021</v>
      </c>
      <c r="C712">
        <v>2</v>
      </c>
    </row>
    <row r="713" spans="1:3" x14ac:dyDescent="0.25">
      <c r="A713" t="s">
        <v>4330</v>
      </c>
      <c r="B713" s="180" t="s">
        <v>1046</v>
      </c>
      <c r="C713">
        <v>2</v>
      </c>
    </row>
    <row r="714" spans="1:3" x14ac:dyDescent="0.25">
      <c r="A714" t="s">
        <v>4332</v>
      </c>
      <c r="B714" s="180" t="s">
        <v>1927</v>
      </c>
      <c r="C714">
        <v>2</v>
      </c>
    </row>
    <row r="715" spans="1:3" x14ac:dyDescent="0.25">
      <c r="A715" t="s">
        <v>4332</v>
      </c>
      <c r="B715" s="180" t="s">
        <v>959</v>
      </c>
      <c r="C715">
        <v>2</v>
      </c>
    </row>
    <row r="716" spans="1:3" x14ac:dyDescent="0.25">
      <c r="A716" t="s">
        <v>4332</v>
      </c>
      <c r="B716" s="180" t="s">
        <v>1926</v>
      </c>
      <c r="C716">
        <v>2</v>
      </c>
    </row>
    <row r="717" spans="1:3" x14ac:dyDescent="0.25">
      <c r="A717" t="s">
        <v>4338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3879</v>
      </c>
      <c r="C724">
        <v>2</v>
      </c>
    </row>
    <row r="725" spans="1:3" x14ac:dyDescent="0.25">
      <c r="A725" t="s">
        <v>2071</v>
      </c>
      <c r="B725" s="180" t="s">
        <v>4166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4340</v>
      </c>
      <c r="B735" s="180" t="s">
        <v>578</v>
      </c>
      <c r="C735">
        <v>2</v>
      </c>
    </row>
    <row r="736" spans="1:3" x14ac:dyDescent="0.25">
      <c r="A736" t="s">
        <v>4340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3964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4345</v>
      </c>
      <c r="B747" s="180" t="s">
        <v>365</v>
      </c>
      <c r="C747">
        <v>2</v>
      </c>
    </row>
    <row r="748" spans="1:3" ht="30" x14ac:dyDescent="0.25">
      <c r="A748" t="s">
        <v>3974</v>
      </c>
      <c r="B748" s="180" t="s">
        <v>900</v>
      </c>
      <c r="C748">
        <v>2</v>
      </c>
    </row>
    <row r="749" spans="1:3" x14ac:dyDescent="0.25">
      <c r="A749" t="s">
        <v>3974</v>
      </c>
      <c r="B749" s="180" t="s">
        <v>3975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3840</v>
      </c>
      <c r="C753">
        <v>2</v>
      </c>
    </row>
    <row r="754" spans="1:3" x14ac:dyDescent="0.25">
      <c r="A754" t="s">
        <v>4350</v>
      </c>
      <c r="B754" s="180" t="s">
        <v>836</v>
      </c>
      <c r="C754">
        <v>2</v>
      </c>
    </row>
    <row r="755" spans="1:3" x14ac:dyDescent="0.25">
      <c r="A755" t="s">
        <v>3942</v>
      </c>
      <c r="B755" s="180" t="s">
        <v>2060</v>
      </c>
      <c r="C755">
        <v>2</v>
      </c>
    </row>
    <row r="756" spans="1:3" x14ac:dyDescent="0.25">
      <c r="A756" t="s">
        <v>3942</v>
      </c>
      <c r="B756" s="180" t="s">
        <v>1934</v>
      </c>
      <c r="C756">
        <v>2</v>
      </c>
    </row>
    <row r="757" spans="1:3" ht="30" x14ac:dyDescent="0.25">
      <c r="A757" t="s">
        <v>4355</v>
      </c>
      <c r="B757" s="180" t="s">
        <v>537</v>
      </c>
      <c r="C757">
        <v>2</v>
      </c>
    </row>
    <row r="758" spans="1:3" x14ac:dyDescent="0.25">
      <c r="A758" t="s">
        <v>4356</v>
      </c>
      <c r="B758" s="180" t="s">
        <v>1226</v>
      </c>
      <c r="C758">
        <v>2</v>
      </c>
    </row>
    <row r="759" spans="1:3" x14ac:dyDescent="0.25">
      <c r="A759" t="s">
        <v>4357</v>
      </c>
      <c r="B759" s="180" t="s">
        <v>1960</v>
      </c>
      <c r="C759">
        <v>2</v>
      </c>
    </row>
    <row r="760" spans="1:3" x14ac:dyDescent="0.25">
      <c r="A760" t="s">
        <v>3624</v>
      </c>
      <c r="B760" s="180" t="s">
        <v>3625</v>
      </c>
      <c r="C760">
        <v>2</v>
      </c>
    </row>
    <row r="761" spans="1:3" x14ac:dyDescent="0.25">
      <c r="A761" t="s">
        <v>4358</v>
      </c>
      <c r="B761" s="180" t="s">
        <v>982</v>
      </c>
      <c r="C761">
        <v>2</v>
      </c>
    </row>
    <row r="762" spans="1:3" x14ac:dyDescent="0.25">
      <c r="A762" t="s">
        <v>4360</v>
      </c>
      <c r="B762" s="180" t="s">
        <v>883</v>
      </c>
      <c r="C762">
        <v>2</v>
      </c>
    </row>
    <row r="763" spans="1:3" x14ac:dyDescent="0.25">
      <c r="A763" t="s">
        <v>4362</v>
      </c>
      <c r="B763" s="180" t="s">
        <v>1166</v>
      </c>
      <c r="C763">
        <v>2</v>
      </c>
    </row>
    <row r="764" spans="1:3" x14ac:dyDescent="0.25">
      <c r="A764" t="s">
        <v>4366</v>
      </c>
      <c r="B764" s="180" t="s">
        <v>509</v>
      </c>
      <c r="C764">
        <v>2</v>
      </c>
    </row>
    <row r="765" spans="1:3" ht="30" x14ac:dyDescent="0.25">
      <c r="A765" t="s">
        <v>4369</v>
      </c>
      <c r="B765" s="180" t="s">
        <v>561</v>
      </c>
      <c r="C765">
        <v>2</v>
      </c>
    </row>
    <row r="766" spans="1:3" ht="30" x14ac:dyDescent="0.25">
      <c r="A766" t="s">
        <v>4193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4195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4196</v>
      </c>
      <c r="B790" s="180" t="s">
        <v>656</v>
      </c>
      <c r="C790">
        <v>1</v>
      </c>
    </row>
    <row r="791" spans="1:3" x14ac:dyDescent="0.25">
      <c r="A791" t="s">
        <v>4196</v>
      </c>
      <c r="B791" s="180" t="s">
        <v>657</v>
      </c>
      <c r="C791">
        <v>1</v>
      </c>
    </row>
    <row r="792" spans="1:3" x14ac:dyDescent="0.25">
      <c r="A792" t="s">
        <v>4196</v>
      </c>
      <c r="B792" s="180" t="s">
        <v>388</v>
      </c>
      <c r="C792">
        <v>1</v>
      </c>
    </row>
    <row r="793" spans="1:3" x14ac:dyDescent="0.25">
      <c r="A793" t="s">
        <v>4196</v>
      </c>
      <c r="B793" s="180" t="s">
        <v>1613</v>
      </c>
      <c r="C793">
        <v>1</v>
      </c>
    </row>
    <row r="794" spans="1:3" x14ac:dyDescent="0.25">
      <c r="A794" t="s">
        <v>4196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4197</v>
      </c>
      <c r="B798" s="180" t="s">
        <v>722</v>
      </c>
      <c r="C798">
        <v>1</v>
      </c>
    </row>
    <row r="799" spans="1:3" ht="30" x14ac:dyDescent="0.25">
      <c r="A799" t="s">
        <v>4198</v>
      </c>
      <c r="B799" s="180" t="s">
        <v>1903</v>
      </c>
      <c r="C799">
        <v>1</v>
      </c>
    </row>
    <row r="800" spans="1:3" x14ac:dyDescent="0.25">
      <c r="A800" t="s">
        <v>4198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4199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4201</v>
      </c>
      <c r="B807" s="180" t="s">
        <v>128</v>
      </c>
      <c r="C807">
        <v>1</v>
      </c>
    </row>
    <row r="808" spans="1:3" x14ac:dyDescent="0.25">
      <c r="A808" t="s">
        <v>4202</v>
      </c>
      <c r="B808" s="180" t="s">
        <v>507</v>
      </c>
      <c r="C808">
        <v>1</v>
      </c>
    </row>
    <row r="809" spans="1:3" x14ac:dyDescent="0.25">
      <c r="A809" t="s">
        <v>4203</v>
      </c>
      <c r="B809" s="180" t="s">
        <v>1826</v>
      </c>
      <c r="C809">
        <v>1</v>
      </c>
    </row>
    <row r="810" spans="1:3" x14ac:dyDescent="0.25">
      <c r="A810" t="s">
        <v>4203</v>
      </c>
      <c r="B810" s="180" t="s">
        <v>1825</v>
      </c>
      <c r="C810">
        <v>1</v>
      </c>
    </row>
    <row r="811" spans="1:3" ht="30" x14ac:dyDescent="0.25">
      <c r="A811" t="s">
        <v>4204</v>
      </c>
      <c r="B811" s="180" t="s">
        <v>394</v>
      </c>
      <c r="C811">
        <v>1</v>
      </c>
    </row>
    <row r="812" spans="1:3" x14ac:dyDescent="0.25">
      <c r="A812" t="s">
        <v>4205</v>
      </c>
      <c r="B812" s="180" t="s">
        <v>412</v>
      </c>
      <c r="C812">
        <v>1</v>
      </c>
    </row>
    <row r="813" spans="1:3" x14ac:dyDescent="0.25">
      <c r="A813" t="s">
        <v>4206</v>
      </c>
      <c r="B813" s="180" t="s">
        <v>534</v>
      </c>
      <c r="C813">
        <v>1</v>
      </c>
    </row>
    <row r="814" spans="1:3" ht="30" x14ac:dyDescent="0.25">
      <c r="A814" t="s">
        <v>4208</v>
      </c>
      <c r="B814" s="180" t="s">
        <v>371</v>
      </c>
      <c r="C814">
        <v>1</v>
      </c>
    </row>
    <row r="815" spans="1:3" x14ac:dyDescent="0.25">
      <c r="A815" t="s">
        <v>3696</v>
      </c>
      <c r="B815" s="180" t="s">
        <v>1714</v>
      </c>
      <c r="C815">
        <v>1</v>
      </c>
    </row>
    <row r="816" spans="1:3" x14ac:dyDescent="0.25">
      <c r="A816" t="s">
        <v>4209</v>
      </c>
      <c r="B816" s="180" t="s">
        <v>762</v>
      </c>
      <c r="C816">
        <v>1</v>
      </c>
    </row>
    <row r="817" spans="1:3" x14ac:dyDescent="0.25">
      <c r="A817" t="s">
        <v>4210</v>
      </c>
      <c r="B817" s="180" t="s">
        <v>397</v>
      </c>
      <c r="C817">
        <v>1</v>
      </c>
    </row>
    <row r="818" spans="1:3" ht="30" x14ac:dyDescent="0.25">
      <c r="A818" t="s">
        <v>4210</v>
      </c>
      <c r="B818" s="180" t="s">
        <v>503</v>
      </c>
      <c r="C818">
        <v>1</v>
      </c>
    </row>
    <row r="819" spans="1:3" ht="30" x14ac:dyDescent="0.25">
      <c r="A819" t="s">
        <v>4210</v>
      </c>
      <c r="B819" s="180" t="s">
        <v>137</v>
      </c>
      <c r="C819">
        <v>1</v>
      </c>
    </row>
    <row r="820" spans="1:3" x14ac:dyDescent="0.25">
      <c r="A820" t="s">
        <v>4210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4212</v>
      </c>
      <c r="B822" s="180" t="s">
        <v>824</v>
      </c>
      <c r="C822">
        <v>1</v>
      </c>
    </row>
    <row r="823" spans="1:3" x14ac:dyDescent="0.25">
      <c r="A823" t="s">
        <v>4213</v>
      </c>
      <c r="B823" s="180" t="s">
        <v>3702</v>
      </c>
      <c r="C823">
        <v>1</v>
      </c>
    </row>
    <row r="824" spans="1:3" x14ac:dyDescent="0.25">
      <c r="A824" t="s">
        <v>3773</v>
      </c>
      <c r="B824" s="180" t="s">
        <v>1864</v>
      </c>
      <c r="C824">
        <v>1</v>
      </c>
    </row>
    <row r="825" spans="1:3" ht="30" x14ac:dyDescent="0.25">
      <c r="A825" t="s">
        <v>3773</v>
      </c>
      <c r="B825" s="180" t="s">
        <v>1264</v>
      </c>
      <c r="C825">
        <v>1</v>
      </c>
    </row>
    <row r="826" spans="1:3" x14ac:dyDescent="0.25">
      <c r="A826" t="s">
        <v>3773</v>
      </c>
      <c r="B826" s="180" t="s">
        <v>1871</v>
      </c>
      <c r="C826">
        <v>1</v>
      </c>
    </row>
    <row r="827" spans="1:3" x14ac:dyDescent="0.25">
      <c r="A827" t="s">
        <v>3773</v>
      </c>
      <c r="B827" s="180" t="s">
        <v>1865</v>
      </c>
      <c r="C827">
        <v>1</v>
      </c>
    </row>
    <row r="828" spans="1:3" ht="30" x14ac:dyDescent="0.25">
      <c r="A828" t="s">
        <v>3773</v>
      </c>
      <c r="B828" s="180" t="s">
        <v>3977</v>
      </c>
      <c r="C828">
        <v>1</v>
      </c>
    </row>
    <row r="829" spans="1:3" x14ac:dyDescent="0.25">
      <c r="A829" t="s">
        <v>4215</v>
      </c>
      <c r="B829" s="180" t="s">
        <v>423</v>
      </c>
      <c r="C829">
        <v>1</v>
      </c>
    </row>
    <row r="830" spans="1:3" x14ac:dyDescent="0.25">
      <c r="A830" t="s">
        <v>4215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4164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4218</v>
      </c>
      <c r="B836" s="180" t="s">
        <v>2040</v>
      </c>
      <c r="C836">
        <v>1</v>
      </c>
    </row>
    <row r="837" spans="1:3" x14ac:dyDescent="0.25">
      <c r="A837" t="s">
        <v>4218</v>
      </c>
      <c r="B837" s="180" t="s">
        <v>1621</v>
      </c>
      <c r="C837">
        <v>1</v>
      </c>
    </row>
    <row r="838" spans="1:3" x14ac:dyDescent="0.25">
      <c r="A838" t="s">
        <v>4218</v>
      </c>
      <c r="B838" s="180" t="s">
        <v>94</v>
      </c>
      <c r="C838">
        <v>1</v>
      </c>
    </row>
    <row r="839" spans="1:3" x14ac:dyDescent="0.25">
      <c r="A839" t="s">
        <v>4218</v>
      </c>
      <c r="B839" s="180" t="s">
        <v>1078</v>
      </c>
      <c r="C839">
        <v>1</v>
      </c>
    </row>
    <row r="840" spans="1:3" x14ac:dyDescent="0.25">
      <c r="A840" t="s">
        <v>4218</v>
      </c>
      <c r="B840" s="180" t="s">
        <v>1622</v>
      </c>
      <c r="C840">
        <v>1</v>
      </c>
    </row>
    <row r="841" spans="1:3" x14ac:dyDescent="0.25">
      <c r="A841" t="s">
        <v>4219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4031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3861</v>
      </c>
      <c r="C875">
        <v>1</v>
      </c>
    </row>
    <row r="876" spans="1:3" ht="30" x14ac:dyDescent="0.25">
      <c r="A876" t="s">
        <v>2115</v>
      </c>
      <c r="B876" s="180" t="s">
        <v>4189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4221</v>
      </c>
      <c r="B893" s="180" t="s">
        <v>260</v>
      </c>
      <c r="C893">
        <v>1</v>
      </c>
    </row>
    <row r="894" spans="1:3" ht="30" x14ac:dyDescent="0.25">
      <c r="A894" t="s">
        <v>4221</v>
      </c>
      <c r="B894" s="180" t="s">
        <v>341</v>
      </c>
      <c r="C894">
        <v>1</v>
      </c>
    </row>
    <row r="895" spans="1:3" x14ac:dyDescent="0.25">
      <c r="A895" t="s">
        <v>4221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3703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3663</v>
      </c>
      <c r="B899" s="180" t="s">
        <v>853</v>
      </c>
      <c r="C899">
        <v>1</v>
      </c>
    </row>
    <row r="900" spans="1:3" x14ac:dyDescent="0.25">
      <c r="A900" t="s">
        <v>3663</v>
      </c>
      <c r="B900" s="180" t="s">
        <v>1892</v>
      </c>
      <c r="C900">
        <v>1</v>
      </c>
    </row>
    <row r="901" spans="1:3" ht="30" x14ac:dyDescent="0.25">
      <c r="A901" t="s">
        <v>3663</v>
      </c>
      <c r="B901" s="180" t="s">
        <v>1890</v>
      </c>
      <c r="C901">
        <v>1</v>
      </c>
    </row>
    <row r="902" spans="1:3" ht="30" x14ac:dyDescent="0.25">
      <c r="A902" t="s">
        <v>3663</v>
      </c>
      <c r="B902" s="180" t="s">
        <v>1891</v>
      </c>
      <c r="C902">
        <v>1</v>
      </c>
    </row>
    <row r="903" spans="1:3" ht="30" x14ac:dyDescent="0.25">
      <c r="A903" t="s">
        <v>3663</v>
      </c>
      <c r="B903" s="180" t="s">
        <v>1886</v>
      </c>
      <c r="C903">
        <v>1</v>
      </c>
    </row>
    <row r="904" spans="1:3" x14ac:dyDescent="0.25">
      <c r="A904" t="s">
        <v>3663</v>
      </c>
      <c r="B904" s="180" t="s">
        <v>3664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4222</v>
      </c>
      <c r="B906" s="180" t="s">
        <v>105</v>
      </c>
      <c r="C906">
        <v>1</v>
      </c>
    </row>
    <row r="907" spans="1:3" x14ac:dyDescent="0.25">
      <c r="A907" t="s">
        <v>4222</v>
      </c>
      <c r="B907" s="180" t="s">
        <v>104</v>
      </c>
      <c r="C907">
        <v>1</v>
      </c>
    </row>
    <row r="908" spans="1:3" x14ac:dyDescent="0.25">
      <c r="A908" t="s">
        <v>4222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3971</v>
      </c>
      <c r="B925" s="180" t="s">
        <v>3972</v>
      </c>
      <c r="C925">
        <v>1</v>
      </c>
    </row>
    <row r="926" spans="1:3" ht="30" x14ac:dyDescent="0.25">
      <c r="A926" t="s">
        <v>4223</v>
      </c>
      <c r="B926" s="180" t="s">
        <v>3617</v>
      </c>
      <c r="C926">
        <v>1</v>
      </c>
    </row>
    <row r="927" spans="1:3" ht="30" x14ac:dyDescent="0.25">
      <c r="A927" t="s">
        <v>4224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4100</v>
      </c>
      <c r="C930">
        <v>1</v>
      </c>
    </row>
    <row r="931" spans="1:3" ht="30" x14ac:dyDescent="0.25">
      <c r="A931" t="s">
        <v>4225</v>
      </c>
      <c r="B931" s="180" t="s">
        <v>1995</v>
      </c>
      <c r="C931">
        <v>1</v>
      </c>
    </row>
    <row r="932" spans="1:3" ht="30" x14ac:dyDescent="0.25">
      <c r="A932" t="s">
        <v>4226</v>
      </c>
      <c r="B932" s="180" t="s">
        <v>670</v>
      </c>
      <c r="C932">
        <v>1</v>
      </c>
    </row>
    <row r="933" spans="1:3" ht="30" x14ac:dyDescent="0.25">
      <c r="A933" t="s">
        <v>4226</v>
      </c>
      <c r="B933" s="180" t="s">
        <v>669</v>
      </c>
      <c r="C933">
        <v>1</v>
      </c>
    </row>
    <row r="934" spans="1:3" x14ac:dyDescent="0.25">
      <c r="A934" t="s">
        <v>4226</v>
      </c>
      <c r="B934" s="180" t="s">
        <v>701</v>
      </c>
      <c r="C934">
        <v>1</v>
      </c>
    </row>
    <row r="935" spans="1:3" x14ac:dyDescent="0.25">
      <c r="A935" t="s">
        <v>4226</v>
      </c>
      <c r="B935" s="180" t="s">
        <v>702</v>
      </c>
      <c r="C935">
        <v>1</v>
      </c>
    </row>
    <row r="936" spans="1:3" x14ac:dyDescent="0.25">
      <c r="A936" t="s">
        <v>4226</v>
      </c>
      <c r="B936" s="180" t="s">
        <v>703</v>
      </c>
      <c r="C936">
        <v>1</v>
      </c>
    </row>
    <row r="937" spans="1:3" ht="30" x14ac:dyDescent="0.25">
      <c r="A937" t="s">
        <v>4227</v>
      </c>
      <c r="B937" s="180" t="s">
        <v>1726</v>
      </c>
      <c r="C937">
        <v>1</v>
      </c>
    </row>
    <row r="938" spans="1:3" x14ac:dyDescent="0.25">
      <c r="A938" t="s">
        <v>4228</v>
      </c>
      <c r="B938" s="180" t="s">
        <v>548</v>
      </c>
      <c r="C938">
        <v>1</v>
      </c>
    </row>
    <row r="939" spans="1:3" x14ac:dyDescent="0.25">
      <c r="A939" t="s">
        <v>4229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3990</v>
      </c>
      <c r="C947">
        <v>1</v>
      </c>
    </row>
    <row r="948" spans="1:3" x14ac:dyDescent="0.25">
      <c r="A948" t="s">
        <v>3996</v>
      </c>
      <c r="B948" s="180" t="s">
        <v>3997</v>
      </c>
      <c r="C948">
        <v>1</v>
      </c>
    </row>
    <row r="949" spans="1:3" x14ac:dyDescent="0.25">
      <c r="A949" t="s">
        <v>3996</v>
      </c>
      <c r="B949" s="180" t="s">
        <v>3998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4231</v>
      </c>
      <c r="B951" s="180" t="s">
        <v>1212</v>
      </c>
      <c r="C951">
        <v>1</v>
      </c>
    </row>
    <row r="952" spans="1:3" ht="30" x14ac:dyDescent="0.25">
      <c r="A952" t="s">
        <v>4232</v>
      </c>
      <c r="B952" s="180" t="s">
        <v>204</v>
      </c>
      <c r="C952">
        <v>1</v>
      </c>
    </row>
    <row r="953" spans="1:3" x14ac:dyDescent="0.25">
      <c r="A953" t="s">
        <v>4233</v>
      </c>
      <c r="B953" s="180" t="s">
        <v>3704</v>
      </c>
      <c r="C953">
        <v>1</v>
      </c>
    </row>
    <row r="954" spans="1:3" x14ac:dyDescent="0.25">
      <c r="A954" t="s">
        <v>4234</v>
      </c>
      <c r="B954" s="180" t="s">
        <v>1070</v>
      </c>
      <c r="C954">
        <v>1</v>
      </c>
    </row>
    <row r="955" spans="1:3" x14ac:dyDescent="0.25">
      <c r="A955" t="s">
        <v>4235</v>
      </c>
      <c r="B955" s="180" t="s">
        <v>1645</v>
      </c>
      <c r="C955">
        <v>1</v>
      </c>
    </row>
    <row r="956" spans="1:3" ht="30" x14ac:dyDescent="0.25">
      <c r="A956" t="s">
        <v>4236</v>
      </c>
      <c r="B956" s="180" t="s">
        <v>1770</v>
      </c>
      <c r="C956">
        <v>1</v>
      </c>
    </row>
    <row r="957" spans="1:3" ht="30" x14ac:dyDescent="0.25">
      <c r="A957" t="s">
        <v>4236</v>
      </c>
      <c r="B957" s="180" t="s">
        <v>1762</v>
      </c>
      <c r="C957">
        <v>1</v>
      </c>
    </row>
    <row r="958" spans="1:3" x14ac:dyDescent="0.25">
      <c r="A958" t="s">
        <v>4237</v>
      </c>
      <c r="B958" s="180" t="s">
        <v>1245</v>
      </c>
      <c r="C958">
        <v>1</v>
      </c>
    </row>
    <row r="959" spans="1:3" x14ac:dyDescent="0.25">
      <c r="A959" t="s">
        <v>4237</v>
      </c>
      <c r="B959" s="180" t="s">
        <v>1236</v>
      </c>
      <c r="C959">
        <v>1</v>
      </c>
    </row>
    <row r="960" spans="1:3" ht="30" x14ac:dyDescent="0.25">
      <c r="A960" t="s">
        <v>4238</v>
      </c>
      <c r="B960" s="180" t="s">
        <v>565</v>
      </c>
      <c r="C960">
        <v>1</v>
      </c>
    </row>
    <row r="961" spans="1:3" x14ac:dyDescent="0.25">
      <c r="A961" t="s">
        <v>4239</v>
      </c>
      <c r="B961" s="180" t="s">
        <v>1030</v>
      </c>
      <c r="C961">
        <v>1</v>
      </c>
    </row>
    <row r="962" spans="1:3" ht="30" x14ac:dyDescent="0.25">
      <c r="A962" t="s">
        <v>4240</v>
      </c>
      <c r="B962" s="180" t="s">
        <v>1261</v>
      </c>
      <c r="C962">
        <v>1</v>
      </c>
    </row>
    <row r="963" spans="1:3" x14ac:dyDescent="0.25">
      <c r="A963" t="s">
        <v>4241</v>
      </c>
      <c r="B963" s="180" t="s">
        <v>2622</v>
      </c>
      <c r="C963">
        <v>1</v>
      </c>
    </row>
    <row r="964" spans="1:3" x14ac:dyDescent="0.25">
      <c r="A964" t="s">
        <v>4242</v>
      </c>
      <c r="B964" s="180" t="s">
        <v>1113</v>
      </c>
      <c r="C964">
        <v>1</v>
      </c>
    </row>
    <row r="965" spans="1:3" x14ac:dyDescent="0.25">
      <c r="A965" t="s">
        <v>4243</v>
      </c>
      <c r="B965" s="180" t="s">
        <v>223</v>
      </c>
      <c r="C965">
        <v>1</v>
      </c>
    </row>
    <row r="966" spans="1:3" x14ac:dyDescent="0.25">
      <c r="A966" t="s">
        <v>4243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4066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4067</v>
      </c>
      <c r="C1025">
        <v>1</v>
      </c>
    </row>
    <row r="1026" spans="1:3" x14ac:dyDescent="0.25">
      <c r="A1026" t="s">
        <v>2309</v>
      </c>
      <c r="B1026" s="180" t="s">
        <v>4068</v>
      </c>
      <c r="C1026">
        <v>1</v>
      </c>
    </row>
    <row r="1027" spans="1:3" x14ac:dyDescent="0.25">
      <c r="A1027" t="s">
        <v>2309</v>
      </c>
      <c r="B1027" s="180" t="s">
        <v>4069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4075</v>
      </c>
      <c r="C1031">
        <v>1</v>
      </c>
    </row>
    <row r="1032" spans="1:3" x14ac:dyDescent="0.25">
      <c r="A1032" t="s">
        <v>2309</v>
      </c>
      <c r="B1032" s="180" t="s">
        <v>4077</v>
      </c>
      <c r="C1032">
        <v>1</v>
      </c>
    </row>
    <row r="1033" spans="1:3" x14ac:dyDescent="0.25">
      <c r="A1033" t="s">
        <v>2309</v>
      </c>
      <c r="B1033" s="180" t="s">
        <v>4086</v>
      </c>
      <c r="C1033">
        <v>1</v>
      </c>
    </row>
    <row r="1034" spans="1:3" x14ac:dyDescent="0.25">
      <c r="A1034" t="s">
        <v>2309</v>
      </c>
      <c r="B1034" s="180" t="s">
        <v>4087</v>
      </c>
      <c r="C1034">
        <v>1</v>
      </c>
    </row>
    <row r="1035" spans="1:3" x14ac:dyDescent="0.25">
      <c r="A1035" t="s">
        <v>2309</v>
      </c>
      <c r="B1035" s="180" t="s">
        <v>4079</v>
      </c>
      <c r="C1035">
        <v>1</v>
      </c>
    </row>
    <row r="1036" spans="1:3" x14ac:dyDescent="0.25">
      <c r="A1036" t="s">
        <v>2309</v>
      </c>
      <c r="B1036" s="180" t="s">
        <v>4081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4070</v>
      </c>
      <c r="C1042">
        <v>1</v>
      </c>
    </row>
    <row r="1043" spans="1:3" x14ac:dyDescent="0.25">
      <c r="A1043" t="s">
        <v>2309</v>
      </c>
      <c r="B1043" s="180" t="s">
        <v>4083</v>
      </c>
      <c r="C1043">
        <v>1</v>
      </c>
    </row>
    <row r="1044" spans="1:3" x14ac:dyDescent="0.25">
      <c r="A1044" t="s">
        <v>2309</v>
      </c>
      <c r="B1044" s="180" t="s">
        <v>4084</v>
      </c>
      <c r="C1044">
        <v>1</v>
      </c>
    </row>
    <row r="1045" spans="1:3" x14ac:dyDescent="0.25">
      <c r="A1045" t="s">
        <v>2309</v>
      </c>
      <c r="B1045" s="180" t="s">
        <v>4088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4072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4246</v>
      </c>
      <c r="B1065" s="180" t="s">
        <v>1616</v>
      </c>
      <c r="C1065">
        <v>1</v>
      </c>
    </row>
    <row r="1066" spans="1:3" x14ac:dyDescent="0.25">
      <c r="A1066" t="s">
        <v>3700</v>
      </c>
      <c r="B1066" s="180" t="s">
        <v>3705</v>
      </c>
      <c r="C1066">
        <v>1</v>
      </c>
    </row>
    <row r="1067" spans="1:3" ht="30" x14ac:dyDescent="0.25">
      <c r="A1067" t="s">
        <v>3700</v>
      </c>
      <c r="B1067" s="180" t="s">
        <v>564</v>
      </c>
      <c r="C1067">
        <v>1</v>
      </c>
    </row>
    <row r="1068" spans="1:3" ht="30" x14ac:dyDescent="0.25">
      <c r="A1068" t="s">
        <v>3700</v>
      </c>
      <c r="B1068" s="180" t="s">
        <v>563</v>
      </c>
      <c r="C1068">
        <v>1</v>
      </c>
    </row>
    <row r="1069" spans="1:3" x14ac:dyDescent="0.25">
      <c r="A1069" t="s">
        <v>3700</v>
      </c>
      <c r="B1069" s="180" t="s">
        <v>2619</v>
      </c>
      <c r="C1069">
        <v>1</v>
      </c>
    </row>
    <row r="1070" spans="1:3" x14ac:dyDescent="0.25">
      <c r="A1070" t="s">
        <v>4248</v>
      </c>
      <c r="B1070" s="180" t="s">
        <v>1689</v>
      </c>
      <c r="C1070">
        <v>1</v>
      </c>
    </row>
    <row r="1071" spans="1:3" x14ac:dyDescent="0.25">
      <c r="A1071" t="s">
        <v>4248</v>
      </c>
      <c r="B1071" s="180" t="s">
        <v>1074</v>
      </c>
      <c r="C1071">
        <v>1</v>
      </c>
    </row>
    <row r="1072" spans="1:3" ht="30" x14ac:dyDescent="0.25">
      <c r="A1072" t="s">
        <v>4248</v>
      </c>
      <c r="B1072" s="180" t="s">
        <v>1164</v>
      </c>
      <c r="C1072">
        <v>1</v>
      </c>
    </row>
    <row r="1073" spans="1:3" x14ac:dyDescent="0.25">
      <c r="A1073" t="s">
        <v>4248</v>
      </c>
      <c r="B1073" s="180" t="s">
        <v>1204</v>
      </c>
      <c r="C1073">
        <v>1</v>
      </c>
    </row>
    <row r="1074" spans="1:3" x14ac:dyDescent="0.25">
      <c r="A1074" t="s">
        <v>4248</v>
      </c>
      <c r="B1074" s="180" t="s">
        <v>1812</v>
      </c>
      <c r="C1074">
        <v>1</v>
      </c>
    </row>
    <row r="1075" spans="1:3" x14ac:dyDescent="0.25">
      <c r="A1075" t="s">
        <v>4249</v>
      </c>
      <c r="B1075" s="180" t="s">
        <v>526</v>
      </c>
      <c r="C1075">
        <v>1</v>
      </c>
    </row>
    <row r="1076" spans="1:3" x14ac:dyDescent="0.25">
      <c r="A1076" t="s">
        <v>4249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4098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4168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4049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4251</v>
      </c>
      <c r="B1097" s="180" t="s">
        <v>1887</v>
      </c>
      <c r="C1097">
        <v>1</v>
      </c>
    </row>
    <row r="1098" spans="1:3" x14ac:dyDescent="0.25">
      <c r="A1098" t="s">
        <v>3954</v>
      </c>
      <c r="B1098" s="180" t="s">
        <v>3955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3985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4252</v>
      </c>
      <c r="B1105" s="180" t="s">
        <v>226</v>
      </c>
      <c r="C1105">
        <v>1</v>
      </c>
    </row>
    <row r="1106" spans="1:3" ht="30" x14ac:dyDescent="0.25">
      <c r="A1106" t="s">
        <v>4253</v>
      </c>
      <c r="B1106" s="180" t="s">
        <v>646</v>
      </c>
      <c r="C1106">
        <v>1</v>
      </c>
    </row>
    <row r="1107" spans="1:3" ht="30" x14ac:dyDescent="0.25">
      <c r="A1107" t="s">
        <v>4254</v>
      </c>
      <c r="B1107" s="180" t="s">
        <v>1038</v>
      </c>
      <c r="C1107">
        <v>1</v>
      </c>
    </row>
    <row r="1108" spans="1:3" x14ac:dyDescent="0.25">
      <c r="A1108" t="s">
        <v>4255</v>
      </c>
      <c r="B1108" s="180" t="s">
        <v>1749</v>
      </c>
      <c r="C1108">
        <v>1</v>
      </c>
    </row>
    <row r="1109" spans="1:3" x14ac:dyDescent="0.25">
      <c r="A1109" t="s">
        <v>4256</v>
      </c>
      <c r="B1109" s="180" t="s">
        <v>479</v>
      </c>
      <c r="C1109">
        <v>1</v>
      </c>
    </row>
    <row r="1110" spans="1:3" x14ac:dyDescent="0.25">
      <c r="A1110" t="s">
        <v>4256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3634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4180</v>
      </c>
      <c r="B1118" s="180" t="s">
        <v>4181</v>
      </c>
      <c r="C1118">
        <v>1</v>
      </c>
    </row>
    <row r="1119" spans="1:3" x14ac:dyDescent="0.25">
      <c r="A1119" t="s">
        <v>3660</v>
      </c>
      <c r="B1119" s="180" t="s">
        <v>3661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4142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4259</v>
      </c>
      <c r="B1125" s="180" t="s">
        <v>1101</v>
      </c>
      <c r="C1125">
        <v>1</v>
      </c>
    </row>
    <row r="1126" spans="1:3" ht="30" x14ac:dyDescent="0.25">
      <c r="A1126" t="s">
        <v>4259</v>
      </c>
      <c r="B1126" s="180" t="s">
        <v>1102</v>
      </c>
      <c r="C1126">
        <v>1</v>
      </c>
    </row>
    <row r="1127" spans="1:3" x14ac:dyDescent="0.25">
      <c r="A1127" t="s">
        <v>4260</v>
      </c>
      <c r="B1127" s="180" t="s">
        <v>194</v>
      </c>
      <c r="C1127">
        <v>1</v>
      </c>
    </row>
    <row r="1128" spans="1:3" x14ac:dyDescent="0.25">
      <c r="A1128" t="s">
        <v>4261</v>
      </c>
      <c r="B1128" s="180" t="s">
        <v>1233</v>
      </c>
      <c r="C1128">
        <v>1</v>
      </c>
    </row>
    <row r="1129" spans="1:3" x14ac:dyDescent="0.25">
      <c r="A1129" t="s">
        <v>4261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4262</v>
      </c>
      <c r="B1131" s="180" t="s">
        <v>1938</v>
      </c>
      <c r="C1131">
        <v>1</v>
      </c>
    </row>
    <row r="1132" spans="1:3" ht="30" x14ac:dyDescent="0.25">
      <c r="A1132" t="s">
        <v>4263</v>
      </c>
      <c r="B1132" s="180" t="s">
        <v>359</v>
      </c>
      <c r="C1132">
        <v>1</v>
      </c>
    </row>
    <row r="1133" spans="1:3" ht="30" x14ac:dyDescent="0.25">
      <c r="A1133" t="s">
        <v>4264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3876</v>
      </c>
      <c r="C1137">
        <v>1</v>
      </c>
    </row>
    <row r="1138" spans="1:3" x14ac:dyDescent="0.25">
      <c r="A1138" t="s">
        <v>2624</v>
      </c>
      <c r="B1138" s="180" t="s">
        <v>3849</v>
      </c>
      <c r="C1138">
        <v>1</v>
      </c>
    </row>
    <row r="1139" spans="1:3" x14ac:dyDescent="0.25">
      <c r="A1139" t="s">
        <v>2624</v>
      </c>
      <c r="B1139" s="180" t="s">
        <v>3988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4266</v>
      </c>
      <c r="B1141" s="180" t="s">
        <v>103</v>
      </c>
      <c r="C1141">
        <v>1</v>
      </c>
    </row>
    <row r="1142" spans="1:3" ht="30" x14ac:dyDescent="0.25">
      <c r="A1142" t="s">
        <v>4267</v>
      </c>
      <c r="B1142" s="180" t="s">
        <v>237</v>
      </c>
      <c r="C1142">
        <v>1</v>
      </c>
    </row>
    <row r="1143" spans="1:3" x14ac:dyDescent="0.25">
      <c r="A1143" t="s">
        <v>4268</v>
      </c>
      <c r="B1143" s="180" t="s">
        <v>1068</v>
      </c>
      <c r="C1143">
        <v>1</v>
      </c>
    </row>
    <row r="1144" spans="1:3" x14ac:dyDescent="0.25">
      <c r="A1144" t="s">
        <v>4269</v>
      </c>
      <c r="B1144" s="180" t="s">
        <v>574</v>
      </c>
      <c r="C1144">
        <v>1</v>
      </c>
    </row>
    <row r="1145" spans="1:3" x14ac:dyDescent="0.25">
      <c r="A1145" t="s">
        <v>4270</v>
      </c>
      <c r="B1145" s="180" t="s">
        <v>2057</v>
      </c>
      <c r="C1145">
        <v>1</v>
      </c>
    </row>
    <row r="1146" spans="1:3" x14ac:dyDescent="0.25">
      <c r="A1146" t="s">
        <v>4271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4272</v>
      </c>
      <c r="B1148" s="180" t="s">
        <v>630</v>
      </c>
      <c r="C1148">
        <v>1</v>
      </c>
    </row>
    <row r="1149" spans="1:3" x14ac:dyDescent="0.25">
      <c r="A1149" t="s">
        <v>4273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4275</v>
      </c>
      <c r="B1155" s="180" t="s">
        <v>377</v>
      </c>
      <c r="C1155">
        <v>1</v>
      </c>
    </row>
    <row r="1156" spans="1:3" ht="30" x14ac:dyDescent="0.25">
      <c r="A1156" t="s">
        <v>4276</v>
      </c>
      <c r="B1156" s="180" t="s">
        <v>3707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4277</v>
      </c>
      <c r="B1164" s="180" t="s">
        <v>618</v>
      </c>
      <c r="C1164">
        <v>1</v>
      </c>
    </row>
    <row r="1165" spans="1:3" x14ac:dyDescent="0.25">
      <c r="A1165" t="s">
        <v>4278</v>
      </c>
      <c r="B1165" s="180" t="s">
        <v>1945</v>
      </c>
      <c r="C1165">
        <v>1</v>
      </c>
    </row>
    <row r="1166" spans="1:3" ht="30" x14ac:dyDescent="0.25">
      <c r="A1166" t="s">
        <v>4278</v>
      </c>
      <c r="B1166" s="180" t="s">
        <v>1944</v>
      </c>
      <c r="C1166">
        <v>1</v>
      </c>
    </row>
    <row r="1167" spans="1:3" x14ac:dyDescent="0.25">
      <c r="A1167" t="s">
        <v>4279</v>
      </c>
      <c r="B1167" s="180" t="s">
        <v>1930</v>
      </c>
      <c r="C1167">
        <v>1</v>
      </c>
    </row>
    <row r="1168" spans="1:3" x14ac:dyDescent="0.25">
      <c r="A1168" t="s">
        <v>4280</v>
      </c>
      <c r="B1168" s="180" t="s">
        <v>855</v>
      </c>
      <c r="C1168">
        <v>1</v>
      </c>
    </row>
    <row r="1169" spans="1:3" x14ac:dyDescent="0.25">
      <c r="A1169" t="s">
        <v>4281</v>
      </c>
      <c r="B1169" s="180" t="s">
        <v>3706</v>
      </c>
      <c r="C1169">
        <v>1</v>
      </c>
    </row>
    <row r="1170" spans="1:3" x14ac:dyDescent="0.25">
      <c r="A1170" t="s">
        <v>4283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3709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4286</v>
      </c>
      <c r="B1176" s="180" t="s">
        <v>1765</v>
      </c>
      <c r="C1176">
        <v>1</v>
      </c>
    </row>
    <row r="1177" spans="1:3" x14ac:dyDescent="0.25">
      <c r="A1177" t="s">
        <v>4286</v>
      </c>
      <c r="B1177" s="180" t="s">
        <v>1766</v>
      </c>
      <c r="C1177">
        <v>1</v>
      </c>
    </row>
    <row r="1178" spans="1:3" x14ac:dyDescent="0.25">
      <c r="A1178" t="s">
        <v>4286</v>
      </c>
      <c r="B1178" s="180" t="s">
        <v>1763</v>
      </c>
      <c r="C1178">
        <v>1</v>
      </c>
    </row>
    <row r="1179" spans="1:3" x14ac:dyDescent="0.25">
      <c r="A1179" t="s">
        <v>4286</v>
      </c>
      <c r="B1179" s="180" t="s">
        <v>1769</v>
      </c>
      <c r="C1179">
        <v>1</v>
      </c>
    </row>
    <row r="1180" spans="1:3" ht="30" x14ac:dyDescent="0.25">
      <c r="A1180" t="s">
        <v>4286</v>
      </c>
      <c r="B1180" s="180" t="s">
        <v>1767</v>
      </c>
      <c r="C1180">
        <v>1</v>
      </c>
    </row>
    <row r="1181" spans="1:3" ht="30" x14ac:dyDescent="0.25">
      <c r="A1181" t="s">
        <v>4286</v>
      </c>
      <c r="B1181" s="180" t="s">
        <v>3701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4287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4288</v>
      </c>
      <c r="B1202" s="180" t="s">
        <v>1764</v>
      </c>
      <c r="C1202">
        <v>1</v>
      </c>
    </row>
    <row r="1203" spans="1:3" x14ac:dyDescent="0.25">
      <c r="A1203" t="s">
        <v>4288</v>
      </c>
      <c r="B1203" s="180" t="s">
        <v>1768</v>
      </c>
      <c r="C1203">
        <v>1</v>
      </c>
    </row>
    <row r="1204" spans="1:3" ht="30" x14ac:dyDescent="0.25">
      <c r="A1204" t="s">
        <v>4289</v>
      </c>
      <c r="B1204" s="180" t="s">
        <v>1907</v>
      </c>
      <c r="C1204">
        <v>1</v>
      </c>
    </row>
    <row r="1205" spans="1:3" ht="30" x14ac:dyDescent="0.25">
      <c r="A1205" t="s">
        <v>4290</v>
      </c>
      <c r="B1205" s="180" t="s">
        <v>1037</v>
      </c>
      <c r="C1205">
        <v>1</v>
      </c>
    </row>
    <row r="1206" spans="1:3" ht="30" x14ac:dyDescent="0.25">
      <c r="A1206" t="s">
        <v>3845</v>
      </c>
      <c r="B1206" s="180" t="s">
        <v>3846</v>
      </c>
      <c r="C1206">
        <v>1</v>
      </c>
    </row>
    <row r="1207" spans="1:3" ht="30" x14ac:dyDescent="0.25">
      <c r="A1207" t="s">
        <v>4292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3714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3952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4293</v>
      </c>
      <c r="B1229" s="180" t="s">
        <v>1684</v>
      </c>
      <c r="C1229">
        <v>1</v>
      </c>
    </row>
    <row r="1230" spans="1:3" ht="30" x14ac:dyDescent="0.25">
      <c r="A1230" t="s">
        <v>4293</v>
      </c>
      <c r="B1230" s="180" t="s">
        <v>1730</v>
      </c>
      <c r="C1230">
        <v>1</v>
      </c>
    </row>
    <row r="1231" spans="1:3" ht="30" x14ac:dyDescent="0.25">
      <c r="A1231" t="s">
        <v>4294</v>
      </c>
      <c r="B1231" s="180" t="s">
        <v>906</v>
      </c>
      <c r="C1231">
        <v>1</v>
      </c>
    </row>
    <row r="1232" spans="1:3" x14ac:dyDescent="0.25">
      <c r="A1232" t="s">
        <v>4295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4296</v>
      </c>
      <c r="B1242" s="180" t="s">
        <v>894</v>
      </c>
      <c r="C1242">
        <v>1</v>
      </c>
    </row>
    <row r="1243" spans="1:3" x14ac:dyDescent="0.25">
      <c r="A1243" t="s">
        <v>3789</v>
      </c>
      <c r="B1243" s="180" t="s">
        <v>1955</v>
      </c>
      <c r="C1243">
        <v>1</v>
      </c>
    </row>
    <row r="1244" spans="1:3" ht="30" x14ac:dyDescent="0.25">
      <c r="A1244" t="s">
        <v>3789</v>
      </c>
      <c r="B1244" s="180" t="s">
        <v>209</v>
      </c>
      <c r="C1244">
        <v>1</v>
      </c>
    </row>
    <row r="1245" spans="1:3" ht="30" x14ac:dyDescent="0.25">
      <c r="A1245" t="s">
        <v>3789</v>
      </c>
      <c r="B1245" s="180" t="s">
        <v>210</v>
      </c>
      <c r="C1245">
        <v>1</v>
      </c>
    </row>
    <row r="1246" spans="1:3" ht="30" x14ac:dyDescent="0.25">
      <c r="A1246" t="s">
        <v>3789</v>
      </c>
      <c r="B1246" s="180" t="s">
        <v>3710</v>
      </c>
      <c r="C1246">
        <v>1</v>
      </c>
    </row>
    <row r="1247" spans="1:3" x14ac:dyDescent="0.25">
      <c r="A1247" t="s">
        <v>4297</v>
      </c>
      <c r="B1247" s="180" t="s">
        <v>633</v>
      </c>
      <c r="C1247">
        <v>1</v>
      </c>
    </row>
    <row r="1248" spans="1:3" x14ac:dyDescent="0.25">
      <c r="A1248" t="s">
        <v>4298</v>
      </c>
      <c r="B1248" s="180" t="s">
        <v>2046</v>
      </c>
      <c r="C1248">
        <v>1</v>
      </c>
    </row>
    <row r="1249" spans="1:3" ht="30" x14ac:dyDescent="0.25">
      <c r="A1249" t="s">
        <v>4299</v>
      </c>
      <c r="B1249" s="180" t="s">
        <v>144</v>
      </c>
      <c r="C1249">
        <v>1</v>
      </c>
    </row>
    <row r="1250" spans="1:3" x14ac:dyDescent="0.25">
      <c r="A1250" t="s">
        <v>4300</v>
      </c>
      <c r="B1250" s="180" t="s">
        <v>1775</v>
      </c>
      <c r="C1250">
        <v>1</v>
      </c>
    </row>
    <row r="1251" spans="1:3" ht="30" x14ac:dyDescent="0.25">
      <c r="A1251" t="s">
        <v>4300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4302</v>
      </c>
      <c r="B1258" s="180" t="s">
        <v>112</v>
      </c>
      <c r="C1258">
        <v>1</v>
      </c>
    </row>
    <row r="1259" spans="1:3" x14ac:dyDescent="0.25">
      <c r="A1259" t="s">
        <v>4302</v>
      </c>
      <c r="B1259" s="180" t="s">
        <v>1984</v>
      </c>
      <c r="C1259">
        <v>1</v>
      </c>
    </row>
    <row r="1260" spans="1:3" ht="30" x14ac:dyDescent="0.25">
      <c r="A1260" t="s">
        <v>4302</v>
      </c>
      <c r="B1260" s="180" t="s">
        <v>1983</v>
      </c>
      <c r="C1260">
        <v>1</v>
      </c>
    </row>
    <row r="1261" spans="1:3" ht="30" x14ac:dyDescent="0.25">
      <c r="A1261" t="s">
        <v>4302</v>
      </c>
      <c r="B1261" s="180" t="s">
        <v>1982</v>
      </c>
      <c r="C1261">
        <v>1</v>
      </c>
    </row>
    <row r="1262" spans="1:3" x14ac:dyDescent="0.25">
      <c r="A1262" t="s">
        <v>4302</v>
      </c>
      <c r="B1262" s="180" t="s">
        <v>1041</v>
      </c>
      <c r="C1262">
        <v>1</v>
      </c>
    </row>
    <row r="1263" spans="1:3" x14ac:dyDescent="0.25">
      <c r="A1263" t="s">
        <v>4302</v>
      </c>
      <c r="B1263" s="180" t="s">
        <v>1040</v>
      </c>
      <c r="C1263">
        <v>1</v>
      </c>
    </row>
    <row r="1264" spans="1:3" x14ac:dyDescent="0.25">
      <c r="A1264" t="s">
        <v>4302</v>
      </c>
      <c r="B1264" s="180" t="s">
        <v>951</v>
      </c>
      <c r="C1264">
        <v>1</v>
      </c>
    </row>
    <row r="1265" spans="1:3" x14ac:dyDescent="0.25">
      <c r="A1265" t="s">
        <v>4302</v>
      </c>
      <c r="B1265" s="180" t="s">
        <v>952</v>
      </c>
      <c r="C1265">
        <v>1</v>
      </c>
    </row>
    <row r="1266" spans="1:3" x14ac:dyDescent="0.25">
      <c r="A1266" t="s">
        <v>4302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3906</v>
      </c>
      <c r="C1280">
        <v>1</v>
      </c>
    </row>
    <row r="1281" spans="1:3" x14ac:dyDescent="0.25">
      <c r="A1281" t="s">
        <v>2165</v>
      </c>
      <c r="B1281" s="180" t="s">
        <v>4117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4303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3892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3792</v>
      </c>
      <c r="B1290" s="180" t="s">
        <v>4148</v>
      </c>
      <c r="C1290">
        <v>1</v>
      </c>
    </row>
    <row r="1291" spans="1:3" x14ac:dyDescent="0.25">
      <c r="A1291" t="s">
        <v>4304</v>
      </c>
      <c r="B1291" s="180" t="s">
        <v>525</v>
      </c>
      <c r="C1291">
        <v>1</v>
      </c>
    </row>
    <row r="1292" spans="1:3" x14ac:dyDescent="0.25">
      <c r="A1292" t="s">
        <v>4305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3853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3969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4307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4131</v>
      </c>
      <c r="C1335">
        <v>1</v>
      </c>
    </row>
    <row r="1336" spans="1:3" x14ac:dyDescent="0.25">
      <c r="A1336" t="s">
        <v>2067</v>
      </c>
      <c r="B1336" s="180" t="s">
        <v>4185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4113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3889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3647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3673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3851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3882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3855</v>
      </c>
      <c r="B1428" s="180" t="s">
        <v>3856</v>
      </c>
      <c r="C1428">
        <v>1</v>
      </c>
    </row>
    <row r="1429" spans="1:3" x14ac:dyDescent="0.25">
      <c r="A1429" t="s">
        <v>4308</v>
      </c>
      <c r="B1429" s="180" t="s">
        <v>1863</v>
      </c>
      <c r="C1429">
        <v>1</v>
      </c>
    </row>
    <row r="1430" spans="1:3" x14ac:dyDescent="0.25">
      <c r="A1430" t="s">
        <v>4121</v>
      </c>
      <c r="B1430" s="180" t="s">
        <v>4122</v>
      </c>
      <c r="C1430">
        <v>1</v>
      </c>
    </row>
    <row r="1431" spans="1:3" ht="30" x14ac:dyDescent="0.25">
      <c r="A1431" t="s">
        <v>4309</v>
      </c>
      <c r="B1431" s="180" t="s">
        <v>456</v>
      </c>
      <c r="C1431">
        <v>1</v>
      </c>
    </row>
    <row r="1432" spans="1:3" x14ac:dyDescent="0.25">
      <c r="A1432" t="s">
        <v>4309</v>
      </c>
      <c r="B1432" s="180" t="s">
        <v>205</v>
      </c>
      <c r="C1432">
        <v>1</v>
      </c>
    </row>
    <row r="1433" spans="1:3" ht="30" x14ac:dyDescent="0.25">
      <c r="A1433" t="s">
        <v>4309</v>
      </c>
      <c r="B1433" s="180" t="s">
        <v>296</v>
      </c>
      <c r="C1433">
        <v>1</v>
      </c>
    </row>
    <row r="1434" spans="1:3" ht="30" x14ac:dyDescent="0.25">
      <c r="A1434" t="s">
        <v>4309</v>
      </c>
      <c r="B1434" s="180" t="s">
        <v>3711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4047</v>
      </c>
      <c r="C1451">
        <v>1</v>
      </c>
    </row>
    <row r="1452" spans="1:3" x14ac:dyDescent="0.25">
      <c r="A1452" t="s">
        <v>2826</v>
      </c>
      <c r="B1452" s="180" t="s">
        <v>3681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4312</v>
      </c>
      <c r="B1460" s="180" t="s">
        <v>1640</v>
      </c>
      <c r="C1460">
        <v>1</v>
      </c>
    </row>
    <row r="1461" spans="1:3" x14ac:dyDescent="0.25">
      <c r="A1461" t="s">
        <v>4312</v>
      </c>
      <c r="B1461" s="180" t="s">
        <v>1641</v>
      </c>
      <c r="C1461">
        <v>1</v>
      </c>
    </row>
    <row r="1462" spans="1:3" ht="30" x14ac:dyDescent="0.25">
      <c r="A1462" t="s">
        <v>4313</v>
      </c>
      <c r="B1462" s="180" t="s">
        <v>215</v>
      </c>
      <c r="C1462">
        <v>1</v>
      </c>
    </row>
    <row r="1463" spans="1:3" ht="30" x14ac:dyDescent="0.25">
      <c r="A1463" t="s">
        <v>4313</v>
      </c>
      <c r="B1463" s="180" t="s">
        <v>293</v>
      </c>
      <c r="C1463">
        <v>1</v>
      </c>
    </row>
    <row r="1464" spans="1:3" x14ac:dyDescent="0.25">
      <c r="A1464" t="s">
        <v>4314</v>
      </c>
      <c r="B1464" s="180" t="s">
        <v>382</v>
      </c>
      <c r="C1464">
        <v>1</v>
      </c>
    </row>
    <row r="1465" spans="1:3" ht="30" x14ac:dyDescent="0.25">
      <c r="A1465" t="s">
        <v>4314</v>
      </c>
      <c r="B1465" s="180" t="s">
        <v>467</v>
      </c>
      <c r="C1465">
        <v>1</v>
      </c>
    </row>
    <row r="1466" spans="1:3" x14ac:dyDescent="0.25">
      <c r="A1466" t="s">
        <v>4314</v>
      </c>
      <c r="B1466" s="180" t="s">
        <v>245</v>
      </c>
      <c r="C1466">
        <v>1</v>
      </c>
    </row>
    <row r="1467" spans="1:3" x14ac:dyDescent="0.25">
      <c r="A1467" t="s">
        <v>4314</v>
      </c>
      <c r="B1467" s="180" t="s">
        <v>244</v>
      </c>
      <c r="C1467">
        <v>1</v>
      </c>
    </row>
    <row r="1468" spans="1:3" x14ac:dyDescent="0.25">
      <c r="A1468" t="s">
        <v>4314</v>
      </c>
      <c r="B1468" s="180" t="s">
        <v>987</v>
      </c>
      <c r="C1468">
        <v>1</v>
      </c>
    </row>
    <row r="1469" spans="1:3" ht="30" x14ac:dyDescent="0.25">
      <c r="A1469" t="s">
        <v>4315</v>
      </c>
      <c r="B1469" s="180" t="s">
        <v>1202</v>
      </c>
      <c r="C1469">
        <v>1</v>
      </c>
    </row>
    <row r="1470" spans="1:3" x14ac:dyDescent="0.25">
      <c r="A1470" t="s">
        <v>4315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3894</v>
      </c>
      <c r="C1471">
        <v>1</v>
      </c>
    </row>
    <row r="1472" spans="1:3" x14ac:dyDescent="0.25">
      <c r="A1472" t="s">
        <v>2099</v>
      </c>
      <c r="B1472" s="180" t="s">
        <v>4170</v>
      </c>
      <c r="C1472">
        <v>1</v>
      </c>
    </row>
    <row r="1473" spans="1:3" x14ac:dyDescent="0.25">
      <c r="A1473" t="s">
        <v>2099</v>
      </c>
      <c r="B1473" s="180" t="s">
        <v>4040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4042</v>
      </c>
      <c r="C1476">
        <v>1</v>
      </c>
    </row>
    <row r="1477" spans="1:3" x14ac:dyDescent="0.25">
      <c r="A1477" t="s">
        <v>2099</v>
      </c>
      <c r="B1477" s="180" t="s">
        <v>4044</v>
      </c>
      <c r="C1477">
        <v>1</v>
      </c>
    </row>
    <row r="1478" spans="1:3" x14ac:dyDescent="0.25">
      <c r="A1478" t="s">
        <v>4317</v>
      </c>
      <c r="B1478" s="180" t="s">
        <v>108</v>
      </c>
      <c r="C1478">
        <v>1</v>
      </c>
    </row>
    <row r="1479" spans="1:3" ht="30" x14ac:dyDescent="0.25">
      <c r="A1479" t="s">
        <v>4318</v>
      </c>
      <c r="B1479" s="180" t="s">
        <v>1973</v>
      </c>
      <c r="C1479">
        <v>1</v>
      </c>
    </row>
    <row r="1480" spans="1:3" x14ac:dyDescent="0.25">
      <c r="A1480" t="s">
        <v>3621</v>
      </c>
      <c r="B1480" s="180" t="s">
        <v>3622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4320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4321</v>
      </c>
      <c r="B1486" s="180" t="s">
        <v>3715</v>
      </c>
      <c r="C1486">
        <v>1</v>
      </c>
    </row>
    <row r="1487" spans="1:3" ht="30" x14ac:dyDescent="0.25">
      <c r="A1487" t="s">
        <v>4321</v>
      </c>
      <c r="B1487" s="180" t="s">
        <v>1758</v>
      </c>
      <c r="C1487">
        <v>1</v>
      </c>
    </row>
    <row r="1488" spans="1:3" x14ac:dyDescent="0.25">
      <c r="A1488" t="s">
        <v>4321</v>
      </c>
      <c r="B1488" s="180" t="s">
        <v>879</v>
      </c>
      <c r="C1488">
        <v>1</v>
      </c>
    </row>
    <row r="1489" spans="1:3" ht="30" x14ac:dyDescent="0.25">
      <c r="A1489" t="s">
        <v>4321</v>
      </c>
      <c r="B1489" s="180" t="s">
        <v>501</v>
      </c>
      <c r="C1489">
        <v>1</v>
      </c>
    </row>
    <row r="1490" spans="1:3" ht="30" x14ac:dyDescent="0.25">
      <c r="A1490" t="s">
        <v>4321</v>
      </c>
      <c r="B1490" s="180" t="s">
        <v>610</v>
      </c>
      <c r="C1490">
        <v>1</v>
      </c>
    </row>
    <row r="1491" spans="1:3" ht="30" x14ac:dyDescent="0.25">
      <c r="A1491" t="s">
        <v>4321</v>
      </c>
      <c r="B1491" s="180" t="s">
        <v>834</v>
      </c>
      <c r="C1491">
        <v>1</v>
      </c>
    </row>
    <row r="1492" spans="1:3" ht="30" x14ac:dyDescent="0.25">
      <c r="A1492" t="s">
        <v>4321</v>
      </c>
      <c r="B1492" s="180" t="s">
        <v>833</v>
      </c>
      <c r="C1492">
        <v>1</v>
      </c>
    </row>
    <row r="1493" spans="1:3" x14ac:dyDescent="0.25">
      <c r="A1493" t="s">
        <v>3863</v>
      </c>
      <c r="B1493" s="180" t="s">
        <v>3864</v>
      </c>
      <c r="C1493">
        <v>1</v>
      </c>
    </row>
    <row r="1494" spans="1:3" x14ac:dyDescent="0.25">
      <c r="A1494" t="s">
        <v>4322</v>
      </c>
      <c r="B1494" s="180" t="s">
        <v>1731</v>
      </c>
      <c r="C1494">
        <v>1</v>
      </c>
    </row>
    <row r="1495" spans="1:3" x14ac:dyDescent="0.25">
      <c r="A1495" t="s">
        <v>4323</v>
      </c>
      <c r="B1495" s="180" t="s">
        <v>208</v>
      </c>
      <c r="C1495">
        <v>1</v>
      </c>
    </row>
    <row r="1496" spans="1:3" ht="30" x14ac:dyDescent="0.25">
      <c r="A1496" t="s">
        <v>4323</v>
      </c>
      <c r="B1496" s="180" t="s">
        <v>1741</v>
      </c>
      <c r="C1496">
        <v>1</v>
      </c>
    </row>
    <row r="1497" spans="1:3" x14ac:dyDescent="0.25">
      <c r="A1497" t="s">
        <v>4027</v>
      </c>
      <c r="B1497" s="180" t="s">
        <v>4028</v>
      </c>
      <c r="C1497">
        <v>1</v>
      </c>
    </row>
    <row r="1498" spans="1:3" x14ac:dyDescent="0.25">
      <c r="A1498" t="s">
        <v>4133</v>
      </c>
      <c r="B1498" s="180" t="s">
        <v>1240</v>
      </c>
      <c r="C1498">
        <v>1</v>
      </c>
    </row>
    <row r="1499" spans="1:3" x14ac:dyDescent="0.25">
      <c r="A1499" t="s">
        <v>4133</v>
      </c>
      <c r="B1499" s="180" t="s">
        <v>4134</v>
      </c>
      <c r="C1499">
        <v>1</v>
      </c>
    </row>
    <row r="1500" spans="1:3" x14ac:dyDescent="0.25">
      <c r="A1500" t="s">
        <v>4325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3812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3815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3814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4326</v>
      </c>
      <c r="B1515" s="180" t="s">
        <v>335</v>
      </c>
      <c r="C1515">
        <v>1</v>
      </c>
    </row>
    <row r="1516" spans="1:3" ht="30" x14ac:dyDescent="0.25">
      <c r="A1516" t="s">
        <v>4326</v>
      </c>
      <c r="B1516" s="180" t="s">
        <v>186</v>
      </c>
      <c r="C1516">
        <v>1</v>
      </c>
    </row>
    <row r="1517" spans="1:3" x14ac:dyDescent="0.25">
      <c r="A1517" t="s">
        <v>4326</v>
      </c>
      <c r="B1517" s="180" t="s">
        <v>634</v>
      </c>
      <c r="C1517">
        <v>1</v>
      </c>
    </row>
    <row r="1518" spans="1:3" x14ac:dyDescent="0.25">
      <c r="A1518" t="s">
        <v>4327</v>
      </c>
      <c r="B1518" s="180" t="s">
        <v>980</v>
      </c>
      <c r="C1518">
        <v>1</v>
      </c>
    </row>
    <row r="1519" spans="1:3" x14ac:dyDescent="0.25">
      <c r="A1519" t="s">
        <v>4328</v>
      </c>
      <c r="B1519" s="180" t="s">
        <v>1025</v>
      </c>
      <c r="C1519">
        <v>1</v>
      </c>
    </row>
    <row r="1520" spans="1:3" x14ac:dyDescent="0.25">
      <c r="A1520" t="s">
        <v>4329</v>
      </c>
      <c r="B1520" s="180" t="s">
        <v>178</v>
      </c>
      <c r="C1520">
        <v>1</v>
      </c>
    </row>
    <row r="1521" spans="1:3" x14ac:dyDescent="0.25">
      <c r="A1521" t="s">
        <v>3793</v>
      </c>
      <c r="B1521" s="180" t="s">
        <v>1624</v>
      </c>
      <c r="C1521">
        <v>1</v>
      </c>
    </row>
    <row r="1522" spans="1:3" x14ac:dyDescent="0.25">
      <c r="A1522" t="s">
        <v>3793</v>
      </c>
      <c r="B1522" s="180" t="s">
        <v>291</v>
      </c>
      <c r="C1522">
        <v>1</v>
      </c>
    </row>
    <row r="1523" spans="1:3" x14ac:dyDescent="0.25">
      <c r="A1523" t="s">
        <v>4330</v>
      </c>
      <c r="B1523" s="180" t="s">
        <v>1168</v>
      </c>
      <c r="C1523">
        <v>1</v>
      </c>
    </row>
    <row r="1524" spans="1:3" x14ac:dyDescent="0.25">
      <c r="A1524" t="s">
        <v>4331</v>
      </c>
      <c r="B1524" s="180" t="s">
        <v>380</v>
      </c>
      <c r="C1524">
        <v>1</v>
      </c>
    </row>
    <row r="1525" spans="1:3" x14ac:dyDescent="0.25">
      <c r="A1525" t="s">
        <v>4332</v>
      </c>
      <c r="B1525" s="180" t="s">
        <v>110</v>
      </c>
      <c r="C1525">
        <v>1</v>
      </c>
    </row>
    <row r="1526" spans="1:3" x14ac:dyDescent="0.25">
      <c r="A1526" t="s">
        <v>4332</v>
      </c>
      <c r="B1526" s="180" t="s">
        <v>650</v>
      </c>
      <c r="C1526">
        <v>1</v>
      </c>
    </row>
    <row r="1527" spans="1:3" x14ac:dyDescent="0.25">
      <c r="A1527" t="s">
        <v>4332</v>
      </c>
      <c r="B1527" s="180" t="s">
        <v>719</v>
      </c>
      <c r="C1527">
        <v>1</v>
      </c>
    </row>
    <row r="1528" spans="1:3" x14ac:dyDescent="0.25">
      <c r="A1528" t="s">
        <v>4332</v>
      </c>
      <c r="B1528" s="180" t="s">
        <v>1637</v>
      </c>
      <c r="C1528">
        <v>1</v>
      </c>
    </row>
    <row r="1529" spans="1:3" ht="30" x14ac:dyDescent="0.25">
      <c r="A1529" t="s">
        <v>4332</v>
      </c>
      <c r="B1529" s="180" t="s">
        <v>651</v>
      </c>
      <c r="C1529">
        <v>1</v>
      </c>
    </row>
    <row r="1530" spans="1:3" x14ac:dyDescent="0.25">
      <c r="A1530" t="s">
        <v>4332</v>
      </c>
      <c r="B1530" s="180" t="s">
        <v>955</v>
      </c>
      <c r="C1530">
        <v>1</v>
      </c>
    </row>
    <row r="1531" spans="1:3" x14ac:dyDescent="0.25">
      <c r="A1531" t="s">
        <v>4332</v>
      </c>
      <c r="B1531" s="180" t="s">
        <v>1925</v>
      </c>
      <c r="C1531">
        <v>1</v>
      </c>
    </row>
    <row r="1532" spans="1:3" x14ac:dyDescent="0.25">
      <c r="A1532" t="s">
        <v>4332</v>
      </c>
      <c r="B1532" s="180" t="s">
        <v>1936</v>
      </c>
      <c r="C1532">
        <v>1</v>
      </c>
    </row>
    <row r="1533" spans="1:3" x14ac:dyDescent="0.25">
      <c r="A1533" t="s">
        <v>3957</v>
      </c>
      <c r="B1533" s="180" t="s">
        <v>3958</v>
      </c>
      <c r="C1533">
        <v>1</v>
      </c>
    </row>
    <row r="1534" spans="1:3" x14ac:dyDescent="0.25">
      <c r="A1534" t="s">
        <v>4333</v>
      </c>
      <c r="B1534" s="180" t="s">
        <v>58</v>
      </c>
      <c r="C1534">
        <v>1</v>
      </c>
    </row>
    <row r="1535" spans="1:3" x14ac:dyDescent="0.25">
      <c r="A1535" t="s">
        <v>3884</v>
      </c>
      <c r="B1535" s="180" t="s">
        <v>3885</v>
      </c>
      <c r="C1535">
        <v>1</v>
      </c>
    </row>
    <row r="1536" spans="1:3" x14ac:dyDescent="0.25">
      <c r="A1536" t="s">
        <v>3684</v>
      </c>
      <c r="B1536" s="180" t="s">
        <v>3685</v>
      </c>
      <c r="C1536">
        <v>1</v>
      </c>
    </row>
    <row r="1537" spans="1:3" ht="30" x14ac:dyDescent="0.25">
      <c r="A1537" t="s">
        <v>3794</v>
      </c>
      <c r="B1537" s="180" t="s">
        <v>1627</v>
      </c>
      <c r="C1537">
        <v>1</v>
      </c>
    </row>
    <row r="1538" spans="1:3" x14ac:dyDescent="0.25">
      <c r="A1538" t="s">
        <v>3794</v>
      </c>
      <c r="B1538" s="180" t="s">
        <v>3817</v>
      </c>
      <c r="C1538">
        <v>1</v>
      </c>
    </row>
    <row r="1539" spans="1:3" ht="30" x14ac:dyDescent="0.25">
      <c r="A1539" t="s">
        <v>4334</v>
      </c>
      <c r="B1539" s="180" t="s">
        <v>623</v>
      </c>
      <c r="C1539">
        <v>1</v>
      </c>
    </row>
    <row r="1540" spans="1:3" x14ac:dyDescent="0.25">
      <c r="A1540" t="s">
        <v>4334</v>
      </c>
      <c r="B1540" s="180" t="s">
        <v>185</v>
      </c>
      <c r="C1540">
        <v>1</v>
      </c>
    </row>
    <row r="1541" spans="1:3" x14ac:dyDescent="0.25">
      <c r="A1541" t="s">
        <v>4334</v>
      </c>
      <c r="B1541" s="180" t="s">
        <v>330</v>
      </c>
      <c r="C1541">
        <v>1</v>
      </c>
    </row>
    <row r="1542" spans="1:3" x14ac:dyDescent="0.25">
      <c r="A1542" t="s">
        <v>4335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4124</v>
      </c>
      <c r="C1543">
        <v>1</v>
      </c>
    </row>
    <row r="1544" spans="1:3" x14ac:dyDescent="0.25">
      <c r="A1544" t="s">
        <v>2071</v>
      </c>
      <c r="B1544" s="180" t="s">
        <v>3928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4013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4157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3712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3668</v>
      </c>
      <c r="C1577">
        <v>1</v>
      </c>
    </row>
    <row r="1578" spans="1:3" x14ac:dyDescent="0.25">
      <c r="A1578" t="s">
        <v>2068</v>
      </c>
      <c r="B1578" s="180" t="s">
        <v>3960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3982</v>
      </c>
      <c r="B1586" s="180" t="s">
        <v>3983</v>
      </c>
      <c r="C1586">
        <v>1</v>
      </c>
    </row>
    <row r="1587" spans="1:3" x14ac:dyDescent="0.25">
      <c r="A1587" t="s">
        <v>4339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4341</v>
      </c>
      <c r="B1591" s="180" t="s">
        <v>203</v>
      </c>
      <c r="C1591">
        <v>1</v>
      </c>
    </row>
    <row r="1592" spans="1:3" x14ac:dyDescent="0.25">
      <c r="A1592" t="s">
        <v>4342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4343</v>
      </c>
      <c r="B1594" s="180" t="s">
        <v>759</v>
      </c>
      <c r="C1594">
        <v>1</v>
      </c>
    </row>
    <row r="1595" spans="1:3" x14ac:dyDescent="0.25">
      <c r="A1595" t="s">
        <v>3899</v>
      </c>
      <c r="B1595" s="180" t="s">
        <v>3900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3631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4011</v>
      </c>
      <c r="C1602">
        <v>1</v>
      </c>
    </row>
    <row r="1603" spans="1:3" ht="30" x14ac:dyDescent="0.25">
      <c r="A1603" t="s">
        <v>2558</v>
      </c>
      <c r="B1603" s="180" t="s">
        <v>4009</v>
      </c>
      <c r="C1603">
        <v>1</v>
      </c>
    </row>
    <row r="1604" spans="1:3" x14ac:dyDescent="0.25">
      <c r="A1604" t="s">
        <v>2694</v>
      </c>
      <c r="B1604" s="180" t="s">
        <v>3870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4162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4345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3691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4346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4347</v>
      </c>
      <c r="B1625" s="180" t="s">
        <v>221</v>
      </c>
      <c r="C1625">
        <v>1</v>
      </c>
    </row>
    <row r="1626" spans="1:3" x14ac:dyDescent="0.25">
      <c r="A1626" t="s">
        <v>4348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3689</v>
      </c>
      <c r="C1627">
        <v>1</v>
      </c>
    </row>
    <row r="1628" spans="1:3" x14ac:dyDescent="0.25">
      <c r="A1628" t="s">
        <v>3090</v>
      </c>
      <c r="B1628" s="180" t="s">
        <v>4172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3666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3874</v>
      </c>
      <c r="C1636">
        <v>1</v>
      </c>
    </row>
    <row r="1637" spans="1:3" x14ac:dyDescent="0.25">
      <c r="A1637" t="s">
        <v>3942</v>
      </c>
      <c r="B1637" s="180" t="s">
        <v>1639</v>
      </c>
      <c r="C1637">
        <v>1</v>
      </c>
    </row>
    <row r="1638" spans="1:3" x14ac:dyDescent="0.25">
      <c r="A1638" t="s">
        <v>3942</v>
      </c>
      <c r="B1638" s="180" t="s">
        <v>1963</v>
      </c>
      <c r="C1638">
        <v>1</v>
      </c>
    </row>
    <row r="1639" spans="1:3" x14ac:dyDescent="0.25">
      <c r="A1639" t="s">
        <v>3942</v>
      </c>
      <c r="B1639" s="180" t="s">
        <v>1962</v>
      </c>
      <c r="C1639">
        <v>1</v>
      </c>
    </row>
    <row r="1640" spans="1:3" ht="30" x14ac:dyDescent="0.25">
      <c r="A1640" t="s">
        <v>3942</v>
      </c>
      <c r="B1640" s="180" t="s">
        <v>718</v>
      </c>
      <c r="C1640">
        <v>1</v>
      </c>
    </row>
    <row r="1641" spans="1:3" x14ac:dyDescent="0.25">
      <c r="A1641" t="s">
        <v>3942</v>
      </c>
      <c r="B1641" s="180" t="s">
        <v>648</v>
      </c>
      <c r="C1641">
        <v>1</v>
      </c>
    </row>
    <row r="1642" spans="1:3" x14ac:dyDescent="0.25">
      <c r="A1642" t="s">
        <v>3942</v>
      </c>
      <c r="B1642" s="180" t="s">
        <v>649</v>
      </c>
      <c r="C1642">
        <v>1</v>
      </c>
    </row>
    <row r="1643" spans="1:3" x14ac:dyDescent="0.25">
      <c r="A1643" t="s">
        <v>3942</v>
      </c>
      <c r="B1643" s="180" t="s">
        <v>1933</v>
      </c>
      <c r="C1643">
        <v>1</v>
      </c>
    </row>
    <row r="1644" spans="1:3" x14ac:dyDescent="0.25">
      <c r="A1644" t="s">
        <v>3942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4351</v>
      </c>
      <c r="B1648" s="180" t="s">
        <v>847</v>
      </c>
      <c r="C1648">
        <v>1</v>
      </c>
    </row>
    <row r="1649" spans="1:3" x14ac:dyDescent="0.25">
      <c r="A1649" t="s">
        <v>4352</v>
      </c>
      <c r="B1649" s="180" t="s">
        <v>273</v>
      </c>
      <c r="C1649">
        <v>1</v>
      </c>
    </row>
    <row r="1650" spans="1:3" ht="30" x14ac:dyDescent="0.25">
      <c r="A1650" t="s">
        <v>4354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4177</v>
      </c>
      <c r="B1652" s="180" t="s">
        <v>4178</v>
      </c>
      <c r="C1652">
        <v>1</v>
      </c>
    </row>
    <row r="1653" spans="1:3" x14ac:dyDescent="0.25">
      <c r="A1653" t="s">
        <v>3624</v>
      </c>
      <c r="B1653" s="180" t="s">
        <v>3640</v>
      </c>
      <c r="C1653">
        <v>1</v>
      </c>
    </row>
    <row r="1654" spans="1:3" ht="30" x14ac:dyDescent="0.25">
      <c r="A1654" t="s">
        <v>3624</v>
      </c>
      <c r="B1654" s="180" t="s">
        <v>3638</v>
      </c>
      <c r="C1654">
        <v>1</v>
      </c>
    </row>
    <row r="1655" spans="1:3" x14ac:dyDescent="0.25">
      <c r="A1655" t="s">
        <v>3624</v>
      </c>
      <c r="B1655" s="180" t="s">
        <v>3636</v>
      </c>
      <c r="C1655">
        <v>1</v>
      </c>
    </row>
    <row r="1656" spans="1:3" x14ac:dyDescent="0.25">
      <c r="A1656" t="s">
        <v>3624</v>
      </c>
      <c r="B1656" s="180" t="s">
        <v>3642</v>
      </c>
      <c r="C1656">
        <v>1</v>
      </c>
    </row>
    <row r="1657" spans="1:3" x14ac:dyDescent="0.25">
      <c r="A1657" t="s">
        <v>3624</v>
      </c>
      <c r="B1657" s="180" t="s">
        <v>3897</v>
      </c>
      <c r="C1657">
        <v>1</v>
      </c>
    </row>
    <row r="1658" spans="1:3" ht="30" x14ac:dyDescent="0.25">
      <c r="A1658" t="s">
        <v>4358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4150</v>
      </c>
      <c r="C1660">
        <v>1</v>
      </c>
    </row>
    <row r="1661" spans="1:3" x14ac:dyDescent="0.25">
      <c r="A1661" t="s">
        <v>4359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4360</v>
      </c>
      <c r="B1664" s="180" t="s">
        <v>813</v>
      </c>
      <c r="C1664">
        <v>1</v>
      </c>
    </row>
    <row r="1665" spans="1:3" x14ac:dyDescent="0.25">
      <c r="A1665" t="s">
        <v>4360</v>
      </c>
      <c r="B1665" s="180" t="s">
        <v>815</v>
      </c>
      <c r="C1665">
        <v>1</v>
      </c>
    </row>
    <row r="1666" spans="1:3" x14ac:dyDescent="0.25">
      <c r="A1666" t="s">
        <v>4361</v>
      </c>
      <c r="B1666" s="180" t="s">
        <v>744</v>
      </c>
      <c r="C1666">
        <v>1</v>
      </c>
    </row>
    <row r="1667" spans="1:3" x14ac:dyDescent="0.25">
      <c r="A1667" t="s">
        <v>4363</v>
      </c>
      <c r="B1667" s="180" t="s">
        <v>1830</v>
      </c>
      <c r="C1667">
        <v>1</v>
      </c>
    </row>
    <row r="1668" spans="1:3" x14ac:dyDescent="0.25">
      <c r="A1668" t="s">
        <v>4363</v>
      </c>
      <c r="B1668" s="180" t="s">
        <v>1827</v>
      </c>
      <c r="C1668">
        <v>1</v>
      </c>
    </row>
    <row r="1669" spans="1:3" x14ac:dyDescent="0.25">
      <c r="A1669" t="s">
        <v>4363</v>
      </c>
      <c r="B1669" s="180" t="s">
        <v>1328</v>
      </c>
      <c r="C1669">
        <v>1</v>
      </c>
    </row>
    <row r="1670" spans="1:3" x14ac:dyDescent="0.25">
      <c r="A1670" t="s">
        <v>4363</v>
      </c>
      <c r="B1670" s="180" t="s">
        <v>1718</v>
      </c>
      <c r="C1670">
        <v>1</v>
      </c>
    </row>
    <row r="1671" spans="1:3" x14ac:dyDescent="0.25">
      <c r="A1671" t="s">
        <v>4363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4364</v>
      </c>
      <c r="B1674" s="180" t="s">
        <v>189</v>
      </c>
      <c r="C1674">
        <v>1</v>
      </c>
    </row>
    <row r="1675" spans="1:3" ht="30" x14ac:dyDescent="0.25">
      <c r="A1675" t="s">
        <v>4365</v>
      </c>
      <c r="B1675" s="180" t="s">
        <v>1266</v>
      </c>
      <c r="C1675">
        <v>1</v>
      </c>
    </row>
    <row r="1676" spans="1:3" x14ac:dyDescent="0.25">
      <c r="A1676" t="s">
        <v>4365</v>
      </c>
      <c r="B1676" s="180" t="s">
        <v>1916</v>
      </c>
      <c r="C1676">
        <v>1</v>
      </c>
    </row>
    <row r="1677" spans="1:3" x14ac:dyDescent="0.25">
      <c r="A1677" t="s">
        <v>4367</v>
      </c>
      <c r="B1677" s="180" t="s">
        <v>177</v>
      </c>
      <c r="C1677">
        <v>1</v>
      </c>
    </row>
    <row r="1678" spans="1:3" ht="30" x14ac:dyDescent="0.25">
      <c r="A1678" t="s">
        <v>4368</v>
      </c>
      <c r="B1678" s="180" t="s">
        <v>1019</v>
      </c>
      <c r="C1678">
        <v>1</v>
      </c>
    </row>
    <row r="1679" spans="1:3" x14ac:dyDescent="0.25">
      <c r="A1679" t="s">
        <v>4370</v>
      </c>
      <c r="B1679" s="180" t="s">
        <v>1216</v>
      </c>
      <c r="C1679">
        <v>1</v>
      </c>
    </row>
    <row r="1680" spans="1:3" ht="30" x14ac:dyDescent="0.25">
      <c r="A1680" t="s">
        <v>4371</v>
      </c>
      <c r="B1680" s="180" t="s">
        <v>344</v>
      </c>
      <c r="C1680">
        <v>1</v>
      </c>
    </row>
    <row r="1681" spans="1:3" ht="30" x14ac:dyDescent="0.25">
      <c r="A1681" t="s">
        <v>4372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3"/>
  <sheetViews>
    <sheetView topLeftCell="E36" zoomScaleNormal="100" workbookViewId="0">
      <selection activeCell="F46" sqref="A46:XFD46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5" t="s">
        <v>1701</v>
      </c>
      <c r="B2" s="205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-545248.31357186113</v>
      </c>
      <c r="C3" s="129">
        <f>SUMIFS(Journal!$U:$U,Journal!$T:$T,"",Journal!$G:$G,$A3,Journal!$D:$D,"&lt;&gt;Доставлен")</f>
        <v>-175112.87185220473</v>
      </c>
      <c r="D3"/>
    </row>
    <row r="4" spans="1:9" x14ac:dyDescent="0.25">
      <c r="A4" s="155" t="s">
        <v>6</v>
      </c>
      <c r="B4" s="120">
        <f>SUMIFS(Journal!$U:$U,Journal!$T:$T,"",Journal!$G:$G,A4)</f>
        <v>-36835.156419957144</v>
      </c>
      <c r="C4" s="129">
        <f>SUMIFS(Journal!$U:$U,Journal!$T:$T,"",Journal!$G:$G,$A4,Journal!$D:$D,"&lt;&gt;Доставлен")</f>
        <v>-726.87349586983737</v>
      </c>
      <c r="D4"/>
    </row>
    <row r="5" spans="1:9" x14ac:dyDescent="0.25">
      <c r="A5" s="156" t="s">
        <v>7</v>
      </c>
      <c r="B5" s="120">
        <f>SUMIFS(Journal!$U:$U,Journal!$T:$T,"",Journal!$G:$G,A5)</f>
        <v>-125710.18139345601</v>
      </c>
      <c r="C5" s="129">
        <f>SUMIFS(Journal!$U:$U,Journal!$T:$T,"",Journal!$G:$G,$A5,Journal!$D:$D,"&lt;&gt;Доставлен")</f>
        <v>-2481.7578862962355</v>
      </c>
      <c r="D5"/>
    </row>
    <row r="6" spans="1:9" x14ac:dyDescent="0.25">
      <c r="A6" s="157" t="s">
        <v>8</v>
      </c>
      <c r="B6" s="120">
        <f>SUMIFS(Journal!$U:$U,Journal!$T:$T,"",Journal!$G:$G,A6)</f>
        <v>-89689.379991560025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-797483.03137683426</v>
      </c>
      <c r="C7" s="122">
        <f>SUM(C3:C6)</f>
        <v>-178321.50323437079</v>
      </c>
    </row>
    <row r="8" spans="1:9" x14ac:dyDescent="0.25">
      <c r="B8" s="1"/>
    </row>
    <row r="9" spans="1:9" x14ac:dyDescent="0.25">
      <c r="B9" s="63"/>
      <c r="C9" s="64"/>
      <c r="D9" s="208" t="s">
        <v>0</v>
      </c>
      <c r="E9" s="208"/>
      <c r="F9" s="208"/>
      <c r="G9" s="115"/>
      <c r="H9" s="207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7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3699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3943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4096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4192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4501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5174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100686.91118407114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0.71853048014048382</v>
      </c>
      <c r="I50" s="53">
        <f t="shared" ref="I50" si="45">SUM(D50:G50)</f>
        <v>105404.90037081465</v>
      </c>
    </row>
    <row r="51" spans="1:9" x14ac:dyDescent="0.25">
      <c r="A51" s="52" t="s">
        <v>5250</v>
      </c>
      <c r="B51" s="53">
        <v>158341.43000000008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5453</v>
      </c>
      <c r="B52" s="53">
        <v>59662.66</v>
      </c>
      <c r="C52" s="53">
        <f>SUMIF(Journal!$T:$T,A52,Journal!$Q:$Q)</f>
        <v>305100</v>
      </c>
      <c r="D52" s="53">
        <f>SUMIFS(Journal!$U:$U,Journal!$T:$T,$A52,Journal!$G:$G,$D$10)</f>
        <v>112187.1761298302</v>
      </c>
      <c r="E52" s="53">
        <f>SUMIFS(Journal!$U:$U,Journal!$T:$T,$A52,Journal!$G:$G,$E$10)</f>
        <v>8392.8106499429887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:H53" si="48">I52/(C52-I52)</f>
        <v>0.65347917917098541</v>
      </c>
      <c r="I52" s="53">
        <f t="shared" ref="I52" si="49">SUM(D52:G52)</f>
        <v>120579.98677977319</v>
      </c>
    </row>
    <row r="53" spans="1:9" x14ac:dyDescent="0.25">
      <c r="A53" s="52" t="s">
        <v>29</v>
      </c>
      <c r="B53" s="53">
        <v>7157952.754009922</v>
      </c>
      <c r="C53" s="54">
        <f>SUM(C$11:C52)</f>
        <v>10385428.217234202</v>
      </c>
      <c r="D53" s="54">
        <f>SUM(D$11:D52)</f>
        <v>3362025.899581376</v>
      </c>
      <c r="E53" s="54">
        <f>SUM(E$11:E52)</f>
        <v>450358.04234520294</v>
      </c>
      <c r="F53" s="54">
        <f>SUM(F$11:F52)</f>
        <v>104591.23338366084</v>
      </c>
      <c r="G53" s="54">
        <f>SUM(G$11:G52)</f>
        <v>54499.019290876793</v>
      </c>
      <c r="H53" s="111">
        <f t="shared" si="48"/>
        <v>0.61919280689990508</v>
      </c>
      <c r="I53" s="54">
        <f>SUM(I$11:I52)</f>
        <v>3971474.1946011172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661"/>
  <sheetViews>
    <sheetView zoomScale="85" zoomScaleNormal="85" workbookViewId="0">
      <pane ySplit="2" topLeftCell="A5413" activePane="bottomLeft" state="frozen"/>
      <selection activeCell="H4889" sqref="H4889:L4899"/>
      <selection pane="bottomLeft" activeCell="A5442" sqref="A5442:A5451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3713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3611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5449</v>
      </c>
      <c r="L2" s="90">
        <f t="shared" ref="L2:Q2" si="0">SUBTOTAL(9,L$3:L$5655)</f>
        <v>-102373.12601555228</v>
      </c>
      <c r="M2" s="90">
        <f t="shared" si="0"/>
        <v>-38595.467000000106</v>
      </c>
      <c r="N2" s="90">
        <f t="shared" si="0"/>
        <v>-1012.3829844478844</v>
      </c>
      <c r="O2" s="90">
        <f t="shared" si="0"/>
        <v>138238.13411622238</v>
      </c>
      <c r="P2" s="90">
        <f t="shared" si="0"/>
        <v>7260219.0740099186</v>
      </c>
      <c r="Q2" s="90">
        <f t="shared" si="0"/>
        <v>10434210.237234209</v>
      </c>
      <c r="R2" s="104">
        <f>SUBTOTAL(3,R$3:R$5655)</f>
        <v>4691</v>
      </c>
      <c r="S2" s="104"/>
      <c r="T2" s="104">
        <f>SUBTOTAL(2,T$3:T$5655)</f>
        <v>0</v>
      </c>
      <c r="U2" s="91">
        <f>SUBTOTAL(9,U$3:U$5655)</f>
        <v>3173991.1632242776</v>
      </c>
      <c r="V2" s="92">
        <f>SUBTOTAL(1,V$3:V$5655)</f>
        <v>0.82099473955644187</v>
      </c>
      <c r="X2" s="43"/>
      <c r="Y2" s="91" t="s">
        <v>5</v>
      </c>
      <c r="Z2" s="91">
        <f>SUMIFS($U:$U,$T:$T,"",$G:$G,Y2)</f>
        <v>-545248.31357186113</v>
      </c>
      <c r="AA2" s="91" t="s">
        <v>6</v>
      </c>
      <c r="AB2" s="91">
        <f>SUMIFS($U:$U,$T:$T,"",$G:$G,AA2)</f>
        <v>-36835.156419957144</v>
      </c>
      <c r="AC2" s="91" t="s">
        <v>7</v>
      </c>
      <c r="AD2" s="91">
        <f>SUMIFS($U:$U,$T:$T,"",$G:$G,AC2)</f>
        <v>-125710.18139345601</v>
      </c>
      <c r="AE2" s="91" t="s">
        <v>8</v>
      </c>
      <c r="AF2" s="91">
        <f>SUMIFS($U:$U,$T:$T,"",$G:$G,AE2)</f>
        <v>-89689.379991560025</v>
      </c>
    </row>
    <row r="3" spans="1:32" x14ac:dyDescent="0.2">
      <c r="A3" s="93" t="s">
        <v>50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3966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3966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3966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3966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3966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4398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3886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3966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3966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4023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1"/>
        <v>8 2022</v>
      </c>
      <c r="G41" s="96" t="s">
        <v>5</v>
      </c>
      <c r="H41" s="175" t="s">
        <v>3762</v>
      </c>
      <c r="I41" s="176" t="s">
        <v>3793</v>
      </c>
      <c r="J41" s="97" t="s">
        <v>3816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3966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3966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3966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4485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4428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4428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4428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3703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6"/>
        <v>9 2022</v>
      </c>
      <c r="G80" s="96" t="s">
        <v>5</v>
      </c>
      <c r="H80" s="161" t="s">
        <v>4425</v>
      </c>
      <c r="I80" s="97" t="s">
        <v>2742</v>
      </c>
      <c r="J80" s="97" t="s">
        <v>4426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6"/>
        <v>9 2022</v>
      </c>
      <c r="G92" s="96" t="s">
        <v>5</v>
      </c>
      <c r="H92" s="175" t="s">
        <v>3725</v>
      </c>
      <c r="I92" s="176" t="s">
        <v>2283</v>
      </c>
      <c r="J92" s="97" t="s">
        <v>3767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3966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3966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3966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6"/>
        <v>9 2022</v>
      </c>
      <c r="G109" s="96" t="s">
        <v>5</v>
      </c>
      <c r="H109" s="175" t="s">
        <v>3749</v>
      </c>
      <c r="I109" s="176" t="s">
        <v>2105</v>
      </c>
      <c r="J109" s="97" t="s">
        <v>3800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6"/>
        <v>9 2022</v>
      </c>
      <c r="G110" s="96" t="s">
        <v>6</v>
      </c>
      <c r="H110" s="160" t="s">
        <v>3842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6"/>
        <v>8 2022</v>
      </c>
      <c r="G111" s="96" t="s">
        <v>6</v>
      </c>
      <c r="H111" s="160" t="s">
        <v>3947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3966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4023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6"/>
        <v>10 2022</v>
      </c>
      <c r="G128" s="96" t="s">
        <v>5</v>
      </c>
      <c r="H128" s="175" t="s">
        <v>3749</v>
      </c>
      <c r="I128" s="176" t="s">
        <v>2105</v>
      </c>
      <c r="J128" s="97" t="s">
        <v>3800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6"/>
        <v>10 2022</v>
      </c>
      <c r="G129" s="96" t="s">
        <v>5</v>
      </c>
      <c r="H129" s="175" t="s">
        <v>3749</v>
      </c>
      <c r="I129" s="176" t="s">
        <v>2105</v>
      </c>
      <c r="J129" s="97" t="s">
        <v>3800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6"/>
        <v>10 2022</v>
      </c>
      <c r="G130" s="96" t="s">
        <v>5</v>
      </c>
      <c r="H130" s="175" t="s">
        <v>3750</v>
      </c>
      <c r="I130" s="176" t="s">
        <v>2105</v>
      </c>
      <c r="J130" s="97" t="s">
        <v>3801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3750</v>
      </c>
      <c r="I131" s="176" t="s">
        <v>2105</v>
      </c>
      <c r="J131" s="97" t="s">
        <v>3801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1"/>
        <v>10 2022</v>
      </c>
      <c r="G136" s="96" t="s">
        <v>5</v>
      </c>
      <c r="H136" s="175" t="s">
        <v>3754</v>
      </c>
      <c r="I136" s="176" t="s">
        <v>2067</v>
      </c>
      <c r="J136" s="97" t="s">
        <v>3805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3966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1"/>
        <v>10 2022</v>
      </c>
      <c r="G138" s="96" t="s">
        <v>5</v>
      </c>
      <c r="H138" s="175" t="s">
        <v>3732</v>
      </c>
      <c r="I138" s="176" t="s">
        <v>2115</v>
      </c>
      <c r="J138" s="97" t="s">
        <v>3776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1"/>
        <v>10 2022</v>
      </c>
      <c r="G143" s="96" t="s">
        <v>5</v>
      </c>
      <c r="H143" s="161" t="s">
        <v>4425</v>
      </c>
      <c r="I143" s="97" t="s">
        <v>2742</v>
      </c>
      <c r="J143" s="97" t="s">
        <v>4426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1"/>
        <v>10 2022</v>
      </c>
      <c r="G144" s="96" t="s">
        <v>5</v>
      </c>
      <c r="H144" s="175" t="s">
        <v>3758</v>
      </c>
      <c r="I144" s="176" t="s">
        <v>2067</v>
      </c>
      <c r="J144" s="97" t="s">
        <v>3809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3966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1"/>
        <v>10 2022</v>
      </c>
      <c r="G151" s="96" t="s">
        <v>5</v>
      </c>
      <c r="H151" s="175" t="s">
        <v>3744</v>
      </c>
      <c r="I151" s="176" t="s">
        <v>2757</v>
      </c>
      <c r="J151" s="97" t="s">
        <v>3795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1"/>
        <v>10 2022</v>
      </c>
      <c r="G162" s="96" t="s">
        <v>5</v>
      </c>
      <c r="H162" s="175" t="s">
        <v>3745</v>
      </c>
      <c r="I162" s="176" t="s">
        <v>2165</v>
      </c>
      <c r="J162" s="97" t="s">
        <v>3797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1"/>
        <v>10 2022</v>
      </c>
      <c r="G166" s="96" t="s">
        <v>5</v>
      </c>
      <c r="H166" s="175" t="s">
        <v>3752</v>
      </c>
      <c r="I166" s="176" t="s">
        <v>2105</v>
      </c>
      <c r="J166" s="97" t="s">
        <v>3803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1"/>
        <v>10 2022</v>
      </c>
      <c r="G171" s="96" t="s">
        <v>5</v>
      </c>
      <c r="H171" s="175" t="s">
        <v>3745</v>
      </c>
      <c r="I171" s="176" t="s">
        <v>2165</v>
      </c>
      <c r="J171" s="97" t="s">
        <v>3797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1"/>
        <v>10 2022</v>
      </c>
      <c r="G184" s="96" t="s">
        <v>5</v>
      </c>
      <c r="H184" s="175" t="s">
        <v>3723</v>
      </c>
      <c r="I184" s="176" t="s">
        <v>2283</v>
      </c>
      <c r="J184" s="97" t="s">
        <v>3765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1"/>
        <v>10 2022</v>
      </c>
      <c r="G185" s="96" t="s">
        <v>5</v>
      </c>
      <c r="H185" s="175" t="s">
        <v>3723</v>
      </c>
      <c r="I185" s="176" t="s">
        <v>2283</v>
      </c>
      <c r="J185" s="97" t="s">
        <v>3765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4453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4453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1"/>
        <v>10 2022</v>
      </c>
      <c r="G190" s="96" t="s">
        <v>5</v>
      </c>
      <c r="H190" s="175" t="s">
        <v>3734</v>
      </c>
      <c r="I190" s="176" t="s">
        <v>2070</v>
      </c>
      <c r="J190" s="97" t="s">
        <v>3778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1"/>
        <v>10 2022</v>
      </c>
      <c r="G191" s="96" t="s">
        <v>5</v>
      </c>
      <c r="H191" s="175" t="s">
        <v>3734</v>
      </c>
      <c r="I191" s="176" t="s">
        <v>2070</v>
      </c>
      <c r="J191" s="97" t="s">
        <v>3778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1"/>
        <v>10 2022</v>
      </c>
      <c r="G192" s="96" t="s">
        <v>5</v>
      </c>
      <c r="H192" s="175" t="s">
        <v>3754</v>
      </c>
      <c r="I192" s="176" t="s">
        <v>2067</v>
      </c>
      <c r="J192" s="97" t="s">
        <v>3805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1"/>
        <v>10 2022</v>
      </c>
      <c r="G193" s="96" t="s">
        <v>5</v>
      </c>
      <c r="H193" s="175" t="s">
        <v>3754</v>
      </c>
      <c r="I193" s="176" t="s">
        <v>2067</v>
      </c>
      <c r="J193" s="97" t="s">
        <v>3805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4023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3966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3966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3966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6"/>
        <v>10 2022</v>
      </c>
      <c r="G198" s="96" t="s">
        <v>5</v>
      </c>
      <c r="H198" s="175" t="s">
        <v>3732</v>
      </c>
      <c r="I198" s="176" t="s">
        <v>2115</v>
      </c>
      <c r="J198" s="97" t="s">
        <v>3776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6"/>
        <v>11 2022</v>
      </c>
      <c r="G202" s="96" t="s">
        <v>5</v>
      </c>
      <c r="H202" s="175" t="s">
        <v>3756</v>
      </c>
      <c r="I202" s="176" t="s">
        <v>2067</v>
      </c>
      <c r="J202" s="97" t="s">
        <v>3807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3961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6"/>
        <v>10 2022</v>
      </c>
      <c r="G234" s="96" t="s">
        <v>6</v>
      </c>
      <c r="H234" s="160" t="s">
        <v>3718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6"/>
        <v>11 2022</v>
      </c>
      <c r="G243" s="96" t="s">
        <v>5</v>
      </c>
      <c r="H243" s="175" t="s">
        <v>3750</v>
      </c>
      <c r="I243" s="176" t="s">
        <v>2105</v>
      </c>
      <c r="J243" s="97" t="s">
        <v>3801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6"/>
        <v>11 2022</v>
      </c>
      <c r="G244" s="96" t="s">
        <v>5</v>
      </c>
      <c r="H244" s="175" t="s">
        <v>3750</v>
      </c>
      <c r="I244" s="176" t="s">
        <v>2105</v>
      </c>
      <c r="J244" s="97" t="s">
        <v>3801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6"/>
        <v>11 2022</v>
      </c>
      <c r="G245" s="96" t="s">
        <v>5</v>
      </c>
      <c r="H245" s="175" t="s">
        <v>3749</v>
      </c>
      <c r="I245" s="176" t="s">
        <v>2105</v>
      </c>
      <c r="J245" s="97" t="s">
        <v>3800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6"/>
        <v>11 2022</v>
      </c>
      <c r="G252" s="96" t="s">
        <v>5</v>
      </c>
      <c r="H252" s="175" t="s">
        <v>3732</v>
      </c>
      <c r="I252" s="176" t="s">
        <v>2115</v>
      </c>
      <c r="J252" s="97" t="s">
        <v>3776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6"/>
        <v>11 2022</v>
      </c>
      <c r="G253" s="96" t="s">
        <v>5</v>
      </c>
      <c r="H253" s="175" t="s">
        <v>3732</v>
      </c>
      <c r="I253" s="176" t="s">
        <v>2115</v>
      </c>
      <c r="J253" s="97" t="s">
        <v>3776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4485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6"/>
        <v>11 2022</v>
      </c>
      <c r="G256" s="96" t="s">
        <v>5</v>
      </c>
      <c r="H256" s="175" t="s">
        <v>3752</v>
      </c>
      <c r="I256" s="176" t="s">
        <v>2105</v>
      </c>
      <c r="J256" s="97" t="s">
        <v>3803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6"/>
        <v>11 2022</v>
      </c>
      <c r="G257" s="96" t="s">
        <v>5</v>
      </c>
      <c r="H257" s="175" t="s">
        <v>3757</v>
      </c>
      <c r="I257" s="176" t="s">
        <v>2067</v>
      </c>
      <c r="J257" s="97" t="s">
        <v>3808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6"/>
        <v>11 2022</v>
      </c>
      <c r="G258" s="96" t="s">
        <v>5</v>
      </c>
      <c r="H258" s="175" t="s">
        <v>3757</v>
      </c>
      <c r="I258" s="176" t="s">
        <v>2067</v>
      </c>
      <c r="J258" s="97" t="s">
        <v>3808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3757</v>
      </c>
      <c r="I259" s="176" t="s">
        <v>2067</v>
      </c>
      <c r="J259" s="97" t="s">
        <v>3808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si="21"/>
        <v>11 2022</v>
      </c>
      <c r="G260" s="96" t="s">
        <v>5</v>
      </c>
      <c r="H260" s="175" t="s">
        <v>3757</v>
      </c>
      <c r="I260" s="176" t="s">
        <v>2067</v>
      </c>
      <c r="J260" s="97" t="s">
        <v>3808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1"/>
        <v>11 2022</v>
      </c>
      <c r="G261" s="96" t="s">
        <v>5</v>
      </c>
      <c r="H261" s="175" t="s">
        <v>3757</v>
      </c>
      <c r="I261" s="176" t="s">
        <v>2067</v>
      </c>
      <c r="J261" s="97" t="s">
        <v>3808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1"/>
        <v>11 2022</v>
      </c>
      <c r="G262" s="96" t="s">
        <v>5</v>
      </c>
      <c r="H262" s="175" t="s">
        <v>3757</v>
      </c>
      <c r="I262" s="176" t="s">
        <v>2067</v>
      </c>
      <c r="J262" s="97" t="s">
        <v>3808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1"/>
        <v>11 2022</v>
      </c>
      <c r="G263" s="96" t="s">
        <v>5</v>
      </c>
      <c r="H263" s="175" t="s">
        <v>3757</v>
      </c>
      <c r="I263" s="176" t="s">
        <v>2067</v>
      </c>
      <c r="J263" s="97" t="s">
        <v>3808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1"/>
        <v>11 2022</v>
      </c>
      <c r="G264" s="96" t="s">
        <v>5</v>
      </c>
      <c r="H264" s="175" t="s">
        <v>3757</v>
      </c>
      <c r="I264" s="176" t="s">
        <v>2067</v>
      </c>
      <c r="J264" s="97" t="s">
        <v>3808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1"/>
        <v>11 2022</v>
      </c>
      <c r="G280" s="96" t="s">
        <v>5</v>
      </c>
      <c r="H280" s="175" t="s">
        <v>3741</v>
      </c>
      <c r="I280" s="176" t="s">
        <v>2102</v>
      </c>
      <c r="J280" s="97" t="s">
        <v>3787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1"/>
        <v>11 2022</v>
      </c>
      <c r="G281" s="96" t="s">
        <v>5</v>
      </c>
      <c r="H281" s="175" t="s">
        <v>3741</v>
      </c>
      <c r="I281" s="176" t="s">
        <v>2102</v>
      </c>
      <c r="J281" s="97" t="s">
        <v>3787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1"/>
        <v>11 2022</v>
      </c>
      <c r="G282" s="96" t="s">
        <v>5</v>
      </c>
      <c r="H282" s="175" t="s">
        <v>3741</v>
      </c>
      <c r="I282" s="176" t="s">
        <v>2102</v>
      </c>
      <c r="J282" s="97" t="s">
        <v>3787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1"/>
        <v>11 2022</v>
      </c>
      <c r="G285" s="96" t="s">
        <v>7</v>
      </c>
      <c r="H285" s="175" t="s">
        <v>3742</v>
      </c>
      <c r="I285" s="176" t="s">
        <v>3789</v>
      </c>
      <c r="J285" s="97" t="s">
        <v>3790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1"/>
        <v>11 2022</v>
      </c>
      <c r="G286" s="96" t="s">
        <v>7</v>
      </c>
      <c r="H286" s="175" t="s">
        <v>3742</v>
      </c>
      <c r="I286" s="176" t="s">
        <v>3789</v>
      </c>
      <c r="J286" s="97" t="s">
        <v>3790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1"/>
        <v>11 2022</v>
      </c>
      <c r="G287" s="96" t="s">
        <v>7</v>
      </c>
      <c r="H287" s="175" t="s">
        <v>3742</v>
      </c>
      <c r="I287" s="176" t="s">
        <v>3789</v>
      </c>
      <c r="J287" s="97" t="s">
        <v>3790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1"/>
        <v>11 2022</v>
      </c>
      <c r="G288" s="96" t="s">
        <v>7</v>
      </c>
      <c r="H288" s="175" t="s">
        <v>3742</v>
      </c>
      <c r="I288" s="176" t="s">
        <v>3789</v>
      </c>
      <c r="J288" s="97" t="s">
        <v>3790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4023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1"/>
        <v>11 2022</v>
      </c>
      <c r="G305" s="96" t="s">
        <v>5</v>
      </c>
      <c r="H305" s="161" t="s">
        <v>4017</v>
      </c>
      <c r="I305" s="97" t="s">
        <v>2099</v>
      </c>
      <c r="J305" s="97" t="s">
        <v>4018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4023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1"/>
        <v>11 2022</v>
      </c>
      <c r="G321" s="96" t="s">
        <v>5</v>
      </c>
      <c r="H321" s="175" t="s">
        <v>3734</v>
      </c>
      <c r="I321" s="176" t="s">
        <v>2070</v>
      </c>
      <c r="J321" s="97" t="s">
        <v>3778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1"/>
        <v>11 2022</v>
      </c>
      <c r="G322" s="96" t="s">
        <v>5</v>
      </c>
      <c r="H322" s="161" t="s">
        <v>3686</v>
      </c>
      <c r="I322" s="97" t="s">
        <v>2115</v>
      </c>
      <c r="J322" s="97" t="s">
        <v>3687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4023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3966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3966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3817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4023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4023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4398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4453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6"/>
        <v>11 2022</v>
      </c>
      <c r="G368" s="96" t="s">
        <v>5</v>
      </c>
      <c r="H368" s="161" t="s">
        <v>4425</v>
      </c>
      <c r="I368" s="97" t="s">
        <v>2742</v>
      </c>
      <c r="J368" s="97" t="s">
        <v>4426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6"/>
        <v>11 2022</v>
      </c>
      <c r="G369" s="96" t="s">
        <v>7</v>
      </c>
      <c r="H369" s="160" t="s">
        <v>3946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3710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6"/>
        <v>11 2022</v>
      </c>
      <c r="G377" s="96" t="s">
        <v>6</v>
      </c>
      <c r="H377" s="160" t="s">
        <v>3720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3306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4453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4453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4453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4453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4453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1"/>
        <v>11 2022</v>
      </c>
      <c r="G414" s="96" t="s">
        <v>7</v>
      </c>
      <c r="H414" s="175" t="s">
        <v>3742</v>
      </c>
      <c r="I414" s="176" t="s">
        <v>3789</v>
      </c>
      <c r="J414" s="97" t="s">
        <v>3790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1"/>
        <v>11 2022</v>
      </c>
      <c r="G415" s="96" t="s">
        <v>7</v>
      </c>
      <c r="H415" s="175" t="s">
        <v>3742</v>
      </c>
      <c r="I415" s="176" t="s">
        <v>3789</v>
      </c>
      <c r="J415" s="97" t="s">
        <v>3790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1"/>
        <v>11 2022</v>
      </c>
      <c r="G416" s="96" t="s">
        <v>7</v>
      </c>
      <c r="H416" s="175" t="s">
        <v>3742</v>
      </c>
      <c r="I416" s="176" t="s">
        <v>3789</v>
      </c>
      <c r="J416" s="97" t="s">
        <v>3790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1"/>
        <v>11 2022</v>
      </c>
      <c r="G417" s="96" t="s">
        <v>7</v>
      </c>
      <c r="H417" s="175" t="s">
        <v>3742</v>
      </c>
      <c r="I417" s="176" t="s">
        <v>3789</v>
      </c>
      <c r="J417" s="97" t="s">
        <v>3790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1"/>
        <v>11 2022</v>
      </c>
      <c r="G418" s="96" t="s">
        <v>7</v>
      </c>
      <c r="H418" s="175" t="s">
        <v>3742</v>
      </c>
      <c r="I418" s="176" t="s">
        <v>3789</v>
      </c>
      <c r="J418" s="97" t="s">
        <v>3790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4485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1"/>
        <v>11 2022</v>
      </c>
      <c r="G426" s="96" t="s">
        <v>5</v>
      </c>
      <c r="H426" s="175" t="s">
        <v>3752</v>
      </c>
      <c r="I426" s="176" t="s">
        <v>2105</v>
      </c>
      <c r="J426" s="97" t="s">
        <v>3803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3886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1"/>
        <v>11 2022</v>
      </c>
      <c r="G431" s="96" t="s">
        <v>5</v>
      </c>
      <c r="H431" s="175" t="s">
        <v>3754</v>
      </c>
      <c r="I431" s="176" t="s">
        <v>2067</v>
      </c>
      <c r="J431" s="97" t="s">
        <v>3805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4023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1"/>
        <v>11 2022</v>
      </c>
      <c r="G446" s="96" t="s">
        <v>5</v>
      </c>
      <c r="H446" s="175" t="s">
        <v>3752</v>
      </c>
      <c r="I446" s="176" t="s">
        <v>2105</v>
      </c>
      <c r="J446" s="97" t="s">
        <v>3803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6"/>
        <v>11 2022</v>
      </c>
      <c r="G455" s="96" t="s">
        <v>5</v>
      </c>
      <c r="H455" s="175" t="s">
        <v>3762</v>
      </c>
      <c r="I455" s="176" t="s">
        <v>3793</v>
      </c>
      <c r="J455" s="97" t="s">
        <v>3816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6"/>
        <v>11 2022</v>
      </c>
      <c r="G456" s="96" t="s">
        <v>5</v>
      </c>
      <c r="H456" s="175" t="s">
        <v>3754</v>
      </c>
      <c r="I456" s="176" t="s">
        <v>2067</v>
      </c>
      <c r="J456" s="97" t="s">
        <v>3805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6"/>
        <v>11 2022</v>
      </c>
      <c r="G457" s="96" t="s">
        <v>5</v>
      </c>
      <c r="H457" s="175" t="s">
        <v>3758</v>
      </c>
      <c r="I457" s="176" t="s">
        <v>2067</v>
      </c>
      <c r="J457" s="97" t="s">
        <v>3809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6"/>
        <v>11 2022</v>
      </c>
      <c r="G461" s="96" t="s">
        <v>6</v>
      </c>
      <c r="H461" s="160" t="s">
        <v>3820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6"/>
        <v>11 2022</v>
      </c>
      <c r="G462" s="96" t="s">
        <v>6</v>
      </c>
      <c r="H462" s="160" t="s">
        <v>3820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6"/>
        <v>11 2022</v>
      </c>
      <c r="G463" s="96" t="s">
        <v>7</v>
      </c>
      <c r="H463" s="160" t="s">
        <v>3821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6"/>
        <v>11 2022</v>
      </c>
      <c r="G464" s="96" t="s">
        <v>7</v>
      </c>
      <c r="H464" s="160" t="s">
        <v>3822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6"/>
        <v>11 2022</v>
      </c>
      <c r="G465" s="96" t="s">
        <v>5</v>
      </c>
      <c r="H465" s="160" t="s">
        <v>3823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6"/>
        <v>11 2022</v>
      </c>
      <c r="G466" s="96" t="s">
        <v>5</v>
      </c>
      <c r="H466" s="160" t="s">
        <v>3823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6"/>
        <v>11 2022</v>
      </c>
      <c r="G473" s="96" t="s">
        <v>5</v>
      </c>
      <c r="H473" s="160" t="s">
        <v>3824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6"/>
        <v>11 2022</v>
      </c>
      <c r="G474" s="96" t="s">
        <v>5</v>
      </c>
      <c r="H474" s="160" t="s">
        <v>3825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4398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6"/>
        <v>11 2022</v>
      </c>
      <c r="G480" s="96" t="s">
        <v>5</v>
      </c>
      <c r="H480" s="175" t="s">
        <v>3732</v>
      </c>
      <c r="I480" s="176" t="s">
        <v>2115</v>
      </c>
      <c r="J480" s="97" t="s">
        <v>3776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4397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6"/>
        <v>11 2022</v>
      </c>
      <c r="G484" s="96" t="s">
        <v>7</v>
      </c>
      <c r="H484" s="160" t="s">
        <v>3821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6"/>
        <v>11 2022</v>
      </c>
      <c r="G485" s="96" t="s">
        <v>7</v>
      </c>
      <c r="H485" s="160" t="s">
        <v>3821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6"/>
        <v>11 2022</v>
      </c>
      <c r="G486" s="96" t="s">
        <v>7</v>
      </c>
      <c r="H486" s="160" t="s">
        <v>3826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6"/>
        <v>11 2022</v>
      </c>
      <c r="G487" s="96" t="s">
        <v>7</v>
      </c>
      <c r="H487" s="160" t="s">
        <v>3826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6"/>
        <v>11 2022</v>
      </c>
      <c r="G488" s="96" t="s">
        <v>7</v>
      </c>
      <c r="H488" s="160" t="s">
        <v>3826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6"/>
        <v>11 2022</v>
      </c>
      <c r="G489" s="96" t="s">
        <v>7</v>
      </c>
      <c r="H489" s="160" t="s">
        <v>3826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6"/>
        <v>11 2022</v>
      </c>
      <c r="G490" s="96" t="s">
        <v>7</v>
      </c>
      <c r="H490" s="160" t="s">
        <v>3827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6"/>
        <v>11 2022</v>
      </c>
      <c r="G491" s="96" t="s">
        <v>7</v>
      </c>
      <c r="H491" s="160" t="s">
        <v>3827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6"/>
        <v>11 2022</v>
      </c>
      <c r="G492" s="96" t="s">
        <v>7</v>
      </c>
      <c r="H492" s="160" t="s">
        <v>3828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6"/>
        <v>11 2022</v>
      </c>
      <c r="G493" s="96" t="s">
        <v>7</v>
      </c>
      <c r="H493" s="160" t="s">
        <v>3828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6"/>
        <v>11 2022</v>
      </c>
      <c r="G494" s="96" t="s">
        <v>7</v>
      </c>
      <c r="H494" s="160" t="s">
        <v>3829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6"/>
        <v>11 2022</v>
      </c>
      <c r="G495" s="96" t="s">
        <v>7</v>
      </c>
      <c r="H495" s="160" t="s">
        <v>3829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6"/>
        <v>11 2022</v>
      </c>
      <c r="G496" s="96" t="s">
        <v>7</v>
      </c>
      <c r="H496" s="160" t="s">
        <v>3830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6"/>
        <v>11 2022</v>
      </c>
      <c r="G497" s="96" t="s">
        <v>7</v>
      </c>
      <c r="H497" s="160" t="s">
        <v>3830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6"/>
        <v>11 2022</v>
      </c>
      <c r="G498" s="96" t="s">
        <v>7</v>
      </c>
      <c r="H498" s="160" t="s">
        <v>3831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6"/>
        <v>11 2022</v>
      </c>
      <c r="G499" s="96" t="s">
        <v>7</v>
      </c>
      <c r="H499" s="160" t="s">
        <v>3831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6"/>
        <v>12 2022</v>
      </c>
      <c r="G500" s="96" t="s">
        <v>7</v>
      </c>
      <c r="H500" s="160" t="s">
        <v>3722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6"/>
        <v>12 2022</v>
      </c>
      <c r="G501" s="96" t="s">
        <v>7</v>
      </c>
      <c r="H501" s="160" t="s">
        <v>3832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6"/>
        <v>12 2022</v>
      </c>
      <c r="G502" s="96" t="s">
        <v>5</v>
      </c>
      <c r="H502" s="160" t="s">
        <v>3833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6"/>
        <v>12 2022</v>
      </c>
      <c r="G503" s="96" t="s">
        <v>5</v>
      </c>
      <c r="H503" s="160" t="s">
        <v>3833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3711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4398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1"/>
        <v>12 2022</v>
      </c>
      <c r="G536" s="96" t="s">
        <v>5</v>
      </c>
      <c r="H536" s="175" t="s">
        <v>3756</v>
      </c>
      <c r="I536" s="176" t="s">
        <v>2067</v>
      </c>
      <c r="J536" s="97" t="s">
        <v>3807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1"/>
        <v>12 2022</v>
      </c>
      <c r="G546" s="96" t="s">
        <v>5</v>
      </c>
      <c r="H546" s="175" t="s">
        <v>3764</v>
      </c>
      <c r="I546" s="176" t="s">
        <v>3090</v>
      </c>
      <c r="J546" s="97" t="s">
        <v>3840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4398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4398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1"/>
        <v>12 2022</v>
      </c>
      <c r="G560" s="96" t="s">
        <v>5</v>
      </c>
      <c r="H560" s="175" t="s">
        <v>3745</v>
      </c>
      <c r="I560" s="176" t="s">
        <v>2165</v>
      </c>
      <c r="J560" s="97" t="s">
        <v>3797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1"/>
        <v>12 2022</v>
      </c>
      <c r="G561" s="96" t="s">
        <v>5</v>
      </c>
      <c r="H561" s="175" t="s">
        <v>3756</v>
      </c>
      <c r="I561" s="176" t="s">
        <v>2067</v>
      </c>
      <c r="J561" s="97" t="s">
        <v>3807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3966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1"/>
        <v>12 2022</v>
      </c>
      <c r="G573" s="96" t="s">
        <v>5</v>
      </c>
      <c r="H573" s="175" t="s">
        <v>3754</v>
      </c>
      <c r="I573" s="176" t="s">
        <v>2067</v>
      </c>
      <c r="J573" s="97" t="s">
        <v>3805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1"/>
        <v>12 2022</v>
      </c>
      <c r="G575" s="96" t="s">
        <v>5</v>
      </c>
      <c r="H575" s="175" t="s">
        <v>3758</v>
      </c>
      <c r="I575" s="176" t="s">
        <v>2067</v>
      </c>
      <c r="J575" s="97" t="s">
        <v>3809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1"/>
        <v>12 2022</v>
      </c>
      <c r="G578" s="96" t="s">
        <v>5</v>
      </c>
      <c r="H578" s="175" t="s">
        <v>3754</v>
      </c>
      <c r="I578" s="176" t="s">
        <v>2067</v>
      </c>
      <c r="J578" s="97" t="s">
        <v>3805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4398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6"/>
        <v>12 2022</v>
      </c>
      <c r="G581" s="96" t="s">
        <v>5</v>
      </c>
      <c r="H581" s="175" t="s">
        <v>3745</v>
      </c>
      <c r="I581" s="176" t="s">
        <v>2165</v>
      </c>
      <c r="J581" s="97" t="s">
        <v>3797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3796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4428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3886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6"/>
        <v>12 2022</v>
      </c>
      <c r="G597" s="96" t="s">
        <v>5</v>
      </c>
      <c r="H597" s="175" t="s">
        <v>3741</v>
      </c>
      <c r="I597" s="176" t="s">
        <v>2102</v>
      </c>
      <c r="J597" s="97" t="s">
        <v>3787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6"/>
        <v>12 2022</v>
      </c>
      <c r="G603" s="96" t="s">
        <v>7</v>
      </c>
      <c r="H603" s="160" t="s">
        <v>3834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6"/>
        <v>12 2022</v>
      </c>
      <c r="G604" s="96" t="s">
        <v>7</v>
      </c>
      <c r="H604" s="160" t="s">
        <v>3834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6"/>
        <v>12 2022</v>
      </c>
      <c r="G605" s="96" t="s">
        <v>7</v>
      </c>
      <c r="H605" s="160" t="s">
        <v>3834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6"/>
        <v>12 2022</v>
      </c>
      <c r="G606" s="96" t="s">
        <v>7</v>
      </c>
      <c r="H606" s="160" t="s">
        <v>3834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6"/>
        <v>12 2022</v>
      </c>
      <c r="G607" s="96" t="s">
        <v>7</v>
      </c>
      <c r="H607" s="160" t="s">
        <v>3834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6"/>
        <v>12 2022</v>
      </c>
      <c r="G608" s="96" t="s">
        <v>7</v>
      </c>
      <c r="H608" s="160" t="s">
        <v>3834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6"/>
        <v>12 2022</v>
      </c>
      <c r="G609" s="96" t="s">
        <v>7</v>
      </c>
      <c r="H609" s="160" t="s">
        <v>3834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6"/>
        <v>12 2022</v>
      </c>
      <c r="G610" s="96" t="s">
        <v>7</v>
      </c>
      <c r="H610" s="160" t="s">
        <v>3834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6"/>
        <v>12 2022</v>
      </c>
      <c r="G611" s="96" t="s">
        <v>7</v>
      </c>
      <c r="H611" s="160" t="s">
        <v>3834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6"/>
        <v>12 2022</v>
      </c>
      <c r="G612" s="96" t="s">
        <v>7</v>
      </c>
      <c r="H612" s="160" t="s">
        <v>3834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6"/>
        <v>12 2022</v>
      </c>
      <c r="G613" s="96" t="s">
        <v>7</v>
      </c>
      <c r="H613" s="160" t="s">
        <v>3834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6"/>
        <v>12 2022</v>
      </c>
      <c r="G614" s="96" t="s">
        <v>7</v>
      </c>
      <c r="H614" s="160" t="s">
        <v>3834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6"/>
        <v>12 2022</v>
      </c>
      <c r="G615" s="96" t="s">
        <v>7</v>
      </c>
      <c r="H615" s="160" t="s">
        <v>3835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6"/>
        <v>12 2022</v>
      </c>
      <c r="G616" s="96" t="s">
        <v>7</v>
      </c>
      <c r="H616" s="160" t="s">
        <v>3835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6"/>
        <v>12 2022</v>
      </c>
      <c r="G617" s="96" t="s">
        <v>7</v>
      </c>
      <c r="H617" s="160" t="s">
        <v>3835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6"/>
        <v>12 2022</v>
      </c>
      <c r="G618" s="96" t="s">
        <v>7</v>
      </c>
      <c r="H618" s="160" t="s">
        <v>3835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6"/>
        <v>12 2022</v>
      </c>
      <c r="G619" s="96" t="s">
        <v>7</v>
      </c>
      <c r="H619" s="160" t="s">
        <v>3835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6"/>
        <v>12 2022</v>
      </c>
      <c r="G620" s="96" t="s">
        <v>7</v>
      </c>
      <c r="H620" s="160" t="s">
        <v>3835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6"/>
        <v>12 2022</v>
      </c>
      <c r="G621" s="96" t="s">
        <v>7</v>
      </c>
      <c r="H621" s="160" t="s">
        <v>3835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6"/>
        <v>12 2022</v>
      </c>
      <c r="G622" s="96" t="s">
        <v>7</v>
      </c>
      <c r="H622" s="160" t="s">
        <v>3835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6"/>
        <v>12 2022</v>
      </c>
      <c r="G623" s="96" t="s">
        <v>7</v>
      </c>
      <c r="H623" s="160" t="s">
        <v>3835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6"/>
        <v>12 2022</v>
      </c>
      <c r="G624" s="96" t="s">
        <v>7</v>
      </c>
      <c r="H624" s="160" t="s">
        <v>3835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6"/>
        <v>12 2022</v>
      </c>
      <c r="G625" s="96" t="s">
        <v>7</v>
      </c>
      <c r="H625" s="160" t="s">
        <v>3835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6"/>
        <v>12 2022</v>
      </c>
      <c r="G626" s="96" t="s">
        <v>7</v>
      </c>
      <c r="H626" s="160" t="s">
        <v>3835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4023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1"/>
        <v>12 2022</v>
      </c>
      <c r="G645" s="96" t="s">
        <v>5</v>
      </c>
      <c r="H645" s="175" t="s">
        <v>3732</v>
      </c>
      <c r="I645" s="176" t="s">
        <v>2115</v>
      </c>
      <c r="J645" s="97" t="s">
        <v>3776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1"/>
        <v>1 2023</v>
      </c>
      <c r="G667" s="96" t="s">
        <v>5</v>
      </c>
      <c r="H667" s="175" t="s">
        <v>3732</v>
      </c>
      <c r="I667" s="176" t="s">
        <v>2115</v>
      </c>
      <c r="J667" s="97" t="s">
        <v>3776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4398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1"/>
        <v>12 2022</v>
      </c>
      <c r="G672" s="96" t="s">
        <v>7</v>
      </c>
      <c r="H672" s="160" t="s">
        <v>3836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1"/>
        <v>1 2023</v>
      </c>
      <c r="G685" s="96" t="s">
        <v>5</v>
      </c>
      <c r="H685" s="161" t="s">
        <v>3671</v>
      </c>
      <c r="I685" s="97" t="s">
        <v>2165</v>
      </c>
      <c r="J685" s="97" t="s">
        <v>4101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4398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1"/>
        <v>1 2023</v>
      </c>
      <c r="G689" s="96" t="s">
        <v>5</v>
      </c>
      <c r="H689" s="175" t="s">
        <v>3749</v>
      </c>
      <c r="I689" s="176" t="s">
        <v>2105</v>
      </c>
      <c r="J689" s="97" t="s">
        <v>3800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6"/>
        <v>1 2023</v>
      </c>
      <c r="G709" s="96" t="s">
        <v>7</v>
      </c>
      <c r="H709" s="160" t="s">
        <v>3834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6"/>
        <v>1 2023</v>
      </c>
      <c r="G710" s="96" t="s">
        <v>7</v>
      </c>
      <c r="H710" s="160" t="s">
        <v>3834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6"/>
        <v>1 2023</v>
      </c>
      <c r="G711" s="96" t="s">
        <v>7</v>
      </c>
      <c r="H711" s="160" t="s">
        <v>3834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6"/>
        <v>1 2023</v>
      </c>
      <c r="G712" s="96" t="s">
        <v>7</v>
      </c>
      <c r="H712" s="160" t="s">
        <v>3834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6"/>
        <v>1 2023</v>
      </c>
      <c r="G713" s="96" t="s">
        <v>7</v>
      </c>
      <c r="H713" s="160" t="s">
        <v>3834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6"/>
        <v>1 2023</v>
      </c>
      <c r="G714" s="96" t="s">
        <v>7</v>
      </c>
      <c r="H714" s="160" t="s">
        <v>3834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6"/>
        <v>1 2023</v>
      </c>
      <c r="G715" s="96" t="s">
        <v>7</v>
      </c>
      <c r="H715" s="160" t="s">
        <v>3834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6"/>
        <v>1 2023</v>
      </c>
      <c r="G716" s="96" t="s">
        <v>7</v>
      </c>
      <c r="H716" s="160" t="s">
        <v>3834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6"/>
        <v>1 2023</v>
      </c>
      <c r="G717" s="96" t="s">
        <v>7</v>
      </c>
      <c r="H717" s="160" t="s">
        <v>3834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6"/>
        <v>1 2023</v>
      </c>
      <c r="G718" s="96" t="s">
        <v>7</v>
      </c>
      <c r="H718" s="160" t="s">
        <v>3834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6"/>
        <v>1 2023</v>
      </c>
      <c r="G719" s="96" t="s">
        <v>7</v>
      </c>
      <c r="H719" s="160" t="s">
        <v>3834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6"/>
        <v>1 2023</v>
      </c>
      <c r="G720" s="96" t="s">
        <v>7</v>
      </c>
      <c r="H720" s="160" t="s">
        <v>3834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6"/>
        <v>1 2023</v>
      </c>
      <c r="G721" s="96" t="s">
        <v>7</v>
      </c>
      <c r="H721" s="160" t="s">
        <v>3835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6"/>
        <v>1 2023</v>
      </c>
      <c r="G722" s="96" t="s">
        <v>7</v>
      </c>
      <c r="H722" s="160" t="s">
        <v>3835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6"/>
        <v>1 2023</v>
      </c>
      <c r="G723" s="96" t="s">
        <v>7</v>
      </c>
      <c r="H723" s="160" t="s">
        <v>3835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6"/>
        <v>1 2023</v>
      </c>
      <c r="G724" s="96" t="s">
        <v>7</v>
      </c>
      <c r="H724" s="160" t="s">
        <v>3835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6"/>
        <v>1 2023</v>
      </c>
      <c r="G725" s="96" t="s">
        <v>7</v>
      </c>
      <c r="H725" s="160" t="s">
        <v>3835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6"/>
        <v>1 2023</v>
      </c>
      <c r="G726" s="96" t="s">
        <v>7</v>
      </c>
      <c r="H726" s="160" t="s">
        <v>3835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6"/>
        <v>1 2023</v>
      </c>
      <c r="G727" s="96" t="s">
        <v>7</v>
      </c>
      <c r="H727" s="160" t="s">
        <v>3835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6"/>
        <v>1 2023</v>
      </c>
      <c r="G728" s="96" t="s">
        <v>7</v>
      </c>
      <c r="H728" s="160" t="s">
        <v>3835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6"/>
        <v>1 2023</v>
      </c>
      <c r="G729" s="96" t="s">
        <v>7</v>
      </c>
      <c r="H729" s="160" t="s">
        <v>3835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6"/>
        <v>1 2023</v>
      </c>
      <c r="G730" s="96" t="s">
        <v>7</v>
      </c>
      <c r="H730" s="160" t="s">
        <v>3835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6"/>
        <v>1 2023</v>
      </c>
      <c r="G731" s="96" t="s">
        <v>7</v>
      </c>
      <c r="H731" s="160" t="s">
        <v>3835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6"/>
        <v>1 2023</v>
      </c>
      <c r="G732" s="96" t="s">
        <v>7</v>
      </c>
      <c r="H732" s="160" t="s">
        <v>3835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6"/>
        <v>1 2023</v>
      </c>
      <c r="G733" s="96" t="s">
        <v>7</v>
      </c>
      <c r="H733" s="160" t="s">
        <v>3835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6"/>
        <v>1 2023</v>
      </c>
      <c r="G734" s="96" t="s">
        <v>7</v>
      </c>
      <c r="H734" s="160" t="s">
        <v>3835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6"/>
        <v>1 2023</v>
      </c>
      <c r="G735" s="96" t="s">
        <v>7</v>
      </c>
      <c r="H735" s="160" t="s">
        <v>3835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6"/>
        <v>1 2023</v>
      </c>
      <c r="G736" s="96" t="s">
        <v>7</v>
      </c>
      <c r="H736" s="160" t="s">
        <v>3835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6"/>
        <v>1 2023</v>
      </c>
      <c r="G737" s="96" t="s">
        <v>7</v>
      </c>
      <c r="H737" s="160" t="s">
        <v>3835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6"/>
        <v>1 2023</v>
      </c>
      <c r="G738" s="96" t="s">
        <v>7</v>
      </c>
      <c r="H738" s="160" t="s">
        <v>3835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6"/>
        <v>1 2023</v>
      </c>
      <c r="G739" s="96" t="s">
        <v>7</v>
      </c>
      <c r="H739" s="160" t="s">
        <v>3835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6"/>
        <v>1 2023</v>
      </c>
      <c r="G740" s="96" t="s">
        <v>7</v>
      </c>
      <c r="H740" s="160" t="s">
        <v>3835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6"/>
        <v>1 2023</v>
      </c>
      <c r="G741" s="96" t="s">
        <v>7</v>
      </c>
      <c r="H741" s="160" t="s">
        <v>3835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6"/>
        <v>1 2023</v>
      </c>
      <c r="G742" s="96" t="s">
        <v>7</v>
      </c>
      <c r="H742" s="160" t="s">
        <v>3835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6"/>
        <v>1 2023</v>
      </c>
      <c r="G743" s="96" t="s">
        <v>7</v>
      </c>
      <c r="H743" s="160" t="s">
        <v>3835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6"/>
        <v>1 2023</v>
      </c>
      <c r="G744" s="96" t="s">
        <v>7</v>
      </c>
      <c r="H744" s="160" t="s">
        <v>3835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3966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3966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3966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6"/>
        <v>1 2023</v>
      </c>
      <c r="G752" s="96" t="s">
        <v>5</v>
      </c>
      <c r="H752" s="161" t="s">
        <v>3674</v>
      </c>
      <c r="I752" s="97" t="s">
        <v>2115</v>
      </c>
      <c r="J752" s="97" t="s">
        <v>3675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6"/>
        <v>1 2023</v>
      </c>
      <c r="G759" s="96" t="s">
        <v>5</v>
      </c>
      <c r="H759" s="161" t="s">
        <v>3979</v>
      </c>
      <c r="I759" s="97" t="s">
        <v>2283</v>
      </c>
      <c r="J759" s="97" t="s">
        <v>3980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3818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3818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3818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3818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3818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3818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3818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3794</v>
      </c>
      <c r="J769" s="97" t="s">
        <v>3818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1"/>
        <v>1 2023</v>
      </c>
      <c r="G797" s="96" t="s">
        <v>5</v>
      </c>
      <c r="H797" s="175" t="s">
        <v>3749</v>
      </c>
      <c r="I797" s="176" t="s">
        <v>2105</v>
      </c>
      <c r="J797" s="97" t="s">
        <v>3800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3886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1"/>
        <v>1 2023</v>
      </c>
      <c r="G800" s="96" t="s">
        <v>5</v>
      </c>
      <c r="H800" s="161" t="s">
        <v>4425</v>
      </c>
      <c r="I800" s="97" t="s">
        <v>2742</v>
      </c>
      <c r="J800" s="97" t="s">
        <v>4426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1"/>
        <v>1 2023</v>
      </c>
      <c r="G818" s="96" t="s">
        <v>5</v>
      </c>
      <c r="H818" s="161" t="s">
        <v>3674</v>
      </c>
      <c r="I818" s="97" t="s">
        <v>2115</v>
      </c>
      <c r="J818" s="97" t="s">
        <v>3675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1"/>
        <v>1 2023</v>
      </c>
      <c r="G819" s="96" t="s">
        <v>5</v>
      </c>
      <c r="H819" s="161" t="s">
        <v>3674</v>
      </c>
      <c r="I819" s="97" t="s">
        <v>2115</v>
      </c>
      <c r="J819" s="97" t="s">
        <v>3675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1"/>
        <v>1 2023</v>
      </c>
      <c r="G820" s="96" t="s">
        <v>5</v>
      </c>
      <c r="H820" s="161" t="s">
        <v>3674</v>
      </c>
      <c r="I820" s="97" t="s">
        <v>2115</v>
      </c>
      <c r="J820" s="97" t="s">
        <v>3675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1"/>
        <v>1 2023</v>
      </c>
      <c r="G831" s="96" t="s">
        <v>5</v>
      </c>
      <c r="H831" s="175" t="s">
        <v>3761</v>
      </c>
      <c r="I831" s="176" t="s">
        <v>2188</v>
      </c>
      <c r="J831" s="97" t="s">
        <v>3811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6"/>
        <v>1 2023</v>
      </c>
      <c r="G861" s="96" t="s">
        <v>5</v>
      </c>
      <c r="H861" s="175" t="s">
        <v>3746</v>
      </c>
      <c r="I861" s="176" t="s">
        <v>2165</v>
      </c>
      <c r="J861" s="97" t="s">
        <v>3798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6"/>
        <v>1 2023</v>
      </c>
      <c r="G868" s="96" t="s">
        <v>5</v>
      </c>
      <c r="H868" s="175" t="s">
        <v>3755</v>
      </c>
      <c r="I868" s="176" t="s">
        <v>2067</v>
      </c>
      <c r="J868" s="97" t="s">
        <v>3806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4427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6"/>
        <v>1 2023</v>
      </c>
      <c r="G879" s="96" t="s">
        <v>5</v>
      </c>
      <c r="H879" s="175" t="s">
        <v>3750</v>
      </c>
      <c r="I879" s="176" t="s">
        <v>2105</v>
      </c>
      <c r="J879" s="97" t="s">
        <v>3801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6"/>
        <v>1 2023</v>
      </c>
      <c r="G882" s="96" t="s">
        <v>5</v>
      </c>
      <c r="H882" s="161" t="s">
        <v>4401</v>
      </c>
      <c r="I882" s="97" t="s">
        <v>2165</v>
      </c>
      <c r="J882" s="97" t="s">
        <v>4402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6"/>
        <v>1 2023</v>
      </c>
      <c r="G884" s="96" t="s">
        <v>5</v>
      </c>
      <c r="H884" s="175" t="s">
        <v>3732</v>
      </c>
      <c r="I884" s="176" t="s">
        <v>2115</v>
      </c>
      <c r="J884" s="97" t="s">
        <v>3776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6"/>
        <v>1 2023</v>
      </c>
      <c r="G885" s="96" t="s">
        <v>5</v>
      </c>
      <c r="H885" s="175" t="s">
        <v>3732</v>
      </c>
      <c r="I885" s="176" t="s">
        <v>2115</v>
      </c>
      <c r="J885" s="97" t="s">
        <v>3776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6"/>
        <v>1 2023</v>
      </c>
      <c r="G886" s="96" t="s">
        <v>5</v>
      </c>
      <c r="H886" s="175" t="s">
        <v>3732</v>
      </c>
      <c r="I886" s="176" t="s">
        <v>2115</v>
      </c>
      <c r="J886" s="97" t="s">
        <v>3776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6"/>
        <v>1 2023</v>
      </c>
      <c r="G896" s="96" t="s">
        <v>5</v>
      </c>
      <c r="H896" s="175" t="s">
        <v>3753</v>
      </c>
      <c r="I896" s="176" t="s">
        <v>2105</v>
      </c>
      <c r="J896" s="97" t="s">
        <v>3804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4398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4398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3814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1"/>
        <v>2 2023</v>
      </c>
      <c r="G918" s="96" t="s">
        <v>5</v>
      </c>
      <c r="H918" s="161" t="s">
        <v>3674</v>
      </c>
      <c r="I918" s="97" t="s">
        <v>2115</v>
      </c>
      <c r="J918" s="97" t="s">
        <v>3675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3708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3708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3708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3708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3796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1"/>
        <v>2 2023</v>
      </c>
      <c r="G931" s="96" t="s">
        <v>5</v>
      </c>
      <c r="H931" s="175" t="s">
        <v>3743</v>
      </c>
      <c r="I931" s="176" t="s">
        <v>2757</v>
      </c>
      <c r="J931" s="97" t="s">
        <v>3791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1"/>
        <v>1 2023</v>
      </c>
      <c r="G945" s="96" t="s">
        <v>5</v>
      </c>
      <c r="H945" s="175" t="s">
        <v>3758</v>
      </c>
      <c r="I945" s="176" t="s">
        <v>2067</v>
      </c>
      <c r="J945" s="97" t="s">
        <v>3809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3886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3886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3886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3886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6"/>
        <v>2 2023</v>
      </c>
      <c r="G1010" s="96" t="s">
        <v>5</v>
      </c>
      <c r="H1010" s="161" t="s">
        <v>4102</v>
      </c>
      <c r="I1010" s="97" t="s">
        <v>2742</v>
      </c>
      <c r="J1010" s="97" t="s">
        <v>4103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6"/>
        <v>2 2023</v>
      </c>
      <c r="G1011" s="96" t="s">
        <v>5</v>
      </c>
      <c r="H1011" s="161" t="s">
        <v>4102</v>
      </c>
      <c r="I1011" s="97" t="s">
        <v>2742</v>
      </c>
      <c r="J1011" s="97" t="s">
        <v>4103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4398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1"/>
        <v>2 2023</v>
      </c>
      <c r="G1034" s="96" t="s">
        <v>5</v>
      </c>
      <c r="H1034" s="175" t="s">
        <v>3745</v>
      </c>
      <c r="I1034" s="176" t="s">
        <v>2165</v>
      </c>
      <c r="J1034" s="97" t="s">
        <v>3797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1"/>
        <v>2 2023</v>
      </c>
      <c r="G1038" s="96" t="s">
        <v>5</v>
      </c>
      <c r="H1038" s="175" t="s">
        <v>3732</v>
      </c>
      <c r="I1038" s="176" t="s">
        <v>2115</v>
      </c>
      <c r="J1038" s="97" t="s">
        <v>3776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1"/>
        <v>2 2023</v>
      </c>
      <c r="G1041" s="96" t="s">
        <v>5</v>
      </c>
      <c r="H1041" s="161" t="s">
        <v>3678</v>
      </c>
      <c r="I1041" s="97" t="s">
        <v>2115</v>
      </c>
      <c r="J1041" s="97" t="s">
        <v>3679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1"/>
        <v>2 2023</v>
      </c>
      <c r="G1042" s="96" t="s">
        <v>5</v>
      </c>
      <c r="H1042" s="161" t="s">
        <v>3678</v>
      </c>
      <c r="I1042" s="97" t="s">
        <v>2115</v>
      </c>
      <c r="J1042" s="97" t="s">
        <v>3679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3966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3966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3966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3966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3966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3966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3966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3966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6"/>
        <v>2 2023</v>
      </c>
      <c r="G1108" s="96" t="s">
        <v>5</v>
      </c>
      <c r="H1108" s="175" t="s">
        <v>3749</v>
      </c>
      <c r="I1108" s="176" t="s">
        <v>2105</v>
      </c>
      <c r="J1108" s="97" t="s">
        <v>3800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6"/>
        <v>2 2023</v>
      </c>
      <c r="G1131" s="96" t="s">
        <v>5</v>
      </c>
      <c r="H1131" s="175" t="s">
        <v>3743</v>
      </c>
      <c r="I1131" s="176" t="s">
        <v>2757</v>
      </c>
      <c r="J1131" s="97" t="s">
        <v>3791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3886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1"/>
        <v>2 2023</v>
      </c>
      <c r="G1160" s="96" t="s">
        <v>5</v>
      </c>
      <c r="H1160" s="175" t="s">
        <v>3734</v>
      </c>
      <c r="I1160" s="176" t="s">
        <v>2070</v>
      </c>
      <c r="J1160" s="97" t="s">
        <v>3778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1"/>
        <v>2 2023</v>
      </c>
      <c r="G1163" s="96" t="s">
        <v>5</v>
      </c>
      <c r="H1163" s="175" t="s">
        <v>3749</v>
      </c>
      <c r="I1163" s="176" t="s">
        <v>2105</v>
      </c>
      <c r="J1163" s="97" t="s">
        <v>3800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1"/>
        <v>2 2023</v>
      </c>
      <c r="G1172" s="96" t="s">
        <v>5</v>
      </c>
      <c r="H1172" s="160" t="s">
        <v>3837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1"/>
        <v>2 2023</v>
      </c>
      <c r="G1173" s="96" t="s">
        <v>5</v>
      </c>
      <c r="H1173" s="160" t="s">
        <v>3837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1"/>
        <v>3 2023</v>
      </c>
      <c r="G1209" s="96" t="s">
        <v>5</v>
      </c>
      <c r="H1209" s="175" t="s">
        <v>3756</v>
      </c>
      <c r="I1209" s="176" t="s">
        <v>2067</v>
      </c>
      <c r="J1209" s="97" t="s">
        <v>3807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1"/>
        <v>3 2023</v>
      </c>
      <c r="G1210" s="96" t="s">
        <v>5</v>
      </c>
      <c r="H1210" s="175" t="s">
        <v>3756</v>
      </c>
      <c r="I1210" s="176" t="s">
        <v>2067</v>
      </c>
      <c r="J1210" s="97" t="s">
        <v>3807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1"/>
        <v>3 2023</v>
      </c>
      <c r="G1213" s="96" t="s">
        <v>5</v>
      </c>
      <c r="H1213" s="161" t="s">
        <v>3686</v>
      </c>
      <c r="I1213" s="97" t="s">
        <v>2115</v>
      </c>
      <c r="J1213" s="97" t="s">
        <v>3687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6"/>
        <v>3 2023</v>
      </c>
      <c r="G1246" s="96" t="s">
        <v>6</v>
      </c>
      <c r="H1246" s="161" t="s">
        <v>3728</v>
      </c>
      <c r="I1246" s="97" t="s">
        <v>3770</v>
      </c>
      <c r="J1246" s="97" t="s">
        <v>4457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6"/>
        <v>3 2023</v>
      </c>
      <c r="G1247" s="96" t="s">
        <v>6</v>
      </c>
      <c r="H1247" s="175" t="s">
        <v>3729</v>
      </c>
      <c r="I1247" s="176" t="s">
        <v>3770</v>
      </c>
      <c r="J1247" s="97" t="s">
        <v>3772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3961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3961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6"/>
        <v>3 2023</v>
      </c>
      <c r="G1253" s="96" t="s">
        <v>5</v>
      </c>
      <c r="H1253" s="161" t="s">
        <v>4446</v>
      </c>
      <c r="I1253" s="97" t="s">
        <v>2067</v>
      </c>
      <c r="J1253" s="97" t="s">
        <v>4447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3936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3936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6"/>
        <v>3 2023</v>
      </c>
      <c r="G1264" s="96" t="s">
        <v>5</v>
      </c>
      <c r="H1264" s="161" t="s">
        <v>3674</v>
      </c>
      <c r="I1264" s="97" t="s">
        <v>2115</v>
      </c>
      <c r="J1264" s="97" t="s">
        <v>3675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6"/>
        <v>3 2023</v>
      </c>
      <c r="G1265" s="96" t="s">
        <v>5</v>
      </c>
      <c r="H1265" s="161" t="s">
        <v>3674</v>
      </c>
      <c r="I1265" s="97" t="s">
        <v>2115</v>
      </c>
      <c r="J1265" s="97" t="s">
        <v>3675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6"/>
        <v>3 2023</v>
      </c>
      <c r="G1266" s="96" t="s">
        <v>7</v>
      </c>
      <c r="H1266" s="175" t="s">
        <v>3742</v>
      </c>
      <c r="I1266" s="176" t="s">
        <v>3789</v>
      </c>
      <c r="J1266" s="97" t="s">
        <v>3790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6"/>
        <v>3 2023</v>
      </c>
      <c r="G1267" s="96" t="s">
        <v>7</v>
      </c>
      <c r="H1267" s="175" t="s">
        <v>3742</v>
      </c>
      <c r="I1267" s="176" t="s">
        <v>3789</v>
      </c>
      <c r="J1267" s="97" t="s">
        <v>3790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6"/>
        <v>3 2023</v>
      </c>
      <c r="G1268" s="96" t="s">
        <v>7</v>
      </c>
      <c r="H1268" s="175" t="s">
        <v>3742</v>
      </c>
      <c r="I1268" s="176" t="s">
        <v>3789</v>
      </c>
      <c r="J1268" s="97" t="s">
        <v>3790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4038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4038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2"/>
        <v>3 2023</v>
      </c>
      <c r="G1285" s="96" t="s">
        <v>5</v>
      </c>
      <c r="H1285" s="175" t="s">
        <v>3756</v>
      </c>
      <c r="I1285" s="176" t="s">
        <v>2067</v>
      </c>
      <c r="J1285" s="97" t="s">
        <v>3807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2"/>
        <v>3 2023</v>
      </c>
      <c r="G1287" s="96" t="s">
        <v>5</v>
      </c>
      <c r="H1287" s="175" t="s">
        <v>3751</v>
      </c>
      <c r="I1287" s="176" t="s">
        <v>2105</v>
      </c>
      <c r="J1287" s="97" t="s">
        <v>3802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2"/>
        <v>3 2023</v>
      </c>
      <c r="G1297" s="96" t="s">
        <v>5</v>
      </c>
      <c r="H1297" s="175" t="s">
        <v>3723</v>
      </c>
      <c r="I1297" s="176" t="s">
        <v>2283</v>
      </c>
      <c r="J1297" s="97" t="s">
        <v>3765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2"/>
        <v>3 2023</v>
      </c>
      <c r="G1298" s="96" t="s">
        <v>5</v>
      </c>
      <c r="H1298" s="175" t="s">
        <v>3723</v>
      </c>
      <c r="I1298" s="176" t="s">
        <v>2283</v>
      </c>
      <c r="J1298" s="97" t="s">
        <v>3765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2"/>
        <v>3 2023</v>
      </c>
      <c r="G1299" s="96" t="s">
        <v>5</v>
      </c>
      <c r="H1299" s="175" t="s">
        <v>3723</v>
      </c>
      <c r="I1299" s="176" t="s">
        <v>2283</v>
      </c>
      <c r="J1299" s="97" t="s">
        <v>3765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4930</v>
      </c>
      <c r="T1340" s="95" t="str">
        <f t="shared" si="106"/>
        <v>10 2025</v>
      </c>
      <c r="U1340" s="32">
        <f t="shared" si="104"/>
        <v>161.89999999999998</v>
      </c>
      <c r="V1340" s="22">
        <f t="shared" si="105"/>
        <v>0.47885241052942906</v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8"/>
        <v>3 2023</v>
      </c>
      <c r="G1355" s="96" t="s">
        <v>5</v>
      </c>
      <c r="H1355" s="161" t="s">
        <v>4102</v>
      </c>
      <c r="I1355" s="97" t="s">
        <v>2742</v>
      </c>
      <c r="J1355" s="97" t="s">
        <v>4103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8"/>
        <v>3 2023</v>
      </c>
      <c r="G1364" s="96" t="s">
        <v>5</v>
      </c>
      <c r="H1364" s="161" t="s">
        <v>4381</v>
      </c>
      <c r="I1364" s="97" t="s">
        <v>2733</v>
      </c>
      <c r="J1364" s="97" t="s">
        <v>4382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8"/>
        <v>3 2023</v>
      </c>
      <c r="G1365" s="96" t="s">
        <v>5</v>
      </c>
      <c r="H1365" s="161" t="s">
        <v>4381</v>
      </c>
      <c r="I1365" s="97" t="s">
        <v>2733</v>
      </c>
      <c r="J1365" s="97" t="s">
        <v>4382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8"/>
        <v>3 2023</v>
      </c>
      <c r="G1366" s="96" t="s">
        <v>5</v>
      </c>
      <c r="H1366" s="161" t="s">
        <v>4381</v>
      </c>
      <c r="I1366" s="97" t="s">
        <v>2733</v>
      </c>
      <c r="J1366" s="97" t="s">
        <v>4382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8"/>
        <v>3 2023</v>
      </c>
      <c r="G1379" s="96" t="s">
        <v>5</v>
      </c>
      <c r="H1379" s="175" t="s">
        <v>3724</v>
      </c>
      <c r="I1379" s="176" t="s">
        <v>2283</v>
      </c>
      <c r="J1379" s="97" t="s">
        <v>3766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4398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4398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3796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3796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8"/>
        <v>4 2023</v>
      </c>
      <c r="G1389" s="96" t="s">
        <v>5</v>
      </c>
      <c r="H1389" s="175" t="s">
        <v>3756</v>
      </c>
      <c r="I1389" s="176" t="s">
        <v>2067</v>
      </c>
      <c r="J1389" s="97" t="s">
        <v>3807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8"/>
        <v>4 2023</v>
      </c>
      <c r="G1390" s="96" t="s">
        <v>5</v>
      </c>
      <c r="H1390" s="175" t="s">
        <v>3756</v>
      </c>
      <c r="I1390" s="176" t="s">
        <v>2067</v>
      </c>
      <c r="J1390" s="97" t="s">
        <v>3807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4019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4019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8"/>
        <v>4 2023</v>
      </c>
      <c r="G1393" s="96" t="s">
        <v>5</v>
      </c>
      <c r="H1393" s="175" t="s">
        <v>3754</v>
      </c>
      <c r="I1393" s="176" t="s">
        <v>2067</v>
      </c>
      <c r="J1393" s="97" t="s">
        <v>3805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8"/>
        <v>4 2023</v>
      </c>
      <c r="G1394" s="96" t="s">
        <v>5</v>
      </c>
      <c r="H1394" s="175" t="s">
        <v>3754</v>
      </c>
      <c r="I1394" s="176" t="s">
        <v>2067</v>
      </c>
      <c r="J1394" s="97" t="s">
        <v>3805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3"/>
        <v>4 2023</v>
      </c>
      <c r="G1433" s="96" t="s">
        <v>7</v>
      </c>
      <c r="H1433" s="175" t="s">
        <v>3726</v>
      </c>
      <c r="I1433" s="176" t="s">
        <v>3128</v>
      </c>
      <c r="J1433" s="97" t="s">
        <v>3768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3"/>
        <v>4 2023</v>
      </c>
      <c r="G1445" s="96" t="s">
        <v>5</v>
      </c>
      <c r="H1445" s="161" t="s">
        <v>4425</v>
      </c>
      <c r="I1445" s="97" t="s">
        <v>2742</v>
      </c>
      <c r="J1445" s="97" t="s">
        <v>4426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3"/>
        <v>4 2023</v>
      </c>
      <c r="G1446" s="96" t="s">
        <v>5</v>
      </c>
      <c r="H1446" s="161" t="s">
        <v>4425</v>
      </c>
      <c r="I1446" s="97" t="s">
        <v>2742</v>
      </c>
      <c r="J1446" s="97" t="s">
        <v>4426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3"/>
        <v>4 2023</v>
      </c>
      <c r="G1447" s="96" t="s">
        <v>5</v>
      </c>
      <c r="H1447" s="161" t="s">
        <v>4102</v>
      </c>
      <c r="I1447" s="97" t="s">
        <v>2742</v>
      </c>
      <c r="J1447" s="97" t="s">
        <v>4103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4484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8"/>
        <v>4 2023</v>
      </c>
      <c r="G1487" s="96" t="s">
        <v>6</v>
      </c>
      <c r="H1487" s="161" t="s">
        <v>3728</v>
      </c>
      <c r="I1487" s="97" t="s">
        <v>3770</v>
      </c>
      <c r="J1487" s="97" t="s">
        <v>4457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8"/>
        <v>4 2023</v>
      </c>
      <c r="G1515" s="96" t="s">
        <v>5</v>
      </c>
      <c r="H1515" s="161" t="s">
        <v>4401</v>
      </c>
      <c r="I1515" s="97" t="s">
        <v>2165</v>
      </c>
      <c r="J1515" s="97" t="s">
        <v>4402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8"/>
        <v>4 2023</v>
      </c>
      <c r="G1516" s="96" t="s">
        <v>5</v>
      </c>
      <c r="H1516" s="175" t="s">
        <v>3745</v>
      </c>
      <c r="I1516" s="176" t="s">
        <v>2165</v>
      </c>
      <c r="J1516" s="97" t="s">
        <v>3797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8"/>
        <v>4 2023</v>
      </c>
      <c r="G1517" s="96" t="s">
        <v>5</v>
      </c>
      <c r="H1517" s="175" t="s">
        <v>3745</v>
      </c>
      <c r="I1517" s="176" t="s">
        <v>2165</v>
      </c>
      <c r="J1517" s="97" t="s">
        <v>3797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3961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4398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4398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4398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3"/>
        <v>5 2023</v>
      </c>
      <c r="G1558" s="96" t="s">
        <v>5</v>
      </c>
      <c r="H1558" s="175" t="s">
        <v>3756</v>
      </c>
      <c r="I1558" s="176" t="s">
        <v>2067</v>
      </c>
      <c r="J1558" s="97" t="s">
        <v>3807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3"/>
        <v>5 2023</v>
      </c>
      <c r="G1559" s="96" t="s">
        <v>5</v>
      </c>
      <c r="H1559" s="175" t="s">
        <v>3756</v>
      </c>
      <c r="I1559" s="176" t="s">
        <v>2067</v>
      </c>
      <c r="J1559" s="97" t="s">
        <v>3807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3"/>
        <v>5 2023</v>
      </c>
      <c r="G1560" s="96" t="s">
        <v>5</v>
      </c>
      <c r="H1560" s="175" t="s">
        <v>3756</v>
      </c>
      <c r="I1560" s="176" t="s">
        <v>2067</v>
      </c>
      <c r="J1560" s="97" t="s">
        <v>3807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3"/>
        <v>5 2023</v>
      </c>
      <c r="G1563" s="96" t="s">
        <v>5</v>
      </c>
      <c r="H1563" s="175" t="s">
        <v>3734</v>
      </c>
      <c r="I1563" s="176" t="s">
        <v>2070</v>
      </c>
      <c r="J1563" s="97" t="s">
        <v>3778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3859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3859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737</v>
      </c>
      <c r="E1606" s="95">
        <f>IFERROR(VLOOKUP($A1606,HeadJournal!$A$1:$NTR$890,COLUMN(HeadJournal!G$1),0),"")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737</v>
      </c>
      <c r="E1607" s="95">
        <f>IFERROR(VLOOKUP($A1607,HeadJournal!$A$1:$NTR$890,COLUMN(HeadJournal!G$1),0),"")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8"/>
        <v>5 2023</v>
      </c>
      <c r="G1617" s="96" t="s">
        <v>5</v>
      </c>
      <c r="H1617" s="175" t="s">
        <v>3732</v>
      </c>
      <c r="I1617" s="176" t="s">
        <v>2115</v>
      </c>
      <c r="J1617" s="97" t="s">
        <v>3776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8"/>
        <v>5 2023</v>
      </c>
      <c r="G1618" s="96" t="s">
        <v>5</v>
      </c>
      <c r="H1618" s="175" t="s">
        <v>3732</v>
      </c>
      <c r="I1618" s="176" t="s">
        <v>2115</v>
      </c>
      <c r="J1618" s="97" t="s">
        <v>3776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8"/>
        <v>5 2023</v>
      </c>
      <c r="G1622" s="96" t="s">
        <v>5</v>
      </c>
      <c r="H1622" s="161" t="s">
        <v>3686</v>
      </c>
      <c r="I1622" s="97" t="s">
        <v>2115</v>
      </c>
      <c r="J1622" s="97" t="s">
        <v>3687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8"/>
        <v>5 2023</v>
      </c>
      <c r="G1623" s="96" t="s">
        <v>5</v>
      </c>
      <c r="H1623" s="161" t="s">
        <v>3686</v>
      </c>
      <c r="I1623" s="97" t="s">
        <v>2115</v>
      </c>
      <c r="J1623" s="97" t="s">
        <v>3687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8"/>
        <v>5 2023</v>
      </c>
      <c r="G1634" s="96" t="s">
        <v>5</v>
      </c>
      <c r="H1634" s="175" t="s">
        <v>3734</v>
      </c>
      <c r="I1634" s="176" t="s">
        <v>2070</v>
      </c>
      <c r="J1634" s="97" t="s">
        <v>3778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8"/>
        <v>5 2023</v>
      </c>
      <c r="G1635" s="96" t="s">
        <v>5</v>
      </c>
      <c r="H1635" s="175" t="s">
        <v>3734</v>
      </c>
      <c r="I1635" s="176" t="s">
        <v>2070</v>
      </c>
      <c r="J1635" s="97" t="s">
        <v>3778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3961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3961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3966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3966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3966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3966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3966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3"/>
        <v>5 2023</v>
      </c>
      <c r="G1688" s="96" t="s">
        <v>5</v>
      </c>
      <c r="H1688" s="175" t="s">
        <v>3730</v>
      </c>
      <c r="I1688" s="176" t="s">
        <v>3773</v>
      </c>
      <c r="J1688" s="97" t="s">
        <v>3774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3"/>
        <v>5 2023</v>
      </c>
      <c r="G1692" s="96" t="s">
        <v>5</v>
      </c>
      <c r="H1692" s="175" t="s">
        <v>3756</v>
      </c>
      <c r="I1692" s="176" t="s">
        <v>2067</v>
      </c>
      <c r="J1692" s="97" t="s">
        <v>3807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3"/>
        <v>5 2023</v>
      </c>
      <c r="G1693" s="96" t="s">
        <v>5</v>
      </c>
      <c r="H1693" s="175" t="s">
        <v>3756</v>
      </c>
      <c r="I1693" s="176" t="s">
        <v>2067</v>
      </c>
      <c r="J1693" s="97" t="s">
        <v>3807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3"/>
        <v>5 2023</v>
      </c>
      <c r="G1694" s="96" t="s">
        <v>5</v>
      </c>
      <c r="H1694" s="175" t="s">
        <v>3756</v>
      </c>
      <c r="I1694" s="176" t="s">
        <v>2067</v>
      </c>
      <c r="J1694" s="97" t="s">
        <v>3807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3"/>
        <v>5 2023</v>
      </c>
      <c r="G1695" s="96" t="s">
        <v>5</v>
      </c>
      <c r="H1695" s="175" t="s">
        <v>3757</v>
      </c>
      <c r="I1695" s="176" t="s">
        <v>2067</v>
      </c>
      <c r="J1695" s="97" t="s">
        <v>3808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3"/>
        <v>5 2023</v>
      </c>
      <c r="G1696" s="96" t="s">
        <v>5</v>
      </c>
      <c r="H1696" s="175" t="s">
        <v>3757</v>
      </c>
      <c r="I1696" s="176" t="s">
        <v>2067</v>
      </c>
      <c r="J1696" s="97" t="s">
        <v>3808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3702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3"/>
        <v>6 2023</v>
      </c>
      <c r="G1725" s="96" t="s">
        <v>5</v>
      </c>
      <c r="H1725" s="161" t="s">
        <v>3781</v>
      </c>
      <c r="I1725" s="97" t="s">
        <v>1404</v>
      </c>
      <c r="J1725" s="97" t="s">
        <v>3782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3"/>
        <v>6 2023</v>
      </c>
      <c r="G1726" s="96" t="s">
        <v>5</v>
      </c>
      <c r="H1726" s="161" t="s">
        <v>3781</v>
      </c>
      <c r="I1726" s="97" t="s">
        <v>1404</v>
      </c>
      <c r="J1726" s="97" t="s">
        <v>3782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3"/>
        <v>6 2023</v>
      </c>
      <c r="G1727" s="96" t="s">
        <v>5</v>
      </c>
      <c r="H1727" s="161" t="s">
        <v>3781</v>
      </c>
      <c r="I1727" s="97" t="s">
        <v>1404</v>
      </c>
      <c r="J1727" s="97" t="s">
        <v>3782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3331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4398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4398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8"/>
        <v>6 2023</v>
      </c>
      <c r="G1763" s="96" t="s">
        <v>5</v>
      </c>
      <c r="H1763" s="175" t="s">
        <v>3756</v>
      </c>
      <c r="I1763" s="176" t="s">
        <v>2067</v>
      </c>
      <c r="J1763" s="97" t="s">
        <v>3807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8"/>
        <v>6 2023</v>
      </c>
      <c r="G1764" s="96" t="s">
        <v>5</v>
      </c>
      <c r="H1764" s="175" t="s">
        <v>3756</v>
      </c>
      <c r="I1764" s="176" t="s">
        <v>2067</v>
      </c>
      <c r="J1764" s="97" t="s">
        <v>3807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3961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3961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3745</v>
      </c>
      <c r="I1793" s="176" t="s">
        <v>2165</v>
      </c>
      <c r="J1793" s="97" t="s">
        <v>3797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43"/>
        <v>6 2023</v>
      </c>
      <c r="G1794" s="96" t="s">
        <v>5</v>
      </c>
      <c r="H1794" s="175" t="s">
        <v>3745</v>
      </c>
      <c r="I1794" s="176" t="s">
        <v>2165</v>
      </c>
      <c r="J1794" s="97" t="s">
        <v>3797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3886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3886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3"/>
        <v>6 2023</v>
      </c>
      <c r="G1830" s="96" t="s">
        <v>5</v>
      </c>
      <c r="H1830" s="161" t="s">
        <v>3678</v>
      </c>
      <c r="I1830" s="97" t="s">
        <v>2115</v>
      </c>
      <c r="J1830" s="97" t="s">
        <v>3679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3"/>
        <v>7 2023</v>
      </c>
      <c r="G1847" s="96" t="s">
        <v>5</v>
      </c>
      <c r="H1847" s="161" t="s">
        <v>3678</v>
      </c>
      <c r="I1847" s="97" t="s">
        <v>2115</v>
      </c>
      <c r="J1847" s="97" t="s">
        <v>3679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3"/>
        <v>7 2023</v>
      </c>
      <c r="G1848" s="96" t="s">
        <v>5</v>
      </c>
      <c r="H1848" s="161" t="s">
        <v>3678</v>
      </c>
      <c r="I1848" s="97" t="s">
        <v>2115</v>
      </c>
      <c r="J1848" s="97" t="s">
        <v>3679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3"/>
        <v>7 2023</v>
      </c>
      <c r="G1849" s="96" t="s">
        <v>5</v>
      </c>
      <c r="H1849" s="161" t="s">
        <v>3678</v>
      </c>
      <c r="I1849" s="97" t="s">
        <v>2115</v>
      </c>
      <c r="J1849" s="97" t="s">
        <v>3679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3"/>
        <v>7 2023</v>
      </c>
      <c r="G1850" s="96" t="s">
        <v>5</v>
      </c>
      <c r="H1850" s="161" t="s">
        <v>4495</v>
      </c>
      <c r="I1850" s="97" t="s">
        <v>2165</v>
      </c>
      <c r="J1850" s="97" t="s">
        <v>4496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8"/>
        <v>7 2023</v>
      </c>
      <c r="G1858" s="96" t="s">
        <v>5</v>
      </c>
      <c r="H1858" s="175" t="s">
        <v>3730</v>
      </c>
      <c r="I1858" s="176" t="s">
        <v>3773</v>
      </c>
      <c r="J1858" s="97" t="s">
        <v>3774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8"/>
        <v>7 2023</v>
      </c>
      <c r="G1862" s="96" t="s">
        <v>5</v>
      </c>
      <c r="H1862" s="161" t="s">
        <v>4149</v>
      </c>
      <c r="I1862" s="97" t="s">
        <v>2305</v>
      </c>
      <c r="J1862" s="97" t="s">
        <v>4150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IFERROR(VLOOKUP($A1868,HeadJournal!$A$1:$NTR$890,COLUMN(HeadJournal!B$1),0),"")</f>
        <v>0</v>
      </c>
      <c r="C1868" s="94" t="s">
        <v>868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8"/>
        <v>7 2023</v>
      </c>
      <c r="G1919" s="96" t="s">
        <v>5</v>
      </c>
      <c r="H1919" s="175" t="s">
        <v>3744</v>
      </c>
      <c r="I1919" s="176" t="s">
        <v>2757</v>
      </c>
      <c r="J1919" s="97" t="s">
        <v>3795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8"/>
        <v>7 2023</v>
      </c>
      <c r="G1920" s="96" t="s">
        <v>5</v>
      </c>
      <c r="H1920" s="175" t="s">
        <v>3744</v>
      </c>
      <c r="I1920" s="176" t="s">
        <v>2757</v>
      </c>
      <c r="J1920" s="97" t="s">
        <v>3795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3"/>
        <v>7 2023</v>
      </c>
      <c r="G1927" s="96" t="s">
        <v>5</v>
      </c>
      <c r="H1927" s="175" t="s">
        <v>3749</v>
      </c>
      <c r="I1927" s="176" t="s">
        <v>2105</v>
      </c>
      <c r="J1927" s="97" t="s">
        <v>3800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3"/>
        <v>7 2023</v>
      </c>
      <c r="G1928" s="96" t="s">
        <v>5</v>
      </c>
      <c r="H1928" s="175" t="s">
        <v>3749</v>
      </c>
      <c r="I1928" s="176" t="s">
        <v>2105</v>
      </c>
      <c r="J1928" s="97" t="s">
        <v>3800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3"/>
        <v>7 2023</v>
      </c>
      <c r="G1929" s="96" t="s">
        <v>5</v>
      </c>
      <c r="H1929" s="175" t="s">
        <v>3749</v>
      </c>
      <c r="I1929" s="176" t="s">
        <v>2105</v>
      </c>
      <c r="J1929" s="97" t="s">
        <v>3800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3886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3886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4019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3"/>
        <v>7 2023</v>
      </c>
      <c r="G1948" s="96" t="s">
        <v>5</v>
      </c>
      <c r="H1948" s="161" t="s">
        <v>3759</v>
      </c>
      <c r="I1948" s="97" t="s">
        <v>2067</v>
      </c>
      <c r="J1948" s="97" t="s">
        <v>3895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3886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3886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3886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4038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4019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4019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3"/>
        <v>7 2023</v>
      </c>
      <c r="G1980" s="96" t="s">
        <v>5</v>
      </c>
      <c r="H1980" s="175" t="s">
        <v>3732</v>
      </c>
      <c r="I1980" s="176" t="s">
        <v>2115</v>
      </c>
      <c r="J1980" s="97" t="s">
        <v>3776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4397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3733</v>
      </c>
      <c r="I1985" s="176" t="s">
        <v>2272</v>
      </c>
      <c r="J1985" s="97" t="s">
        <v>3777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8"/>
        <v>8 2023</v>
      </c>
      <c r="G1986" s="96" t="s">
        <v>5</v>
      </c>
      <c r="H1986" s="175" t="s">
        <v>3733</v>
      </c>
      <c r="I1986" s="176" t="s">
        <v>2272</v>
      </c>
      <c r="J1986" s="97" t="s">
        <v>3777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3966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3966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3796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8"/>
        <v>8 2023</v>
      </c>
      <c r="G1996" s="96" t="s">
        <v>5</v>
      </c>
      <c r="H1996" s="175" t="s">
        <v>3739</v>
      </c>
      <c r="I1996" s="176" t="s">
        <v>2111</v>
      </c>
      <c r="J1996" s="97" t="s">
        <v>3786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8"/>
        <v>8 2023</v>
      </c>
      <c r="G2009" s="96" t="s">
        <v>5</v>
      </c>
      <c r="H2009" s="161" t="s">
        <v>3674</v>
      </c>
      <c r="I2009" s="97" t="s">
        <v>2115</v>
      </c>
      <c r="J2009" s="97" t="s">
        <v>3675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4038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4453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4453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8"/>
        <v>8 2023</v>
      </c>
      <c r="G2017" s="96" t="s">
        <v>5</v>
      </c>
      <c r="H2017" s="175" t="s">
        <v>3743</v>
      </c>
      <c r="I2017" s="176" t="s">
        <v>2757</v>
      </c>
      <c r="J2017" s="97" t="s">
        <v>3791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8"/>
        <v>8 2023</v>
      </c>
      <c r="G2018" s="96" t="s">
        <v>5</v>
      </c>
      <c r="H2018" s="175" t="s">
        <v>3743</v>
      </c>
      <c r="I2018" s="176" t="s">
        <v>2757</v>
      </c>
      <c r="J2018" s="97" t="s">
        <v>3791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8"/>
        <v>8 2023</v>
      </c>
      <c r="G2019" s="96" t="s">
        <v>5</v>
      </c>
      <c r="H2019" s="175" t="s">
        <v>3743</v>
      </c>
      <c r="I2019" s="176" t="s">
        <v>2757</v>
      </c>
      <c r="J2019" s="97" t="s">
        <v>3791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3966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3966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3966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8"/>
        <v>8 2023</v>
      </c>
      <c r="G2026" s="96" t="s">
        <v>5</v>
      </c>
      <c r="H2026" s="161" t="s">
        <v>3686</v>
      </c>
      <c r="I2026" s="97" t="s">
        <v>2115</v>
      </c>
      <c r="J2026" s="97" t="s">
        <v>3687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737</v>
      </c>
      <c r="E2044" s="95">
        <f>IFERROR(VLOOKUP($A2044,HeadJournal!$A$1:$NTR$890,COLUMN(HeadJournal!G$1),0),"")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737</v>
      </c>
      <c r="E2045" s="95">
        <f>IFERROR(VLOOKUP($A2045,HeadJournal!$A$1:$NTR$890,COLUMN(HeadJournal!G$1),0),"")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737</v>
      </c>
      <c r="E2046" s="95">
        <f>IFERROR(VLOOKUP($A2046,HeadJournal!$A$1:$NTR$890,COLUMN(HeadJournal!G$1),0),"")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737</v>
      </c>
      <c r="E2047" s="95">
        <f>IFERROR(VLOOKUP($A2047,HeadJournal!$A$1:$NTR$890,COLUMN(HeadJournal!G$1),0),"")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4387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4387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3"/>
        <v>9 2023</v>
      </c>
      <c r="G2067" s="96" t="s">
        <v>5</v>
      </c>
      <c r="H2067" s="175" t="s">
        <v>3762</v>
      </c>
      <c r="I2067" s="176" t="s">
        <v>3793</v>
      </c>
      <c r="J2067" s="97" t="s">
        <v>3816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3"/>
        <v>9 2023</v>
      </c>
      <c r="G2068" s="96" t="s">
        <v>5</v>
      </c>
      <c r="H2068" s="175" t="s">
        <v>3762</v>
      </c>
      <c r="I2068" s="176" t="s">
        <v>3793</v>
      </c>
      <c r="J2068" s="97" t="s">
        <v>3816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3"/>
        <v>9 2023</v>
      </c>
      <c r="G2069" s="96" t="s">
        <v>5</v>
      </c>
      <c r="H2069" s="161" t="s">
        <v>3735</v>
      </c>
      <c r="I2069" s="97" t="s">
        <v>2070</v>
      </c>
      <c r="J2069" s="97" t="s">
        <v>3890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3"/>
        <v>9 2023</v>
      </c>
      <c r="G2070" s="96" t="s">
        <v>5</v>
      </c>
      <c r="H2070" s="161" t="s">
        <v>3735</v>
      </c>
      <c r="I2070" s="97" t="s">
        <v>2070</v>
      </c>
      <c r="J2070" s="97" t="s">
        <v>3890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3"/>
        <v>9 2023</v>
      </c>
      <c r="G2090" s="96" t="s">
        <v>5</v>
      </c>
      <c r="H2090" s="175" t="s">
        <v>3755</v>
      </c>
      <c r="I2090" s="176" t="s">
        <v>2067</v>
      </c>
      <c r="J2090" s="97" t="s">
        <v>3806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3"/>
        <v>9 2023</v>
      </c>
      <c r="G2091" s="96" t="s">
        <v>5</v>
      </c>
      <c r="H2091" s="175" t="s">
        <v>3723</v>
      </c>
      <c r="I2091" s="176" t="s">
        <v>2283</v>
      </c>
      <c r="J2091" s="97" t="s">
        <v>3765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3"/>
        <v>9 2023</v>
      </c>
      <c r="G2096" s="96" t="s">
        <v>5</v>
      </c>
      <c r="H2096" s="161" t="s">
        <v>4184</v>
      </c>
      <c r="I2096" s="97" t="s">
        <v>2067</v>
      </c>
      <c r="J2096" s="97" t="s">
        <v>4185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4428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4428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3886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3886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4398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4398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8"/>
        <v>9 2023</v>
      </c>
      <c r="G2125" s="96" t="s">
        <v>5</v>
      </c>
      <c r="H2125" s="175" t="s">
        <v>3760</v>
      </c>
      <c r="I2125" s="176" t="s">
        <v>2067</v>
      </c>
      <c r="J2125" s="97" t="s">
        <v>3810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8"/>
        <v>9 2023</v>
      </c>
      <c r="G2126" s="96" t="s">
        <v>5</v>
      </c>
      <c r="H2126" s="175" t="s">
        <v>3760</v>
      </c>
      <c r="I2126" s="176" t="s">
        <v>2067</v>
      </c>
      <c r="J2126" s="97" t="s">
        <v>3810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8"/>
        <v>9 2023</v>
      </c>
      <c r="G2158" s="96" t="s">
        <v>6</v>
      </c>
      <c r="H2158" s="160" t="s">
        <v>3838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8"/>
        <v>9 2023</v>
      </c>
      <c r="G2159" s="96" t="s">
        <v>6</v>
      </c>
      <c r="H2159" s="160" t="s">
        <v>3838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8"/>
        <v>9 2023</v>
      </c>
      <c r="G2162" s="96" t="s">
        <v>5</v>
      </c>
      <c r="H2162" s="160" t="s">
        <v>3839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8"/>
        <v>9 2023</v>
      </c>
      <c r="G2163" s="96" t="s">
        <v>5</v>
      </c>
      <c r="H2163" s="160" t="s">
        <v>3839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8"/>
        <v>9 2023</v>
      </c>
      <c r="G2164" s="96" t="s">
        <v>5</v>
      </c>
      <c r="H2164" s="160" t="s">
        <v>3839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4746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4485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4485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4484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4484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73"/>
        <v>9 2023</v>
      </c>
      <c r="G2178" s="96" t="s">
        <v>5</v>
      </c>
      <c r="H2178" s="161" t="s">
        <v>4379</v>
      </c>
      <c r="I2178" s="97" t="s">
        <v>2067</v>
      </c>
      <c r="J2178" s="97" t="s">
        <v>4380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73"/>
        <v>9 2023</v>
      </c>
      <c r="G2179" s="96" t="s">
        <v>5</v>
      </c>
      <c r="H2179" s="161" t="s">
        <v>4156</v>
      </c>
      <c r="I2179" s="97" t="s">
        <v>2071</v>
      </c>
      <c r="J2179" s="97" t="s">
        <v>4157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3"/>
        <v>9 2023</v>
      </c>
      <c r="G2191" s="96" t="s">
        <v>5</v>
      </c>
      <c r="H2191" s="161" t="s">
        <v>3674</v>
      </c>
      <c r="I2191" s="97" t="s">
        <v>2115</v>
      </c>
      <c r="J2191" s="97" t="s">
        <v>3675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3"/>
        <v>9 2023</v>
      </c>
      <c r="G2192" s="96" t="s">
        <v>5</v>
      </c>
      <c r="H2192" s="161" t="s">
        <v>3674</v>
      </c>
      <c r="I2192" s="97" t="s">
        <v>2115</v>
      </c>
      <c r="J2192" s="97" t="s">
        <v>3675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3"/>
        <v>9 2023</v>
      </c>
      <c r="G2194" s="96" t="s">
        <v>5</v>
      </c>
      <c r="H2194" s="175" t="s">
        <v>3734</v>
      </c>
      <c r="I2194" s="176" t="s">
        <v>2070</v>
      </c>
      <c r="J2194" s="97" t="s">
        <v>3778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4019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3961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3961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3"/>
        <v>9 2023</v>
      </c>
      <c r="G2232" s="96" t="s">
        <v>6</v>
      </c>
      <c r="H2232" s="175" t="s">
        <v>3738</v>
      </c>
      <c r="I2232" s="176" t="s">
        <v>3784</v>
      </c>
      <c r="J2232" s="97" t="s">
        <v>3785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3815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3796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3796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3484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8"/>
        <v>10 2023</v>
      </c>
      <c r="G2264" s="96" t="s">
        <v>5</v>
      </c>
      <c r="H2264" s="161" t="s">
        <v>3740</v>
      </c>
      <c r="I2264" s="97" t="s">
        <v>2102</v>
      </c>
      <c r="J2264" s="97" t="s">
        <v>3847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8"/>
        <v>10 2023</v>
      </c>
      <c r="G2266" s="96" t="s">
        <v>5</v>
      </c>
      <c r="H2266" s="175" t="s">
        <v>3739</v>
      </c>
      <c r="I2266" s="176" t="s">
        <v>2111</v>
      </c>
      <c r="J2266" s="97" t="s">
        <v>3786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8"/>
        <v>10 2023</v>
      </c>
      <c r="G2268" s="96" t="s">
        <v>5</v>
      </c>
      <c r="H2268" s="161" t="s">
        <v>3686</v>
      </c>
      <c r="I2268" s="97" t="s">
        <v>2115</v>
      </c>
      <c r="J2268" s="97" t="s">
        <v>3687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4102</v>
      </c>
      <c r="I2305" s="97" t="s">
        <v>2742</v>
      </c>
      <c r="J2305" s="97" t="s">
        <v>4103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4485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4484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3"/>
        <v>10 2023</v>
      </c>
      <c r="G2318" s="96" t="s">
        <v>5</v>
      </c>
      <c r="H2318" s="175" t="s">
        <v>3744</v>
      </c>
      <c r="I2318" s="176" t="s">
        <v>2757</v>
      </c>
      <c r="J2318" s="97" t="s">
        <v>3795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3"/>
        <v>10 2023</v>
      </c>
      <c r="G2321" s="96" t="s">
        <v>5</v>
      </c>
      <c r="H2321" s="175" t="s">
        <v>3734</v>
      </c>
      <c r="I2321" s="176" t="s">
        <v>2070</v>
      </c>
      <c r="J2321" s="97" t="s">
        <v>3778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3"/>
        <v>10 2023</v>
      </c>
      <c r="G2322" s="96" t="s">
        <v>5</v>
      </c>
      <c r="H2322" s="175" t="s">
        <v>3734</v>
      </c>
      <c r="I2322" s="176" t="s">
        <v>2070</v>
      </c>
      <c r="J2322" s="97" t="s">
        <v>3778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3962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3"/>
        <v>10 2023</v>
      </c>
      <c r="G2355" s="96" t="s">
        <v>5</v>
      </c>
      <c r="H2355" s="175" t="s">
        <v>3761</v>
      </c>
      <c r="I2355" s="176" t="s">
        <v>2188</v>
      </c>
      <c r="J2355" s="97" t="s">
        <v>3811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8"/>
        <v>10 2023</v>
      </c>
      <c r="G2373" s="96" t="s">
        <v>5</v>
      </c>
      <c r="H2373" s="175" t="s">
        <v>3760</v>
      </c>
      <c r="I2373" s="176" t="s">
        <v>2067</v>
      </c>
      <c r="J2373" s="97" t="s">
        <v>3810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8"/>
        <v>10 2023</v>
      </c>
      <c r="G2403" s="96" t="s">
        <v>5</v>
      </c>
      <c r="H2403" s="175" t="s">
        <v>3745</v>
      </c>
      <c r="I2403" s="176" t="s">
        <v>2165</v>
      </c>
      <c r="J2403" s="97" t="s">
        <v>3797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8"/>
        <v>10 2023</v>
      </c>
      <c r="G2406" s="96" t="s">
        <v>5</v>
      </c>
      <c r="H2406" s="175" t="s">
        <v>3764</v>
      </c>
      <c r="I2406" s="176" t="s">
        <v>3090</v>
      </c>
      <c r="J2406" s="97" t="s">
        <v>3840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3886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3886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3721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3721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3936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3936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3721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3819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3966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3966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3936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3936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3"/>
        <v>11 2023</v>
      </c>
      <c r="G2458" s="96" t="s">
        <v>5</v>
      </c>
      <c r="H2458" s="161" t="s">
        <v>4425</v>
      </c>
      <c r="I2458" s="97" t="s">
        <v>2742</v>
      </c>
      <c r="J2458" s="97" t="s">
        <v>4426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3"/>
        <v>11 2023</v>
      </c>
      <c r="G2459" s="96" t="s">
        <v>5</v>
      </c>
      <c r="H2459" s="161" t="s">
        <v>4425</v>
      </c>
      <c r="I2459" s="97" t="s">
        <v>2742</v>
      </c>
      <c r="J2459" s="97" t="s">
        <v>4426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3"/>
        <v>11 2023</v>
      </c>
      <c r="G2464" s="96" t="s">
        <v>5</v>
      </c>
      <c r="H2464" s="161" t="s">
        <v>3740</v>
      </c>
      <c r="I2464" s="97" t="s">
        <v>2102</v>
      </c>
      <c r="J2464" s="97" t="s">
        <v>3847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4428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3886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3886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8"/>
        <v>11 2023</v>
      </c>
      <c r="G2501" s="96" t="s">
        <v>5</v>
      </c>
      <c r="H2501" s="175" t="s">
        <v>3741</v>
      </c>
      <c r="I2501" s="176" t="s">
        <v>2102</v>
      </c>
      <c r="J2501" s="97" t="s">
        <v>3787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8"/>
        <v>11 2023</v>
      </c>
      <c r="G2502" s="96" t="s">
        <v>5</v>
      </c>
      <c r="H2502" s="161" t="s">
        <v>4102</v>
      </c>
      <c r="I2502" s="97" t="s">
        <v>2742</v>
      </c>
      <c r="J2502" s="97" t="s">
        <v>4103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3886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3886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3706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8"/>
        <v>11 2023</v>
      </c>
      <c r="G2514" s="96" t="s">
        <v>5</v>
      </c>
      <c r="H2514" s="175" t="s">
        <v>3732</v>
      </c>
      <c r="I2514" s="176" t="s">
        <v>2115</v>
      </c>
      <c r="J2514" s="97" t="s">
        <v>3776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8"/>
        <v>11 2023</v>
      </c>
      <c r="G2515" s="96" t="s">
        <v>5</v>
      </c>
      <c r="H2515" s="161" t="s">
        <v>3676</v>
      </c>
      <c r="I2515" s="97" t="s">
        <v>2115</v>
      </c>
      <c r="J2515" s="97" t="s">
        <v>3677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8"/>
        <v>11 2023</v>
      </c>
      <c r="G2516" s="96" t="s">
        <v>5</v>
      </c>
      <c r="H2516" s="161" t="s">
        <v>3676</v>
      </c>
      <c r="I2516" s="97" t="s">
        <v>2115</v>
      </c>
      <c r="J2516" s="97" t="s">
        <v>3677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8"/>
        <v>11 2023</v>
      </c>
      <c r="G2518" s="96" t="s">
        <v>5</v>
      </c>
      <c r="H2518" s="175" t="s">
        <v>3756</v>
      </c>
      <c r="I2518" s="176" t="s">
        <v>2067</v>
      </c>
      <c r="J2518" s="97" t="s">
        <v>3807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8"/>
        <v>11 2023</v>
      </c>
      <c r="G2519" s="96" t="s">
        <v>5</v>
      </c>
      <c r="H2519" s="175" t="s">
        <v>3756</v>
      </c>
      <c r="I2519" s="176" t="s">
        <v>2067</v>
      </c>
      <c r="J2519" s="97" t="s">
        <v>3807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8"/>
        <v>11 2023</v>
      </c>
      <c r="G2520" s="96" t="s">
        <v>5</v>
      </c>
      <c r="H2520" s="175" t="s">
        <v>3727</v>
      </c>
      <c r="I2520" s="176" t="s">
        <v>2066</v>
      </c>
      <c r="J2520" s="97" t="s">
        <v>3769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8"/>
        <v>11 2023</v>
      </c>
      <c r="G2521" s="96" t="s">
        <v>5</v>
      </c>
      <c r="H2521" s="175" t="s">
        <v>3727</v>
      </c>
      <c r="I2521" s="176" t="s">
        <v>2066</v>
      </c>
      <c r="J2521" s="97" t="s">
        <v>3769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8"/>
        <v>11 2023</v>
      </c>
      <c r="G2522" s="96" t="s">
        <v>5</v>
      </c>
      <c r="H2522" s="175" t="s">
        <v>3745</v>
      </c>
      <c r="I2522" s="176" t="s">
        <v>2165</v>
      </c>
      <c r="J2522" s="97" t="s">
        <v>3797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4428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4428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3707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3"/>
        <v>12 2023</v>
      </c>
      <c r="G2609" s="96" t="s">
        <v>5</v>
      </c>
      <c r="H2609" s="175" t="s">
        <v>3754</v>
      </c>
      <c r="I2609" s="176" t="s">
        <v>2067</v>
      </c>
      <c r="J2609" s="97" t="s">
        <v>3805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3"/>
        <v>12 2023</v>
      </c>
      <c r="G2619" s="96" t="s">
        <v>5</v>
      </c>
      <c r="H2619" s="161" t="s">
        <v>3973</v>
      </c>
      <c r="I2619" s="97" t="s">
        <v>3974</v>
      </c>
      <c r="J2619" s="97" t="s">
        <v>3975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4019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1"/>
        <v>11 2025</v>
      </c>
      <c r="U2644" s="32">
        <f t="shared" si="209"/>
        <v>1059.3163986121347</v>
      </c>
      <c r="V2644" s="22">
        <f t="shared" si="210"/>
        <v>1.9592168060821626</v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8"/>
        <v>12 2023</v>
      </c>
      <c r="G2647" s="96" t="s">
        <v>5</v>
      </c>
      <c r="H2647" s="175" t="s">
        <v>3736</v>
      </c>
      <c r="I2647" s="176" t="s">
        <v>2649</v>
      </c>
      <c r="J2647" s="97" t="s">
        <v>3780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8"/>
        <v>12 2023</v>
      </c>
      <c r="G2648" s="96" t="s">
        <v>5</v>
      </c>
      <c r="H2648" s="175" t="s">
        <v>3736</v>
      </c>
      <c r="I2648" s="176" t="s">
        <v>2649</v>
      </c>
      <c r="J2648" s="97" t="s">
        <v>3780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8"/>
        <v>12 2023</v>
      </c>
      <c r="G2654" s="96" t="s">
        <v>5</v>
      </c>
      <c r="H2654" s="161" t="s">
        <v>4108</v>
      </c>
      <c r="I2654" s="97" t="s">
        <v>2612</v>
      </c>
      <c r="J2654" s="97" t="s">
        <v>4109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8"/>
        <v>12 2023</v>
      </c>
      <c r="G2688" s="96" t="s">
        <v>5</v>
      </c>
      <c r="H2688" s="175" t="s">
        <v>3743</v>
      </c>
      <c r="I2688" s="176" t="s">
        <v>2757</v>
      </c>
      <c r="J2688" s="97" t="s">
        <v>3791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3986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3986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4"/>
        <v>12 2023</v>
      </c>
      <c r="G2701" s="96" t="s">
        <v>5</v>
      </c>
      <c r="H2701" s="175" t="s">
        <v>3760</v>
      </c>
      <c r="I2701" s="176" t="s">
        <v>2067</v>
      </c>
      <c r="J2701" s="97" t="s">
        <v>3810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4"/>
        <v>12 2023</v>
      </c>
      <c r="G2705" s="96" t="s">
        <v>5</v>
      </c>
      <c r="H2705" s="161" t="s">
        <v>3674</v>
      </c>
      <c r="I2705" s="97" t="s">
        <v>2115</v>
      </c>
      <c r="J2705" s="97" t="s">
        <v>3675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4"/>
        <v>12 2023</v>
      </c>
      <c r="G2706" s="96" t="s">
        <v>5</v>
      </c>
      <c r="H2706" s="161" t="s">
        <v>3674</v>
      </c>
      <c r="I2706" s="97" t="s">
        <v>2115</v>
      </c>
      <c r="J2706" s="97" t="s">
        <v>3675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4"/>
        <v>12 2023</v>
      </c>
      <c r="G2707" s="96" t="s">
        <v>5</v>
      </c>
      <c r="H2707" s="161" t="s">
        <v>3674</v>
      </c>
      <c r="I2707" s="97" t="s">
        <v>2115</v>
      </c>
      <c r="J2707" s="97" t="s">
        <v>3675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4"/>
        <v>12 2023</v>
      </c>
      <c r="G2708" s="96" t="s">
        <v>5</v>
      </c>
      <c r="H2708" s="161" t="s">
        <v>3674</v>
      </c>
      <c r="I2708" s="97" t="s">
        <v>2115</v>
      </c>
      <c r="J2708" s="97" t="s">
        <v>3675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4"/>
        <v>12 2023</v>
      </c>
      <c r="G2709" s="96" t="s">
        <v>5</v>
      </c>
      <c r="H2709" s="161" t="s">
        <v>3674</v>
      </c>
      <c r="I2709" s="97" t="s">
        <v>2115</v>
      </c>
      <c r="J2709" s="97" t="s">
        <v>3675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4453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4038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4038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4442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4"/>
        <v>1 2024</v>
      </c>
      <c r="G2719" s="96" t="s">
        <v>5</v>
      </c>
      <c r="H2719" s="175" t="s">
        <v>3753</v>
      </c>
      <c r="I2719" s="176" t="s">
        <v>2105</v>
      </c>
      <c r="J2719" s="97" t="s">
        <v>3804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4"/>
        <v>1 2024</v>
      </c>
      <c r="G2722" s="96" t="s">
        <v>5</v>
      </c>
      <c r="H2722" s="161" t="s">
        <v>4110</v>
      </c>
      <c r="I2722" s="97" t="s">
        <v>2067</v>
      </c>
      <c r="J2722" s="97" t="s">
        <v>4111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4"/>
        <v>1 2024</v>
      </c>
      <c r="G2725" s="96" t="s">
        <v>5</v>
      </c>
      <c r="H2725" s="161" t="s">
        <v>4381</v>
      </c>
      <c r="I2725" s="97" t="s">
        <v>2733</v>
      </c>
      <c r="J2725" s="97" t="s">
        <v>4382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4"/>
        <v>1 2024</v>
      </c>
      <c r="G2737" s="96" t="s">
        <v>5</v>
      </c>
      <c r="H2737" s="175" t="s">
        <v>3744</v>
      </c>
      <c r="I2737" s="176" t="s">
        <v>2757</v>
      </c>
      <c r="J2737" s="97" t="s">
        <v>3795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4"/>
        <v>1 2024</v>
      </c>
      <c r="G2742" s="96" t="s">
        <v>5</v>
      </c>
      <c r="H2742" s="97" t="s">
        <v>3731</v>
      </c>
      <c r="I2742" s="97" t="s">
        <v>2115</v>
      </c>
      <c r="J2742" s="97" t="s">
        <v>3775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4485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4485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4484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4484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19"/>
        <v>1 2024</v>
      </c>
      <c r="G2765" s="96" t="s">
        <v>5</v>
      </c>
      <c r="H2765" s="161" t="s">
        <v>4102</v>
      </c>
      <c r="I2765" s="97" t="s">
        <v>2742</v>
      </c>
      <c r="J2765" s="97" t="s">
        <v>4103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19"/>
        <v>1 2024</v>
      </c>
      <c r="G2766" s="96" t="s">
        <v>5</v>
      </c>
      <c r="H2766" s="161" t="s">
        <v>4102</v>
      </c>
      <c r="I2766" s="97" t="s">
        <v>2742</v>
      </c>
      <c r="J2766" s="97" t="s">
        <v>4103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4390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4390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19"/>
        <v>1 2024</v>
      </c>
      <c r="G2770" s="96" t="s">
        <v>5</v>
      </c>
      <c r="H2770" s="175" t="s">
        <v>3754</v>
      </c>
      <c r="I2770" s="176" t="s">
        <v>2067</v>
      </c>
      <c r="J2770" s="97" t="s">
        <v>3805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3962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19"/>
        <v>1 2024</v>
      </c>
      <c r="G2780" s="96" t="s">
        <v>5</v>
      </c>
      <c r="H2780" s="175" t="s">
        <v>3743</v>
      </c>
      <c r="I2780" s="176" t="s">
        <v>2757</v>
      </c>
      <c r="J2780" s="97" t="s">
        <v>3791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19"/>
        <v>1 2024</v>
      </c>
      <c r="G2781" s="96" t="s">
        <v>5</v>
      </c>
      <c r="H2781" s="175" t="s">
        <v>3743</v>
      </c>
      <c r="I2781" s="176" t="s">
        <v>2757</v>
      </c>
      <c r="J2781" s="97" t="s">
        <v>3791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6"/>
        <v>1 2024</v>
      </c>
      <c r="G2856" s="96" t="s">
        <v>5</v>
      </c>
      <c r="H2856" s="175" t="s">
        <v>3733</v>
      </c>
      <c r="I2856" s="176" t="s">
        <v>2272</v>
      </c>
      <c r="J2856" s="97" t="s">
        <v>3777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3425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6"/>
        <v>1 2024</v>
      </c>
      <c r="G2871" s="96" t="s">
        <v>5</v>
      </c>
      <c r="H2871" s="175" t="s">
        <v>3734</v>
      </c>
      <c r="I2871" s="176" t="s">
        <v>2070</v>
      </c>
      <c r="J2871" s="97" t="s">
        <v>3778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3886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3886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4442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si="231"/>
        <v>1 2024</v>
      </c>
      <c r="G2884" s="96" t="s">
        <v>5</v>
      </c>
      <c r="H2884" s="175" t="s">
        <v>3744</v>
      </c>
      <c r="I2884" s="176" t="s">
        <v>2757</v>
      </c>
      <c r="J2884" s="97" t="s">
        <v>3795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1"/>
        <v>1 2024</v>
      </c>
      <c r="G2885" s="96" t="s">
        <v>5</v>
      </c>
      <c r="H2885" s="161" t="s">
        <v>4149</v>
      </c>
      <c r="I2885" s="97" t="s">
        <v>2305</v>
      </c>
      <c r="J2885" s="97" t="s">
        <v>4150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1"/>
        <v>1 2024</v>
      </c>
      <c r="G2887" s="96" t="s">
        <v>5</v>
      </c>
      <c r="H2887" s="161" t="s">
        <v>4381</v>
      </c>
      <c r="I2887" s="97" t="s">
        <v>2733</v>
      </c>
      <c r="J2887" s="97" t="s">
        <v>4382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4428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1"/>
        <v>1 2024</v>
      </c>
      <c r="G2889" s="96" t="s">
        <v>5</v>
      </c>
      <c r="H2889" s="175" t="s">
        <v>3725</v>
      </c>
      <c r="I2889" s="176" t="s">
        <v>2283</v>
      </c>
      <c r="J2889" s="97" t="s">
        <v>3767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1"/>
        <v>1 2024</v>
      </c>
      <c r="G2904" s="96" t="s">
        <v>5</v>
      </c>
      <c r="H2904" s="175" t="s">
        <v>3744</v>
      </c>
      <c r="I2904" s="176" t="s">
        <v>2757</v>
      </c>
      <c r="J2904" s="97" t="s">
        <v>3795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1"/>
        <v>1 2024</v>
      </c>
      <c r="G2905" s="96" t="s">
        <v>5</v>
      </c>
      <c r="H2905" s="175" t="s">
        <v>3744</v>
      </c>
      <c r="I2905" s="176" t="s">
        <v>2757</v>
      </c>
      <c r="J2905" s="97" t="s">
        <v>3795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1"/>
        <v>2 2024</v>
      </c>
      <c r="G2911" s="96" t="s">
        <v>5</v>
      </c>
      <c r="H2911" s="161" t="s">
        <v>3686</v>
      </c>
      <c r="I2911" s="97" t="s">
        <v>2115</v>
      </c>
      <c r="J2911" s="97" t="s">
        <v>3687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3936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3936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3936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4398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4398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4398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3736</v>
      </c>
      <c r="I2945" s="176" t="s">
        <v>2649</v>
      </c>
      <c r="J2945" s="97" t="s">
        <v>3780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3859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6"/>
        <v>2 2024</v>
      </c>
      <c r="G2947" s="96" t="s">
        <v>5</v>
      </c>
      <c r="H2947" s="161" t="s">
        <v>4378</v>
      </c>
      <c r="I2947" s="97" t="s">
        <v>2115</v>
      </c>
      <c r="J2947" s="97" t="s">
        <v>4377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6"/>
        <v>2 2024</v>
      </c>
      <c r="G2951" s="96" t="s">
        <v>5</v>
      </c>
      <c r="H2951" s="175" t="s">
        <v>3760</v>
      </c>
      <c r="I2951" s="176" t="s">
        <v>2067</v>
      </c>
      <c r="J2951" s="97" t="s">
        <v>3810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6"/>
        <v>2 2024</v>
      </c>
      <c r="G2952" s="96" t="s">
        <v>5</v>
      </c>
      <c r="H2952" s="175" t="s">
        <v>3760</v>
      </c>
      <c r="I2952" s="176" t="s">
        <v>2067</v>
      </c>
      <c r="J2952" s="97" t="s">
        <v>3810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6"/>
        <v>2 2024</v>
      </c>
      <c r="G2958" s="96" t="s">
        <v>5</v>
      </c>
      <c r="H2958" s="175" t="s">
        <v>3748</v>
      </c>
      <c r="I2958" s="176" t="s">
        <v>3792</v>
      </c>
      <c r="J2958" s="97" t="s">
        <v>3799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6"/>
        <v>2 2024</v>
      </c>
      <c r="G2959" s="96" t="s">
        <v>5</v>
      </c>
      <c r="H2959" s="175" t="s">
        <v>3748</v>
      </c>
      <c r="I2959" s="176" t="s">
        <v>3792</v>
      </c>
      <c r="J2959" s="97" t="s">
        <v>3799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6"/>
        <v>2 2024</v>
      </c>
      <c r="G2960" s="96" t="s">
        <v>5</v>
      </c>
      <c r="H2960" s="175" t="s">
        <v>3736</v>
      </c>
      <c r="I2960" s="176" t="s">
        <v>2649</v>
      </c>
      <c r="J2960" s="97" t="s">
        <v>3780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3331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4428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4428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6"/>
        <v>2 2024</v>
      </c>
      <c r="G2968" s="96" t="s">
        <v>6</v>
      </c>
      <c r="H2968" s="160" t="s">
        <v>3788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3712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4"/>
        <v>12 2025</v>
      </c>
      <c r="U3044" s="32">
        <f t="shared" si="242"/>
        <v>772.81064994298777</v>
      </c>
      <c r="V3044" s="22">
        <f t="shared" si="243"/>
        <v>0.68560854474352484</v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2 2024</v>
      </c>
      <c r="G3060" s="96" t="s">
        <v>5</v>
      </c>
      <c r="H3060" s="161" t="s">
        <v>4021</v>
      </c>
      <c r="I3060" s="97" t="s">
        <v>2649</v>
      </c>
      <c r="J3060" s="97" t="s">
        <v>4022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6"/>
        <v>3 2024</v>
      </c>
      <c r="G3088" s="96" t="s">
        <v>5</v>
      </c>
      <c r="H3088" s="175" t="s">
        <v>3730</v>
      </c>
      <c r="I3088" s="176" t="s">
        <v>3773</v>
      </c>
      <c r="J3088" s="97" t="s">
        <v>3774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4387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6"/>
        <v>3 2024</v>
      </c>
      <c r="G3107" s="96" t="s">
        <v>5</v>
      </c>
      <c r="H3107" s="175" t="s">
        <v>3756</v>
      </c>
      <c r="I3107" s="176" t="s">
        <v>2067</v>
      </c>
      <c r="J3107" s="97" t="s">
        <v>3807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6"/>
        <v>3 2024</v>
      </c>
      <c r="G3108" s="96" t="s">
        <v>5</v>
      </c>
      <c r="H3108" s="175" t="s">
        <v>3756</v>
      </c>
      <c r="I3108" s="176" t="s">
        <v>2067</v>
      </c>
      <c r="J3108" s="97" t="s">
        <v>3807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6"/>
        <v>3 2024</v>
      </c>
      <c r="G3109" s="96" t="s">
        <v>5</v>
      </c>
      <c r="H3109" s="161" t="s">
        <v>4114</v>
      </c>
      <c r="I3109" s="97" t="s">
        <v>2105</v>
      </c>
      <c r="J3109" s="97" t="s">
        <v>4115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5283</v>
      </c>
      <c r="T3117" s="95" t="str">
        <f t="shared" si="249"/>
        <v>12 2025</v>
      </c>
      <c r="U3117" s="32">
        <f t="shared" si="247"/>
        <v>1159.8515474508099</v>
      </c>
      <c r="V3117" s="22">
        <f t="shared" si="248"/>
        <v>0.49563161097209485</v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6"/>
        <v>3 2024</v>
      </c>
      <c r="G3119" s="96" t="s">
        <v>5</v>
      </c>
      <c r="H3119" s="175" t="s">
        <v>3749</v>
      </c>
      <c r="I3119" s="176" t="s">
        <v>2105</v>
      </c>
      <c r="J3119" s="97" t="s">
        <v>3800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6"/>
        <v>3 2024</v>
      </c>
      <c r="G3120" s="96" t="s">
        <v>5</v>
      </c>
      <c r="H3120" s="175" t="s">
        <v>3749</v>
      </c>
      <c r="I3120" s="176" t="s">
        <v>2105</v>
      </c>
      <c r="J3120" s="97" t="s">
        <v>3800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3575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6"/>
        <v>3 2024</v>
      </c>
      <c r="G3122" s="96" t="s">
        <v>5</v>
      </c>
      <c r="H3122" s="175" t="s">
        <v>3760</v>
      </c>
      <c r="I3122" s="176" t="s">
        <v>2067</v>
      </c>
      <c r="J3122" s="97" t="s">
        <v>3810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6"/>
        <v>3 2024</v>
      </c>
      <c r="G3123" s="96" t="s">
        <v>5</v>
      </c>
      <c r="H3123" s="161" t="s">
        <v>3686</v>
      </c>
      <c r="I3123" s="97" t="s">
        <v>2115</v>
      </c>
      <c r="J3123" s="97" t="s">
        <v>3687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6"/>
        <v>3 2024</v>
      </c>
      <c r="G3124" s="96" t="s">
        <v>5</v>
      </c>
      <c r="H3124" s="161" t="s">
        <v>3686</v>
      </c>
      <c r="I3124" s="97" t="s">
        <v>2115</v>
      </c>
      <c r="J3124" s="97" t="s">
        <v>3687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6"/>
        <v>3 2024</v>
      </c>
      <c r="G3131" s="96" t="s">
        <v>5</v>
      </c>
      <c r="H3131" s="161" t="s">
        <v>4381</v>
      </c>
      <c r="I3131" s="97" t="s">
        <v>2733</v>
      </c>
      <c r="J3131" s="97" t="s">
        <v>4382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6"/>
        <v>3 2024</v>
      </c>
      <c r="G3132" s="96" t="s">
        <v>5</v>
      </c>
      <c r="H3132" s="175" t="s">
        <v>3746</v>
      </c>
      <c r="I3132" s="176" t="s">
        <v>2165</v>
      </c>
      <c r="J3132" s="97" t="s">
        <v>3798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4398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4398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51"/>
        <v>3 2024</v>
      </c>
      <c r="G3138" s="96" t="s">
        <v>7</v>
      </c>
      <c r="H3138" s="175" t="s">
        <v>3726</v>
      </c>
      <c r="I3138" s="176" t="s">
        <v>3128</v>
      </c>
      <c r="J3138" s="97" t="s">
        <v>3768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1"/>
        <v>3 2024</v>
      </c>
      <c r="G3145" s="96" t="s">
        <v>5</v>
      </c>
      <c r="H3145" s="161" t="s">
        <v>4102</v>
      </c>
      <c r="I3145" s="97" t="s">
        <v>2742</v>
      </c>
      <c r="J3145" s="97" t="s">
        <v>4103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1"/>
        <v>3 2024</v>
      </c>
      <c r="G3146" s="96" t="s">
        <v>5</v>
      </c>
      <c r="H3146" s="161" t="s">
        <v>4102</v>
      </c>
      <c r="I3146" s="97" t="s">
        <v>2742</v>
      </c>
      <c r="J3146" s="97" t="s">
        <v>4103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1"/>
        <v>3 2024</v>
      </c>
      <c r="G3150" s="96" t="s">
        <v>6</v>
      </c>
      <c r="H3150" s="175" t="s">
        <v>3738</v>
      </c>
      <c r="I3150" s="176" t="s">
        <v>3784</v>
      </c>
      <c r="J3150" s="97" t="s">
        <v>3785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1"/>
        <v>3 2024</v>
      </c>
      <c r="G3151" s="96" t="s">
        <v>6</v>
      </c>
      <c r="H3151" s="175" t="s">
        <v>3738</v>
      </c>
      <c r="I3151" s="176" t="s">
        <v>3784</v>
      </c>
      <c r="J3151" s="97" t="s">
        <v>3785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1"/>
        <v>3 2024</v>
      </c>
      <c r="G3152" s="96" t="s">
        <v>6</v>
      </c>
      <c r="H3152" s="175" t="s">
        <v>3738</v>
      </c>
      <c r="I3152" s="176" t="s">
        <v>3784</v>
      </c>
      <c r="J3152" s="97" t="s">
        <v>3785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1"/>
        <v>3 2024</v>
      </c>
      <c r="G3153" s="96" t="s">
        <v>6</v>
      </c>
      <c r="H3153" s="175" t="s">
        <v>3738</v>
      </c>
      <c r="I3153" s="176" t="s">
        <v>3784</v>
      </c>
      <c r="J3153" s="97" t="s">
        <v>3785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3709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3715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3701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4442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4442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4442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4442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4442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4"/>
        <v>9 2025</v>
      </c>
      <c r="U3205" s="32">
        <f t="shared" si="256"/>
        <v>1907.4994308943089</v>
      </c>
      <c r="V3205" s="22">
        <f t="shared" si="257"/>
        <v>1.1978014123822345</v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3352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5"/>
        <v>4 2024</v>
      </c>
      <c r="G3235" s="96" t="s">
        <v>5</v>
      </c>
      <c r="H3235" s="175" t="s">
        <v>3732</v>
      </c>
      <c r="I3235" s="176" t="s">
        <v>2115</v>
      </c>
      <c r="J3235" s="97" t="s">
        <v>3776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3682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3682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3682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4453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4453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4038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4038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5"/>
        <v>4 2024</v>
      </c>
      <c r="G3252" s="96" t="s">
        <v>5</v>
      </c>
      <c r="H3252" s="175" t="s">
        <v>3748</v>
      </c>
      <c r="I3252" s="176" t="s">
        <v>3792</v>
      </c>
      <c r="J3252" s="97" t="s">
        <v>3799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5"/>
        <v>4 2024</v>
      </c>
      <c r="G3253" s="96" t="s">
        <v>5</v>
      </c>
      <c r="H3253" s="175" t="s">
        <v>3748</v>
      </c>
      <c r="I3253" s="176" t="s">
        <v>3792</v>
      </c>
      <c r="J3253" s="97" t="s">
        <v>3799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3886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3886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4746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1"/>
        <v>4 2024</v>
      </c>
      <c r="G3276" s="96" t="s">
        <v>6</v>
      </c>
      <c r="H3276" s="175" t="s">
        <v>3729</v>
      </c>
      <c r="I3276" s="176" t="s">
        <v>3770</v>
      </c>
      <c r="J3276" s="97" t="s">
        <v>3772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4"/>
        <v/>
      </c>
      <c r="U3288" s="32">
        <f t="shared" si="262"/>
        <v>-1000</v>
      </c>
      <c r="V3288" s="22">
        <f t="shared" si="263"/>
        <v>-0.65846222731433013</v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4387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1"/>
        <v>4 2024</v>
      </c>
      <c r="G3314" s="96" t="s">
        <v>5</v>
      </c>
      <c r="H3314" s="161" t="s">
        <v>4381</v>
      </c>
      <c r="I3314" s="97" t="s">
        <v>2733</v>
      </c>
      <c r="J3314" s="97" t="s">
        <v>4382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1"/>
        <v>4 2024</v>
      </c>
      <c r="G3315" s="96" t="s">
        <v>5</v>
      </c>
      <c r="H3315" s="161" t="s">
        <v>4381</v>
      </c>
      <c r="I3315" s="97" t="s">
        <v>2733</v>
      </c>
      <c r="J3315" s="97" t="s">
        <v>4382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1"/>
        <v>5 2024</v>
      </c>
      <c r="G3320" s="96" t="s">
        <v>5</v>
      </c>
      <c r="H3320" s="175" t="s">
        <v>3727</v>
      </c>
      <c r="I3320" s="176" t="s">
        <v>2066</v>
      </c>
      <c r="J3320" s="97" t="s">
        <v>3769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1"/>
        <v>5 2024</v>
      </c>
      <c r="G3321" s="96" t="s">
        <v>5</v>
      </c>
      <c r="H3321" s="161" t="s">
        <v>4156</v>
      </c>
      <c r="I3321" s="97" t="s">
        <v>2071</v>
      </c>
      <c r="J3321" s="97" t="s">
        <v>4157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1"/>
        <v>5 2024</v>
      </c>
      <c r="G3322" s="96" t="s">
        <v>5</v>
      </c>
      <c r="H3322" s="161" t="s">
        <v>3929</v>
      </c>
      <c r="I3322" s="97" t="s">
        <v>2071</v>
      </c>
      <c r="J3322" s="97" t="s">
        <v>3930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4"/>
        <v>12 2025</v>
      </c>
      <c r="U3325" s="32">
        <f t="shared" si="262"/>
        <v>868.20035233933891</v>
      </c>
      <c r="V3325" s="22">
        <f t="shared" si="263"/>
        <v>0.76709721030028521</v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3886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3886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6"/>
        <v>5 2024</v>
      </c>
      <c r="G3358" s="96" t="s">
        <v>5</v>
      </c>
      <c r="H3358" s="161" t="s">
        <v>4156</v>
      </c>
      <c r="I3358" s="97" t="s">
        <v>2071</v>
      </c>
      <c r="J3358" s="97" t="s">
        <v>4157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6"/>
        <v>4 2024</v>
      </c>
      <c r="G3360" s="96" t="s">
        <v>5</v>
      </c>
      <c r="H3360" s="160" t="s">
        <v>3837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3575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4398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4398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6"/>
        <v>5 2024</v>
      </c>
      <c r="G3376" s="96" t="s">
        <v>5</v>
      </c>
      <c r="H3376" s="161" t="s">
        <v>4135</v>
      </c>
      <c r="I3376" s="97" t="s">
        <v>3663</v>
      </c>
      <c r="J3376" s="97" t="s">
        <v>4136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3609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6"/>
        <v>5 2024</v>
      </c>
      <c r="G3381" s="96" t="s">
        <v>5</v>
      </c>
      <c r="H3381" s="175" t="s">
        <v>3752</v>
      </c>
      <c r="I3381" s="176" t="s">
        <v>2105</v>
      </c>
      <c r="J3381" s="97" t="s">
        <v>3803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3306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6"/>
        <v>5 2024</v>
      </c>
      <c r="G3384" s="96" t="s">
        <v>5</v>
      </c>
      <c r="H3384" s="175" t="s">
        <v>3749</v>
      </c>
      <c r="I3384" s="176" t="s">
        <v>2105</v>
      </c>
      <c r="J3384" s="97" t="s">
        <v>3800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6"/>
        <v>5 2024</v>
      </c>
      <c r="G3385" s="96" t="s">
        <v>5</v>
      </c>
      <c r="H3385" s="175" t="s">
        <v>3749</v>
      </c>
      <c r="I3385" s="176" t="s">
        <v>2105</v>
      </c>
      <c r="J3385" s="97" t="s">
        <v>3800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3352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6"/>
        <v>5 2024</v>
      </c>
      <c r="G3390" s="96" t="s">
        <v>5</v>
      </c>
      <c r="H3390" s="97" t="s">
        <v>3731</v>
      </c>
      <c r="I3390" s="97" t="s">
        <v>2115</v>
      </c>
      <c r="J3390" s="97" t="s">
        <v>3775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3886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3886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1"/>
        <v>5 2024</v>
      </c>
      <c r="G3398" s="96" t="s">
        <v>5</v>
      </c>
      <c r="H3398" s="161" t="s">
        <v>3747</v>
      </c>
      <c r="I3398" s="97" t="s">
        <v>2165</v>
      </c>
      <c r="J3398" s="97" t="s">
        <v>3880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1"/>
        <v>5 2024</v>
      </c>
      <c r="G3407" s="96" t="s">
        <v>5</v>
      </c>
      <c r="H3407" s="175" t="s">
        <v>3733</v>
      </c>
      <c r="I3407" s="176" t="s">
        <v>2272</v>
      </c>
      <c r="J3407" s="97" t="s">
        <v>3777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1"/>
        <v>5 2024</v>
      </c>
      <c r="G3411" s="96" t="s">
        <v>7</v>
      </c>
      <c r="H3411" s="175" t="s">
        <v>3737</v>
      </c>
      <c r="I3411" s="176" t="s">
        <v>2624</v>
      </c>
      <c r="J3411" s="97" t="s">
        <v>3783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1"/>
        <v>5 2024</v>
      </c>
      <c r="G3415" s="96" t="s">
        <v>5</v>
      </c>
      <c r="H3415" s="161" t="s">
        <v>3643</v>
      </c>
      <c r="I3415" s="97" t="s">
        <v>2102</v>
      </c>
      <c r="J3415" s="97" t="s">
        <v>3644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4442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4442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4442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4442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4442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1"/>
        <v>5 2024</v>
      </c>
      <c r="G3424" s="96" t="s">
        <v>5</v>
      </c>
      <c r="H3424" s="175" t="s">
        <v>3750</v>
      </c>
      <c r="I3424" s="176" t="s">
        <v>2105</v>
      </c>
      <c r="J3424" s="97" t="s">
        <v>3801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1"/>
        <v>5 2024</v>
      </c>
      <c r="G3427" s="96" t="s">
        <v>5</v>
      </c>
      <c r="H3427" s="161" t="s">
        <v>4102</v>
      </c>
      <c r="I3427" s="97" t="s">
        <v>2742</v>
      </c>
      <c r="J3427" s="97" t="s">
        <v>4103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1"/>
        <v>5 2024</v>
      </c>
      <c r="G3432" s="96" t="s">
        <v>5</v>
      </c>
      <c r="H3432" s="175" t="s">
        <v>3749</v>
      </c>
      <c r="I3432" s="176" t="s">
        <v>2105</v>
      </c>
      <c r="J3432" s="97" t="s">
        <v>3800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1"/>
        <v>5 2024</v>
      </c>
      <c r="G3433" s="96" t="s">
        <v>5</v>
      </c>
      <c r="H3433" s="175" t="s">
        <v>3749</v>
      </c>
      <c r="I3433" s="176" t="s">
        <v>2105</v>
      </c>
      <c r="J3433" s="97" t="s">
        <v>3800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3609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1"/>
        <v>5 2024</v>
      </c>
      <c r="G3434" s="96" t="s">
        <v>5</v>
      </c>
      <c r="H3434" s="175" t="s">
        <v>3749</v>
      </c>
      <c r="I3434" s="176" t="s">
        <v>2105</v>
      </c>
      <c r="J3434" s="97" t="s">
        <v>3800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3705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1"/>
        <v>5 2024</v>
      </c>
      <c r="G3440" s="96" t="s">
        <v>5</v>
      </c>
      <c r="H3440" s="161" t="s">
        <v>3929</v>
      </c>
      <c r="I3440" s="97" t="s">
        <v>2071</v>
      </c>
      <c r="J3440" s="97" t="s">
        <v>3930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3704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4023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4023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4023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4023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1"/>
        <v>5 2024</v>
      </c>
      <c r="G3450" s="96" t="s">
        <v>5</v>
      </c>
      <c r="H3450" s="161" t="s">
        <v>4156</v>
      </c>
      <c r="I3450" s="97" t="s">
        <v>2071</v>
      </c>
      <c r="J3450" s="97" t="s">
        <v>4157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3306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1"/>
        <v>5 2024</v>
      </c>
      <c r="G3451" s="96" t="s">
        <v>5</v>
      </c>
      <c r="H3451" s="161" t="s">
        <v>3929</v>
      </c>
      <c r="I3451" s="97" t="s">
        <v>2071</v>
      </c>
      <c r="J3451" s="97" t="s">
        <v>3930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3306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1"/>
        <v>5 2024</v>
      </c>
      <c r="G3453" s="96" t="s">
        <v>7</v>
      </c>
      <c r="H3453" s="175" t="s">
        <v>3737</v>
      </c>
      <c r="I3453" s="176" t="s">
        <v>2624</v>
      </c>
      <c r="J3453" s="97" t="s">
        <v>3783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3331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3886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3886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6"/>
        <v>6 2024</v>
      </c>
      <c r="G3493" s="96" t="s">
        <v>5</v>
      </c>
      <c r="H3493" s="161" t="s">
        <v>4035</v>
      </c>
      <c r="I3493" s="97" t="s">
        <v>2826</v>
      </c>
      <c r="J3493" s="97" t="s">
        <v>4036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6"/>
        <v>6 2024</v>
      </c>
      <c r="G3519" s="96" t="s">
        <v>6</v>
      </c>
      <c r="H3519" s="160" t="s">
        <v>3719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4427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737</v>
      </c>
      <c r="E3533" s="95">
        <f>IFERROR(VLOOKUP($A3533,HeadJournal!$A$1:$NTR$890,COLUMN(HeadJournal!G$1),0),"")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737</v>
      </c>
      <c r="E3534" s="95">
        <f>IFERROR(VLOOKUP($A3534,HeadJournal!$A$1:$NTR$890,COLUMN(HeadJournal!G$1),0),"")</f>
        <v>45469</v>
      </c>
      <c r="F3534" s="95" t="str">
        <f t="shared" si="281"/>
        <v>6 2024</v>
      </c>
      <c r="G3534" s="96" t="s">
        <v>5</v>
      </c>
      <c r="H3534" s="161" t="s">
        <v>3763</v>
      </c>
      <c r="I3534" s="97" t="s">
        <v>2071</v>
      </c>
      <c r="J3534" s="97" t="s">
        <v>3879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737</v>
      </c>
      <c r="E3535" s="95">
        <f>IFERROR(VLOOKUP($A3535,HeadJournal!$A$1:$NTR$890,COLUMN(HeadJournal!G$1),0),"")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737</v>
      </c>
      <c r="E3536" s="95">
        <f>IFERROR(VLOOKUP($A3536,HeadJournal!$A$1:$NTR$890,COLUMN(HeadJournal!G$1),0),"")</f>
        <v>45469</v>
      </c>
      <c r="F3536" s="95" t="str">
        <f t="shared" si="281"/>
        <v>6 2024</v>
      </c>
      <c r="G3536" s="96" t="s">
        <v>5</v>
      </c>
      <c r="H3536" s="161" t="s">
        <v>4149</v>
      </c>
      <c r="I3536" s="97" t="s">
        <v>2305</v>
      </c>
      <c r="J3536" s="97" t="s">
        <v>4150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737</v>
      </c>
      <c r="E3537" s="95">
        <f>IFERROR(VLOOKUP($A3537,HeadJournal!$A$1:$NTR$890,COLUMN(HeadJournal!G$1),0),"")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737</v>
      </c>
      <c r="E3538" s="95">
        <f>IFERROR(VLOOKUP($A3538,HeadJournal!$A$1:$NTR$890,COLUMN(HeadJournal!G$1),0),"")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737</v>
      </c>
      <c r="E3539" s="95">
        <f>IFERROR(VLOOKUP($A3539,HeadJournal!$A$1:$NTR$890,COLUMN(HeadJournal!G$1),0),"")</f>
        <v>45469</v>
      </c>
      <c r="F3539" s="95" t="str">
        <f t="shared" si="281"/>
        <v>6 2024</v>
      </c>
      <c r="G3539" s="96" t="s">
        <v>5</v>
      </c>
      <c r="H3539" s="175" t="s">
        <v>3751</v>
      </c>
      <c r="I3539" s="176" t="s">
        <v>2105</v>
      </c>
      <c r="J3539" s="97" t="s">
        <v>3802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737</v>
      </c>
      <c r="E3540" s="95">
        <f>IFERROR(VLOOKUP($A3540,HeadJournal!$A$1:$NTR$890,COLUMN(HeadJournal!G$1),0),"")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3859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737</v>
      </c>
      <c r="E3541" s="95">
        <f>IFERROR(VLOOKUP($A3541,HeadJournal!$A$1:$NTR$890,COLUMN(HeadJournal!G$1),0),"")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3859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737</v>
      </c>
      <c r="E3542" s="95">
        <f>IFERROR(VLOOKUP($A3542,HeadJournal!$A$1:$NTR$890,COLUMN(HeadJournal!G$1),0),"")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737</v>
      </c>
      <c r="E3543" s="95">
        <f>IFERROR(VLOOKUP($A3543,HeadJournal!$A$1:$NTR$890,COLUMN(HeadJournal!G$1),0),"")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4023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737</v>
      </c>
      <c r="E3544" s="95">
        <f>IFERROR(VLOOKUP($A3544,HeadJournal!$A$1:$NTR$890,COLUMN(HeadJournal!G$1),0),"")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3331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737</v>
      </c>
      <c r="E3545" s="95">
        <f>IFERROR(VLOOKUP($A3545,HeadJournal!$A$1:$NTR$890,COLUMN(HeadJournal!G$1),0),"")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737</v>
      </c>
      <c r="E3546" s="95">
        <f>IFERROR(VLOOKUP($A3546,HeadJournal!$A$1:$NTR$890,COLUMN(HeadJournal!G$1),0),"")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737</v>
      </c>
      <c r="E3547" s="95">
        <f>IFERROR(VLOOKUP($A3547,HeadJournal!$A$1:$NTR$890,COLUMN(HeadJournal!G$1),0),"")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737</v>
      </c>
      <c r="E3548" s="95">
        <f>IFERROR(VLOOKUP($A3548,HeadJournal!$A$1:$NTR$890,COLUMN(HeadJournal!G$1),0),"")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737</v>
      </c>
      <c r="E3551" s="95">
        <f>IFERROR(VLOOKUP($A3551,HeadJournal!$A$1:$NTR$890,COLUMN(HeadJournal!G$1),0),"")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737</v>
      </c>
      <c r="E3552" s="95">
        <f>IFERROR(VLOOKUP($A3552,HeadJournal!$A$1:$NTR$890,COLUMN(HeadJournal!G$1),0),"")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737</v>
      </c>
      <c r="E3553" s="95">
        <f>IFERROR(VLOOKUP($A3553,HeadJournal!$A$1:$NTR$890,COLUMN(HeadJournal!G$1),0),"")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737</v>
      </c>
      <c r="E3554" s="95">
        <f>IFERROR(VLOOKUP($A3554,HeadJournal!$A$1:$NTR$890,COLUMN(HeadJournal!G$1),0),"")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737</v>
      </c>
      <c r="E3555" s="95">
        <f>IFERROR(VLOOKUP($A3555,HeadJournal!$A$1:$NTR$890,COLUMN(HeadJournal!G$1),0),"")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737</v>
      </c>
      <c r="E3556" s="95">
        <f>IFERROR(VLOOKUP($A3556,HeadJournal!$A$1:$NTR$890,COLUMN(HeadJournal!G$1),0),"")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737</v>
      </c>
      <c r="E3557" s="95">
        <f>IFERROR(VLOOKUP($A3557,HeadJournal!$A$1:$NTR$890,COLUMN(HeadJournal!G$1),0),"")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737</v>
      </c>
      <c r="E3558" s="95">
        <f>IFERROR(VLOOKUP($A3558,HeadJournal!$A$1:$NTR$890,COLUMN(HeadJournal!G$1),0),"")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3936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737</v>
      </c>
      <c r="E3559" s="95">
        <f>IFERROR(VLOOKUP($A3559,HeadJournal!$A$1:$NTR$890,COLUMN(HeadJournal!G$1),0),"")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1"/>
        <v>7 2024</v>
      </c>
      <c r="G3565" s="96" t="s">
        <v>5</v>
      </c>
      <c r="H3565" s="161" t="s">
        <v>4446</v>
      </c>
      <c r="I3565" s="97" t="s">
        <v>2067</v>
      </c>
      <c r="J3565" s="97" t="s">
        <v>4447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4038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1"/>
        <v>7 2024</v>
      </c>
      <c r="G3568" s="96" t="s">
        <v>5</v>
      </c>
      <c r="H3568" s="161" t="s">
        <v>3686</v>
      </c>
      <c r="I3568" s="97" t="s">
        <v>2115</v>
      </c>
      <c r="J3568" s="97" t="s">
        <v>3687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4"/>
        <v>11 2025</v>
      </c>
      <c r="U3570" s="32">
        <f t="shared" si="282"/>
        <v>949.49963592988274</v>
      </c>
      <c r="V3570" s="22">
        <f t="shared" si="283"/>
        <v>1.2651554634571416</v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3682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1"/>
        <v>7 2024</v>
      </c>
      <c r="G3581" s="96" t="s">
        <v>5</v>
      </c>
      <c r="H3581" s="161" t="s">
        <v>3931</v>
      </c>
      <c r="I3581" s="97" t="s">
        <v>3932</v>
      </c>
      <c r="J3581" s="97" t="s">
        <v>3933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1"/>
        <v>7 2024</v>
      </c>
      <c r="G3582" s="96" t="s">
        <v>5</v>
      </c>
      <c r="H3582" s="161" t="s">
        <v>3931</v>
      </c>
      <c r="I3582" s="97" t="s">
        <v>3932</v>
      </c>
      <c r="J3582" s="97" t="s">
        <v>3933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4387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6"/>
        <v>7 2024</v>
      </c>
      <c r="G3595" s="96" t="s">
        <v>5</v>
      </c>
      <c r="H3595" s="161" t="s">
        <v>3735</v>
      </c>
      <c r="I3595" s="97" t="s">
        <v>2070</v>
      </c>
      <c r="J3595" s="97" t="s">
        <v>3890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6"/>
        <v>7 2024</v>
      </c>
      <c r="G3596" s="96" t="s">
        <v>5</v>
      </c>
      <c r="H3596" s="161" t="s">
        <v>3735</v>
      </c>
      <c r="I3596" s="97" t="s">
        <v>2070</v>
      </c>
      <c r="J3596" s="97" t="s">
        <v>3890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3886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3986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6"/>
        <v>7 2024</v>
      </c>
      <c r="G3619" s="96" t="s">
        <v>5</v>
      </c>
      <c r="H3619" s="161" t="s">
        <v>4137</v>
      </c>
      <c r="I3619" s="97" t="s">
        <v>2067</v>
      </c>
      <c r="J3619" s="97" t="s">
        <v>4138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4485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4484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3425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3936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3936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6"/>
        <v>7 2024</v>
      </c>
      <c r="G3645" s="96" t="s">
        <v>5</v>
      </c>
      <c r="H3645" s="175" t="s">
        <v>3739</v>
      </c>
      <c r="I3645" s="176" t="s">
        <v>2111</v>
      </c>
      <c r="J3645" s="97" t="s">
        <v>3786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3425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3250</v>
      </c>
      <c r="T3654" s="95" t="str">
        <f t="shared" si="289"/>
        <v>10 2025</v>
      </c>
      <c r="U3654" s="32">
        <f t="shared" si="292"/>
        <v>572.35731036852508</v>
      </c>
      <c r="V3654" s="22">
        <f t="shared" si="293"/>
        <v>0.40091075625951667</v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3886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3819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1"/>
        <v>8 2024</v>
      </c>
      <c r="G3671" s="96" t="s">
        <v>6</v>
      </c>
      <c r="H3671" s="160" t="s">
        <v>3950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3575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3819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4746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1"/>
        <v>7 2024</v>
      </c>
      <c r="G3677" s="96" t="s">
        <v>6</v>
      </c>
      <c r="H3677" s="160" t="s">
        <v>3717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1"/>
        <v>7 2024</v>
      </c>
      <c r="G3678" s="96" t="s">
        <v>6</v>
      </c>
      <c r="H3678" s="160" t="s">
        <v>3716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4442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1"/>
        <v>8 2024</v>
      </c>
      <c r="G3686" s="96" t="s">
        <v>5</v>
      </c>
      <c r="H3686" s="161" t="s">
        <v>4425</v>
      </c>
      <c r="I3686" s="97" t="s">
        <v>2742</v>
      </c>
      <c r="J3686" s="97" t="s">
        <v>4426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1"/>
        <v>8 2024</v>
      </c>
      <c r="G3687" s="96" t="s">
        <v>5</v>
      </c>
      <c r="H3687" s="161" t="s">
        <v>4425</v>
      </c>
      <c r="I3687" s="97" t="s">
        <v>2742</v>
      </c>
      <c r="J3687" s="97" t="s">
        <v>4426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3936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3936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1"/>
        <v>8 2024</v>
      </c>
      <c r="G3701" s="96" t="s">
        <v>5</v>
      </c>
      <c r="H3701" s="161" t="s">
        <v>3674</v>
      </c>
      <c r="I3701" s="97" t="s">
        <v>2115</v>
      </c>
      <c r="J3701" s="97" t="s">
        <v>3675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1"/>
        <v>8 2024</v>
      </c>
      <c r="G3702" s="96" t="s">
        <v>5</v>
      </c>
      <c r="H3702" s="161" t="s">
        <v>3674</v>
      </c>
      <c r="I3702" s="97" t="s">
        <v>2115</v>
      </c>
      <c r="J3702" s="97" t="s">
        <v>3675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1"/>
        <v>8 2024</v>
      </c>
      <c r="G3707" s="96" t="s">
        <v>5</v>
      </c>
      <c r="H3707" s="175" t="s">
        <v>3723</v>
      </c>
      <c r="I3707" s="176" t="s">
        <v>2283</v>
      </c>
      <c r="J3707" s="97" t="s">
        <v>3765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1"/>
        <v>8 2024</v>
      </c>
      <c r="G3708" s="96" t="s">
        <v>5</v>
      </c>
      <c r="H3708" s="175" t="s">
        <v>3723</v>
      </c>
      <c r="I3708" s="176" t="s">
        <v>2283</v>
      </c>
      <c r="J3708" s="97" t="s">
        <v>3765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1"/>
        <v>8 2024</v>
      </c>
      <c r="G3709" s="96" t="s">
        <v>5</v>
      </c>
      <c r="H3709" s="175" t="s">
        <v>3723</v>
      </c>
      <c r="I3709" s="176" t="s">
        <v>2283</v>
      </c>
      <c r="J3709" s="97" t="s">
        <v>3765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4397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4019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3961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6"/>
        <v>8 2024</v>
      </c>
      <c r="G3731" s="96" t="s">
        <v>5</v>
      </c>
      <c r="H3731" s="161" t="s">
        <v>3781</v>
      </c>
      <c r="I3731" s="97" t="s">
        <v>1404</v>
      </c>
      <c r="J3731" s="97" t="s">
        <v>3782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6"/>
        <v>8 2024</v>
      </c>
      <c r="G3736" s="96" t="s">
        <v>5</v>
      </c>
      <c r="H3736" s="161" t="s">
        <v>4420</v>
      </c>
      <c r="I3736" s="97" t="s">
        <v>2067</v>
      </c>
      <c r="J3736" s="97" t="s">
        <v>4421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6"/>
        <v>8 2024</v>
      </c>
      <c r="G3737" s="96" t="s">
        <v>5</v>
      </c>
      <c r="H3737" s="175" t="s">
        <v>3724</v>
      </c>
      <c r="I3737" s="176" t="s">
        <v>2283</v>
      </c>
      <c r="J3737" s="97" t="s">
        <v>3766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4427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6"/>
        <v>8 2024</v>
      </c>
      <c r="G3755" s="96" t="s">
        <v>5</v>
      </c>
      <c r="H3755" s="161" t="s">
        <v>4126</v>
      </c>
      <c r="I3755" s="97" t="s">
        <v>2272</v>
      </c>
      <c r="J3755" s="97" t="s">
        <v>4127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4398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4019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3484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4019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3609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6"/>
        <v>9 2024</v>
      </c>
      <c r="G3776" s="96" t="s">
        <v>5</v>
      </c>
      <c r="H3776" s="161" t="s">
        <v>3781</v>
      </c>
      <c r="I3776" s="97" t="s">
        <v>1404</v>
      </c>
      <c r="J3776" s="97" t="s">
        <v>3782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3781</v>
      </c>
      <c r="I3777" s="97" t="s">
        <v>1404</v>
      </c>
      <c r="J3777" s="97" t="s">
        <v>3782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3714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4427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1"/>
        <v>9 2024</v>
      </c>
      <c r="G3785" s="96" t="s">
        <v>5</v>
      </c>
      <c r="H3785" s="161" t="s">
        <v>3781</v>
      </c>
      <c r="I3785" s="97" t="s">
        <v>1404</v>
      </c>
      <c r="J3785" s="97" t="s">
        <v>3782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1"/>
        <v>9 2024</v>
      </c>
      <c r="G3786" s="96" t="s">
        <v>5</v>
      </c>
      <c r="H3786" s="161" t="s">
        <v>3781</v>
      </c>
      <c r="I3786" s="97" t="s">
        <v>1404</v>
      </c>
      <c r="J3786" s="97" t="s">
        <v>3782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4"/>
        <v>11 2025</v>
      </c>
      <c r="U3792" s="32">
        <f t="shared" si="302"/>
        <v>465.00000000000045</v>
      </c>
      <c r="V3792" s="22">
        <f t="shared" si="303"/>
        <v>0.15321252059308091</v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1"/>
        <v>9 2024</v>
      </c>
      <c r="G3799" s="96" t="s">
        <v>5</v>
      </c>
      <c r="H3799" s="161" t="s">
        <v>3781</v>
      </c>
      <c r="I3799" s="97" t="s">
        <v>1404</v>
      </c>
      <c r="J3799" s="97" t="s">
        <v>3782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1"/>
        <v>9 2024</v>
      </c>
      <c r="G3800" s="96" t="s">
        <v>5</v>
      </c>
      <c r="H3800" s="161" t="s">
        <v>3781</v>
      </c>
      <c r="I3800" s="97" t="s">
        <v>1404</v>
      </c>
      <c r="J3800" s="97" t="s">
        <v>3782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4428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4428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4398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3935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3986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3886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4398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4398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4398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3306</v>
      </c>
      <c r="T3889" s="95" t="str">
        <f t="shared" si="308"/>
        <v>12 2025</v>
      </c>
      <c r="U3889" s="32">
        <f t="shared" si="306"/>
        <v>963.61945890096649</v>
      </c>
      <c r="V3889" s="22">
        <f t="shared" si="307"/>
        <v>0.41244114216414413</v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3326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3326</v>
      </c>
      <c r="T3904" s="95" t="str">
        <f t="shared" si="308"/>
        <v>10 2025</v>
      </c>
      <c r="U3904" s="32">
        <f t="shared" si="306"/>
        <v>516.4615829815599</v>
      </c>
      <c r="V3904" s="22">
        <f t="shared" si="307"/>
        <v>1.0680880046018437</v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4428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4428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4442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4442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4442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4442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3796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3575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4387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3575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3331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09"/>
        <v>10 2024</v>
      </c>
      <c r="G3943" s="97" t="s">
        <v>5</v>
      </c>
      <c r="H3943" s="161" t="s">
        <v>3781</v>
      </c>
      <c r="I3943" s="97" t="s">
        <v>1404</v>
      </c>
      <c r="J3943" s="97" t="s">
        <v>3782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09"/>
        <v>10 2024</v>
      </c>
      <c r="G3944" s="97" t="s">
        <v>5</v>
      </c>
      <c r="H3944" s="161" t="s">
        <v>3781</v>
      </c>
      <c r="I3944" s="97" t="s">
        <v>1404</v>
      </c>
      <c r="J3944" s="97" t="s">
        <v>3782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2"/>
        <v>11 2025</v>
      </c>
      <c r="U3944" s="32">
        <f t="shared" si="310"/>
        <v>1627</v>
      </c>
      <c r="V3944" s="22">
        <f t="shared" si="311"/>
        <v>0.68563000421407505</v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4772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3566</v>
      </c>
      <c r="T3973" s="95" t="str">
        <f t="shared" si="312"/>
        <v>11 2025</v>
      </c>
      <c r="U3973" s="32">
        <f t="shared" si="314"/>
        <v>490.92332280595929</v>
      </c>
      <c r="V3973" s="22">
        <f t="shared" si="315"/>
        <v>0.42354689078414953</v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4485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4484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4484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4397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4397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4746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3859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3"/>
        <v>10 2024</v>
      </c>
      <c r="G4010" s="97" t="s">
        <v>5</v>
      </c>
      <c r="H4010" s="161" t="s">
        <v>4375</v>
      </c>
      <c r="I4010" s="97" t="s">
        <v>4322</v>
      </c>
      <c r="J4010" s="97" t="s">
        <v>4376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3575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3843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3843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3843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4485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4484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4387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3700</v>
      </c>
      <c r="J4067" s="97" t="s">
        <v>2619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3967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3936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3841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4746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В пути</v>
      </c>
      <c r="E4104" s="95">
        <f>IFERROR(VLOOKUP($A4104,HeadJournal!$A$1:$NTR$890,COLUMN(HeadJournal!G$1),0),"")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В пути</v>
      </c>
      <c r="E4105" s="95">
        <f>IFERROR(VLOOKUP($A4105,HeadJournal!$A$1:$NTR$890,COLUMN(HeadJournal!G$1),0),"")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4023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3609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3575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3575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4398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4398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4398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3843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4038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4"/>
        <v>12 2025</v>
      </c>
      <c r="U4155" s="32">
        <f t="shared" si="322"/>
        <v>942.4273180076616</v>
      </c>
      <c r="V4155" s="22">
        <f t="shared" si="323"/>
        <v>0.41745159547906857</v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3484</v>
      </c>
      <c r="T4157" s="95" t="str">
        <f t="shared" si="324"/>
        <v>10 2025</v>
      </c>
      <c r="U4157" s="32">
        <f t="shared" si="322"/>
        <v>650.18920129678668</v>
      </c>
      <c r="V4157" s="22">
        <f t="shared" si="323"/>
        <v>0.68454601925404179</v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3843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3961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3935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3575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3575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3566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3335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3936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4066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4067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4068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3966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3966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4442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4442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3311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4442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4398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3591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4427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2"/>
        <v>10 2025</v>
      </c>
      <c r="U4259" s="32">
        <f t="shared" si="330"/>
        <v>579.59557415845416</v>
      </c>
      <c r="V4259" s="22">
        <f t="shared" si="331"/>
        <v>0.47492090481299792</v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5154</v>
      </c>
      <c r="T4264" s="95" t="str">
        <f t="shared" si="332"/>
        <v>11 2025</v>
      </c>
      <c r="U4264" s="32">
        <f t="shared" si="330"/>
        <v>392.23954820871836</v>
      </c>
      <c r="V4264" s="22">
        <f t="shared" si="331"/>
        <v>0.22314732807249058</v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4019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3966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3370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4453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4038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3843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3936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3326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3575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3926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3962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3682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3352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3682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3682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3484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4484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4484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3575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6"/>
        <v>11 2025</v>
      </c>
      <c r="U4352" s="32">
        <f t="shared" si="334"/>
        <v>814.55667442181129</v>
      </c>
      <c r="V4352" s="22">
        <f t="shared" si="335"/>
        <v>0.68713253248485673</v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3320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4397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4390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7"/>
        <v>2 2025</v>
      </c>
      <c r="G4367" s="97" t="s">
        <v>5</v>
      </c>
      <c r="H4367" s="161" t="s">
        <v>3949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7"/>
        <v>2 2025</v>
      </c>
      <c r="G4368" s="97" t="s">
        <v>5</v>
      </c>
      <c r="H4368" s="161" t="s">
        <v>3948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3698</v>
      </c>
      <c r="I4369" s="97" t="s">
        <v>3696</v>
      </c>
      <c r="J4369" s="97" t="s">
        <v>3697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7"/>
        <v>2 2025</v>
      </c>
      <c r="G4370" s="97" t="s">
        <v>7</v>
      </c>
      <c r="H4370" s="161" t="s">
        <v>3698</v>
      </c>
      <c r="I4370" s="97" t="s">
        <v>3696</v>
      </c>
      <c r="J4370" s="97" t="s">
        <v>3697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7"/>
        <v>1 2025</v>
      </c>
      <c r="G4375" s="97" t="s">
        <v>5</v>
      </c>
      <c r="H4375" s="161" t="s">
        <v>3813</v>
      </c>
      <c r="I4375" s="97" t="s">
        <v>3032</v>
      </c>
      <c r="J4375" s="97" t="s">
        <v>3812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4387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3962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4427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4822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3306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3841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4428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4428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3306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3335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3331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3331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3370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3575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3609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3609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3530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3530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4403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3335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3331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3331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3331</v>
      </c>
      <c r="T4449" s="95" t="str">
        <f t="shared" si="348"/>
        <v>6 2025</v>
      </c>
      <c r="U4449" s="32">
        <f t="shared" si="346"/>
        <v>2300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4899</v>
      </c>
      <c r="T4451" s="95" t="str">
        <f t="shared" si="348"/>
        <v>12 2025</v>
      </c>
      <c r="U4451" s="32">
        <f t="shared" si="346"/>
        <v>687.63031492427035</v>
      </c>
      <c r="V4451" s="22">
        <f t="shared" si="347"/>
        <v>0.15945532622215222</v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3335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3335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4397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3575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8"/>
        <v>11 2025</v>
      </c>
      <c r="U4472" s="32">
        <f t="shared" si="346"/>
        <v>1384.3792212508702</v>
      </c>
      <c r="V4472" s="22">
        <f t="shared" si="347"/>
        <v>0.8568713892889549</v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3331</v>
      </c>
      <c r="T4481" s="95" t="str">
        <f t="shared" si="348"/>
        <v>11 2025</v>
      </c>
      <c r="U4481" s="32">
        <f t="shared" si="346"/>
        <v>893.9236377870568</v>
      </c>
      <c r="V4481" s="22">
        <f t="shared" si="347"/>
        <v>0.49495340091365408</v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3575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3575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3575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3575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3575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В пути</v>
      </c>
      <c r="E4492" s="95">
        <f>IFERROR(VLOOKUP($A4492,HeadJournal!$A$1:$NTR$890,COLUMN(HeadJournal!G$1),0),"")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В пути</v>
      </c>
      <c r="E4493" s="95">
        <f>IFERROR(VLOOKUP($A4493,HeadJournal!$A$1:$NTR$890,COLUMN(HeadJournal!G$1),0),"")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В пути</v>
      </c>
      <c r="E4494" s="95">
        <f>IFERROR(VLOOKUP($A4494,HeadJournal!$A$1:$NTR$890,COLUMN(HeadJournal!G$1),0),"")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В пути</v>
      </c>
      <c r="E4495" s="95">
        <f>IFERROR(VLOOKUP($A4495,HeadJournal!$A$1:$NTR$890,COLUMN(HeadJournal!G$1),0),"")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3331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3380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3575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3575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3575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3320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3320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3370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4038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3335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3575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3609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3335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3648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3530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3648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3530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3648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3530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3648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3648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3352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3648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4397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3648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9"/>
        <v>4 2025</v>
      </c>
      <c r="G4539" s="97" t="s">
        <v>5</v>
      </c>
      <c r="H4539" s="161" t="s">
        <v>3646</v>
      </c>
      <c r="I4539" s="161" t="s">
        <v>2067</v>
      </c>
      <c r="J4539" s="97" t="s">
        <v>3647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3609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3648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3648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3648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3645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3326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3645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4442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3645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4442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3382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3645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3645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3633</v>
      </c>
      <c r="I4547" s="161" t="s">
        <v>2770</v>
      </c>
      <c r="J4547" s="97" t="s">
        <v>3634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3645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si="353"/>
        <v>4 2025</v>
      </c>
      <c r="G4548" s="97" t="s">
        <v>5</v>
      </c>
      <c r="H4548" s="161" t="s">
        <v>3635</v>
      </c>
      <c r="I4548" s="161" t="s">
        <v>3624</v>
      </c>
      <c r="J4548" s="97" t="s">
        <v>3636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3331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3645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3"/>
        <v>4 2025</v>
      </c>
      <c r="G4549" s="97" t="s">
        <v>5</v>
      </c>
      <c r="H4549" s="161" t="s">
        <v>3637</v>
      </c>
      <c r="I4549" s="161" t="s">
        <v>3624</v>
      </c>
      <c r="J4549" s="97" t="s">
        <v>3638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3645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3"/>
        <v>4 2025</v>
      </c>
      <c r="G4550" s="97" t="s">
        <v>5</v>
      </c>
      <c r="H4550" s="161" t="s">
        <v>3639</v>
      </c>
      <c r="I4550" s="97" t="s">
        <v>3624</v>
      </c>
      <c r="J4550" s="97" t="s">
        <v>4383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3326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3645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3"/>
        <v>4 2025</v>
      </c>
      <c r="G4551" s="97" t="s">
        <v>5</v>
      </c>
      <c r="H4551" s="161" t="s">
        <v>3641</v>
      </c>
      <c r="I4551" s="161" t="s">
        <v>3624</v>
      </c>
      <c r="J4551" s="97" t="s">
        <v>3642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3575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3645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3"/>
        <v>4 2025</v>
      </c>
      <c r="G4552" s="97" t="s">
        <v>5</v>
      </c>
      <c r="H4552" s="161" t="s">
        <v>3643</v>
      </c>
      <c r="I4552" s="161" t="s">
        <v>2102</v>
      </c>
      <c r="J4552" s="97" t="s">
        <v>3644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3306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4398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4398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3390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4398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4398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3306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3575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3"/>
        <v>4 2025</v>
      </c>
      <c r="G4563" s="97" t="s">
        <v>5</v>
      </c>
      <c r="H4563" s="161" t="s">
        <v>3627</v>
      </c>
      <c r="I4563" s="161" t="s">
        <v>3628</v>
      </c>
      <c r="J4563" s="97" t="s">
        <v>3629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3335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3326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4038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3326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3"/>
        <v>4 2025</v>
      </c>
      <c r="G4566" s="97" t="s">
        <v>5</v>
      </c>
      <c r="H4566" s="161" t="s">
        <v>3630</v>
      </c>
      <c r="I4566" s="161" t="s">
        <v>2558</v>
      </c>
      <c r="J4566" s="97" t="s">
        <v>3631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3352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3537</v>
      </c>
      <c r="T4568" s="95" t="str">
        <f t="shared" si="356"/>
        <v>12 2025</v>
      </c>
      <c r="U4568" s="32">
        <f t="shared" si="354"/>
        <v>954.84186811481845</v>
      </c>
      <c r="V4568" s="22">
        <f t="shared" si="355"/>
        <v>0.51748511502332051</v>
      </c>
      <c r="X4568" s="33"/>
      <c r="Y4568" s="33"/>
    </row>
    <row r="4569" spans="1:25" x14ac:dyDescent="0.2">
      <c r="A4569" s="93" t="s">
        <v>3626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3335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3335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3326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3484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3352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3"/>
        <v>4 2025</v>
      </c>
      <c r="G4576" s="97" t="s">
        <v>5</v>
      </c>
      <c r="H4576" s="161" t="s">
        <v>3620</v>
      </c>
      <c r="I4576" s="161" t="s">
        <v>3621</v>
      </c>
      <c r="J4576" s="97" t="s">
        <v>3622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3"/>
        <v>4 2025</v>
      </c>
      <c r="G4577" s="97" t="s">
        <v>5</v>
      </c>
      <c r="H4577" s="161" t="s">
        <v>3623</v>
      </c>
      <c r="I4577" s="161" t="s">
        <v>3624</v>
      </c>
      <c r="J4577" s="97" t="s">
        <v>3625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3331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3"/>
        <v>4 2025</v>
      </c>
      <c r="G4578" s="97" t="s">
        <v>5</v>
      </c>
      <c r="H4578" s="161" t="s">
        <v>3623</v>
      </c>
      <c r="I4578" s="161" t="s">
        <v>3624</v>
      </c>
      <c r="J4578" s="97" t="s">
        <v>3625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3653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3"/>
        <v>5 2025</v>
      </c>
      <c r="G4579" s="97" t="s">
        <v>5</v>
      </c>
      <c r="H4579" s="161" t="s">
        <v>3659</v>
      </c>
      <c r="I4579" s="161" t="s">
        <v>3660</v>
      </c>
      <c r="J4579" s="97" t="s">
        <v>3661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3575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3653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3"/>
        <v>5 2025</v>
      </c>
      <c r="G4580" s="97" t="s">
        <v>5</v>
      </c>
      <c r="H4580" s="161" t="s">
        <v>3662</v>
      </c>
      <c r="I4580" s="161" t="s">
        <v>3663</v>
      </c>
      <c r="J4580" s="97" t="s">
        <v>3664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3575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3653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3"/>
        <v>5 2025</v>
      </c>
      <c r="G4581" s="97" t="s">
        <v>5</v>
      </c>
      <c r="H4581" s="161" t="s">
        <v>3665</v>
      </c>
      <c r="I4581" s="161" t="s">
        <v>3090</v>
      </c>
      <c r="J4581" s="97" t="s">
        <v>3666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3575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3653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3"/>
        <v>5 2025</v>
      </c>
      <c r="G4582" s="97" t="s">
        <v>5</v>
      </c>
      <c r="H4582" s="161" t="s">
        <v>3667</v>
      </c>
      <c r="I4582" s="161" t="s">
        <v>2068</v>
      </c>
      <c r="J4582" s="97" t="s">
        <v>3668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3575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3653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3"/>
        <v>5 2025</v>
      </c>
      <c r="G4583" s="97" t="s">
        <v>5</v>
      </c>
      <c r="H4583" s="161" t="s">
        <v>3669</v>
      </c>
      <c r="I4583" s="161" t="s">
        <v>2890</v>
      </c>
      <c r="J4583" s="97" t="s">
        <v>3670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3653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3"/>
        <v>5 2025</v>
      </c>
      <c r="G4584" s="97" t="s">
        <v>5</v>
      </c>
      <c r="H4584" s="161" t="s">
        <v>3671</v>
      </c>
      <c r="I4584" s="97" t="s">
        <v>2165</v>
      </c>
      <c r="J4584" s="97" t="s">
        <v>4101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3653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3"/>
        <v>5 2025</v>
      </c>
      <c r="G4585" s="97" t="s">
        <v>5</v>
      </c>
      <c r="H4585" s="161" t="s">
        <v>3671</v>
      </c>
      <c r="I4585" s="97" t="s">
        <v>2165</v>
      </c>
      <c r="J4585" s="97" t="s">
        <v>4101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3653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3"/>
        <v>5 2025</v>
      </c>
      <c r="G4586" s="97" t="s">
        <v>5</v>
      </c>
      <c r="H4586" s="161" t="s">
        <v>3672</v>
      </c>
      <c r="I4586" s="161" t="s">
        <v>2067</v>
      </c>
      <c r="J4586" s="97" t="s">
        <v>3673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3653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3653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3655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3"/>
        <v>5 2025</v>
      </c>
      <c r="G4589" s="97" t="s">
        <v>5</v>
      </c>
      <c r="H4589" s="161" t="s">
        <v>3674</v>
      </c>
      <c r="I4589" s="161" t="s">
        <v>2115</v>
      </c>
      <c r="J4589" s="97" t="s">
        <v>3675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3655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3"/>
        <v>5 2025</v>
      </c>
      <c r="G4590" s="97" t="s">
        <v>5</v>
      </c>
      <c r="H4590" s="161" t="s">
        <v>3674</v>
      </c>
      <c r="I4590" s="161" t="s">
        <v>2115</v>
      </c>
      <c r="J4590" s="97" t="s">
        <v>3675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3655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3"/>
        <v>5 2025</v>
      </c>
      <c r="G4591" s="97" t="s">
        <v>5</v>
      </c>
      <c r="H4591" s="161" t="s">
        <v>3674</v>
      </c>
      <c r="I4591" s="161" t="s">
        <v>2115</v>
      </c>
      <c r="J4591" s="97" t="s">
        <v>3675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6"/>
        <v>12 2025</v>
      </c>
      <c r="U4591" s="32">
        <f t="shared" si="354"/>
        <v>1268.6823023748275</v>
      </c>
      <c r="V4591" s="22">
        <f t="shared" si="355"/>
        <v>1.2301566290351045</v>
      </c>
      <c r="X4591" s="33"/>
      <c r="Y4591" s="33"/>
    </row>
    <row r="4592" spans="1:25" x14ac:dyDescent="0.2">
      <c r="A4592" s="93" t="s">
        <v>3655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5151</v>
      </c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3655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5151</v>
      </c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3655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3320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3655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3352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3655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3352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3655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3655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3655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3"/>
        <v>5 2025</v>
      </c>
      <c r="G4599" s="97" t="s">
        <v>5</v>
      </c>
      <c r="H4599" s="161" t="s">
        <v>3676</v>
      </c>
      <c r="I4599" s="161" t="s">
        <v>2115</v>
      </c>
      <c r="J4599" s="97" t="s">
        <v>3677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3655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3"/>
        <v>5 2025</v>
      </c>
      <c r="G4600" s="97" t="s">
        <v>5</v>
      </c>
      <c r="H4600" s="161" t="s">
        <v>3678</v>
      </c>
      <c r="I4600" s="161" t="s">
        <v>2115</v>
      </c>
      <c r="J4600" s="97" t="s">
        <v>3679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3655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3"/>
        <v>5 2025</v>
      </c>
      <c r="G4601" s="97" t="s">
        <v>5</v>
      </c>
      <c r="H4601" s="161" t="s">
        <v>3680</v>
      </c>
      <c r="I4601" s="161" t="s">
        <v>2826</v>
      </c>
      <c r="J4601" s="97" t="s">
        <v>3681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3655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3682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3655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3682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3655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3655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3"/>
        <v>5 2025</v>
      </c>
      <c r="G4605" s="97" t="s">
        <v>7</v>
      </c>
      <c r="H4605" s="161" t="s">
        <v>3683</v>
      </c>
      <c r="I4605" s="161" t="s">
        <v>3684</v>
      </c>
      <c r="J4605" s="97" t="s">
        <v>3685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3657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3657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3657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3"/>
        <v>5 2025</v>
      </c>
      <c r="G4608" s="97" t="s">
        <v>5</v>
      </c>
      <c r="H4608" s="161" t="s">
        <v>3686</v>
      </c>
      <c r="I4608" s="161" t="s">
        <v>2115</v>
      </c>
      <c r="J4608" s="97" t="s">
        <v>3687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3320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3657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3"/>
        <v>5 2025</v>
      </c>
      <c r="G4609" s="97" t="s">
        <v>5</v>
      </c>
      <c r="H4609" s="161" t="s">
        <v>3688</v>
      </c>
      <c r="I4609" s="161" t="s">
        <v>2733</v>
      </c>
      <c r="J4609" s="97" t="s">
        <v>3689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3657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3"/>
        <v>5 2025</v>
      </c>
      <c r="G4610" s="97" t="s">
        <v>5</v>
      </c>
      <c r="H4610" s="161" t="s">
        <v>3690</v>
      </c>
      <c r="I4610" s="161" t="s">
        <v>2514</v>
      </c>
      <c r="J4610" s="97" t="s">
        <v>3691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3575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3657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ref="F4611:F5655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4427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655" si="358">Q4611-P4611</f>
        <v>878.74490196078432</v>
      </c>
      <c r="V4611" s="22">
        <f t="shared" ref="V4611:V5655" si="359">IF(Q4611&lt;&gt;0,IFERROR(U4611/P4611,""),"")</f>
        <v>1.0700023708331652</v>
      </c>
      <c r="X4611" s="33"/>
      <c r="Y4611" s="33"/>
    </row>
    <row r="4612" spans="1:25" x14ac:dyDescent="0.2">
      <c r="A4612" s="93" t="s">
        <v>3657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3692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3575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3692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3692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3692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3692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7"/>
        <v>5 2025</v>
      </c>
      <c r="G4617" s="96" t="s">
        <v>7</v>
      </c>
      <c r="H4617" s="161" t="s">
        <v>3694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3692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7"/>
        <v>5 2025</v>
      </c>
      <c r="G4618" s="97" t="s">
        <v>7</v>
      </c>
      <c r="H4618" s="161" t="s">
        <v>3695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3910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3335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3910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7"/>
        <v>5 2025</v>
      </c>
      <c r="G4620" s="97" t="s">
        <v>5</v>
      </c>
      <c r="H4620" s="161" t="s">
        <v>3901</v>
      </c>
      <c r="I4620" s="97" t="s">
        <v>2071</v>
      </c>
      <c r="J4620" s="97" t="s">
        <v>3902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3326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3910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7"/>
        <v>5 2025</v>
      </c>
      <c r="G4621" s="97" t="s">
        <v>5</v>
      </c>
      <c r="H4621" s="161" t="s">
        <v>3903</v>
      </c>
      <c r="I4621" s="97" t="s">
        <v>2071</v>
      </c>
      <c r="J4621" s="97" t="s">
        <v>3904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3326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3910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7"/>
        <v>5 2025</v>
      </c>
      <c r="G4622" s="97" t="s">
        <v>5</v>
      </c>
      <c r="H4622" s="161" t="s">
        <v>3905</v>
      </c>
      <c r="I4622" s="97" t="s">
        <v>2165</v>
      </c>
      <c r="J4622" s="97" t="s">
        <v>3906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3910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3352</v>
      </c>
      <c r="T4623" s="95" t="str">
        <f t="shared" ref="T4623:T5655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3910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3886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3910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7"/>
        <v>5 2025</v>
      </c>
      <c r="G4625" s="97" t="s">
        <v>5</v>
      </c>
      <c r="H4625" s="161" t="s">
        <v>3857</v>
      </c>
      <c r="I4625" s="97" t="s">
        <v>2067</v>
      </c>
      <c r="J4625" s="97" t="s">
        <v>3858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3910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7"/>
        <v>5 2025</v>
      </c>
      <c r="G4626" s="97" t="s">
        <v>5</v>
      </c>
      <c r="H4626" s="161" t="s">
        <v>3907</v>
      </c>
      <c r="I4626" s="97" t="s">
        <v>3908</v>
      </c>
      <c r="J4626" s="97" t="s">
        <v>3909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3910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3911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3843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3335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3911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3843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3335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3911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3331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3911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3566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3911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3335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3911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3911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3911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4387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3335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3911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3911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7"/>
        <v>5 2025</v>
      </c>
      <c r="G4637" s="97" t="s">
        <v>7</v>
      </c>
      <c r="H4637" s="161" t="s">
        <v>3844</v>
      </c>
      <c r="I4637" s="97" t="s">
        <v>3845</v>
      </c>
      <c r="J4637" s="97" t="s">
        <v>3846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3911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4899</v>
      </c>
      <c r="T4638" s="95" t="str">
        <f t="shared" si="360"/>
        <v>12 2025</v>
      </c>
      <c r="U4638" s="32">
        <f t="shared" si="358"/>
        <v>1471.7718186747647</v>
      </c>
      <c r="V4638" s="22">
        <f t="shared" si="359"/>
        <v>0.50261514046650613</v>
      </c>
      <c r="X4638" s="33"/>
      <c r="Y4638" s="33"/>
    </row>
    <row r="4639" spans="1:25" x14ac:dyDescent="0.2">
      <c r="A4639" s="93" t="s">
        <v>3912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7"/>
        <v>5 2025</v>
      </c>
      <c r="G4639" s="97" t="s">
        <v>5</v>
      </c>
      <c r="H4639" s="161" t="s">
        <v>3740</v>
      </c>
      <c r="I4639" s="97" t="s">
        <v>2102</v>
      </c>
      <c r="J4639" s="97" t="s">
        <v>3847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3484</v>
      </c>
      <c r="T4639" s="95" t="str">
        <f t="shared" si="360"/>
        <v>12 2025</v>
      </c>
      <c r="U4639" s="32">
        <f t="shared" si="358"/>
        <v>840.15793446702651</v>
      </c>
      <c r="V4639" s="22">
        <f t="shared" si="359"/>
        <v>0.61783493521928734</v>
      </c>
      <c r="X4639" s="33"/>
      <c r="Y4639" s="33"/>
    </row>
    <row r="4640" spans="1:25" x14ac:dyDescent="0.2">
      <c r="A4640" s="93" t="s">
        <v>3912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7"/>
        <v>5 2025</v>
      </c>
      <c r="G4640" s="97" t="s">
        <v>7</v>
      </c>
      <c r="H4640" s="161" t="s">
        <v>3848</v>
      </c>
      <c r="I4640" s="97" t="s">
        <v>2624</v>
      </c>
      <c r="J4640" s="97" t="s">
        <v>3849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3912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3912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3912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61"/>
        <v>5 2025</v>
      </c>
      <c r="G4643" s="97" t="s">
        <v>5</v>
      </c>
      <c r="H4643" s="161" t="s">
        <v>3850</v>
      </c>
      <c r="I4643" s="97" t="s">
        <v>2067</v>
      </c>
      <c r="J4643" s="97" t="s">
        <v>3851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3331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3912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61"/>
        <v>5 2025</v>
      </c>
      <c r="G4644" s="97" t="s">
        <v>5</v>
      </c>
      <c r="H4644" s="161" t="s">
        <v>3852</v>
      </c>
      <c r="I4644" s="97" t="s">
        <v>2105</v>
      </c>
      <c r="J4644" s="97" t="s">
        <v>3853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3912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61"/>
        <v>5 2025</v>
      </c>
      <c r="G4645" s="97" t="s">
        <v>5</v>
      </c>
      <c r="H4645" s="161" t="s">
        <v>3854</v>
      </c>
      <c r="I4645" s="97" t="s">
        <v>3855</v>
      </c>
      <c r="J4645" s="97" t="s">
        <v>3856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3575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3912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61"/>
        <v>5 2025</v>
      </c>
      <c r="G4646" s="97" t="s">
        <v>5</v>
      </c>
      <c r="H4646" s="161" t="s">
        <v>3857</v>
      </c>
      <c r="I4646" s="97" t="s">
        <v>2067</v>
      </c>
      <c r="J4646" s="97" t="s">
        <v>3858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4772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3912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3859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3575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3912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3859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3912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3912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61"/>
        <v>5 2025</v>
      </c>
      <c r="G4650" s="97" t="s">
        <v>5</v>
      </c>
      <c r="H4650" s="161" t="s">
        <v>3860</v>
      </c>
      <c r="I4650" s="97" t="s">
        <v>2115</v>
      </c>
      <c r="J4650" s="97" t="s">
        <v>3861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3913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61"/>
        <v>5 2025</v>
      </c>
      <c r="G4651" s="97" t="s">
        <v>5</v>
      </c>
      <c r="H4651" s="161" t="s">
        <v>3862</v>
      </c>
      <c r="I4651" s="97" t="s">
        <v>3863</v>
      </c>
      <c r="J4651" s="97" t="s">
        <v>3864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3575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3913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61"/>
        <v>5 2025</v>
      </c>
      <c r="G4652" s="97" t="s">
        <v>5</v>
      </c>
      <c r="H4652" s="161" t="s">
        <v>3865</v>
      </c>
      <c r="I4652" s="97" t="s">
        <v>2229</v>
      </c>
      <c r="J4652" s="97" t="s">
        <v>3866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3335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3913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61"/>
        <v>5 2025</v>
      </c>
      <c r="G4653" s="97" t="s">
        <v>5</v>
      </c>
      <c r="H4653" s="161" t="s">
        <v>3867</v>
      </c>
      <c r="I4653" s="97" t="s">
        <v>2229</v>
      </c>
      <c r="J4653" s="97" t="s">
        <v>3868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3335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3913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61"/>
        <v>5 2025</v>
      </c>
      <c r="G4654" s="97" t="s">
        <v>5</v>
      </c>
      <c r="H4654" s="161" t="s">
        <v>3869</v>
      </c>
      <c r="I4654" s="97" t="s">
        <v>2694</v>
      </c>
      <c r="J4654" s="97" t="s">
        <v>3870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3575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3913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61"/>
        <v>5 2025</v>
      </c>
      <c r="G4655" s="97" t="s">
        <v>5</v>
      </c>
      <c r="H4655" s="161" t="s">
        <v>3871</v>
      </c>
      <c r="I4655" s="97" t="s">
        <v>2229</v>
      </c>
      <c r="J4655" s="97" t="s">
        <v>3872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3335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3913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61"/>
        <v>5 2025</v>
      </c>
      <c r="G4656" s="97" t="s">
        <v>5</v>
      </c>
      <c r="H4656" s="161" t="s">
        <v>3873</v>
      </c>
      <c r="I4656" s="97" t="s">
        <v>3090</v>
      </c>
      <c r="J4656" s="97" t="s">
        <v>3874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3575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3913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61"/>
        <v>5 2025</v>
      </c>
      <c r="G4657" s="97" t="s">
        <v>5</v>
      </c>
      <c r="H4657" s="161" t="s">
        <v>3875</v>
      </c>
      <c r="I4657" s="97" t="s">
        <v>2624</v>
      </c>
      <c r="J4657" s="97" t="s">
        <v>3876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3913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61"/>
        <v>5 2025</v>
      </c>
      <c r="G4658" s="97" t="s">
        <v>5</v>
      </c>
      <c r="H4658" s="161" t="s">
        <v>3877</v>
      </c>
      <c r="I4658" s="97" t="s">
        <v>2099</v>
      </c>
      <c r="J4658" s="97" t="s">
        <v>4412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3913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61"/>
        <v>5 2025</v>
      </c>
      <c r="G4659" s="97" t="s">
        <v>5</v>
      </c>
      <c r="H4659" s="161" t="s">
        <v>3877</v>
      </c>
      <c r="I4659" s="97" t="s">
        <v>2099</v>
      </c>
      <c r="J4659" s="97" t="s">
        <v>4412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3326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3913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3914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3936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3484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3914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3914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61"/>
        <v>5 2025</v>
      </c>
      <c r="G4663" s="97" t="s">
        <v>5</v>
      </c>
      <c r="H4663" s="161" t="s">
        <v>3763</v>
      </c>
      <c r="I4663" s="97" t="s">
        <v>2071</v>
      </c>
      <c r="J4663" s="97" t="s">
        <v>3879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3914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61"/>
        <v>5 2025</v>
      </c>
      <c r="G4664" s="97" t="s">
        <v>5</v>
      </c>
      <c r="H4664" s="161" t="s">
        <v>3747</v>
      </c>
      <c r="I4664" s="97" t="s">
        <v>2165</v>
      </c>
      <c r="J4664" s="97" t="s">
        <v>3880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3331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3914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61"/>
        <v>5 2025</v>
      </c>
      <c r="G4665" s="97" t="s">
        <v>5</v>
      </c>
      <c r="H4665" s="161" t="s">
        <v>3881</v>
      </c>
      <c r="I4665" s="97" t="s">
        <v>2067</v>
      </c>
      <c r="J4665" s="97" t="s">
        <v>3882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3609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3914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61"/>
        <v>5 2025</v>
      </c>
      <c r="G4666" s="97" t="s">
        <v>5</v>
      </c>
      <c r="H4666" s="161" t="s">
        <v>3883</v>
      </c>
      <c r="I4666" s="97" t="s">
        <v>3884</v>
      </c>
      <c r="J4666" s="97" t="s">
        <v>3885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3575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3914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3575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3914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3914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3915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3886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3915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3886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3915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3915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4397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3915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4397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62"/>
        <v>12 2025</v>
      </c>
      <c r="U4674" s="32">
        <f t="shared" si="363"/>
        <v>959.56024005380527</v>
      </c>
      <c r="V4674" s="22">
        <f t="shared" si="364"/>
        <v>0.52137552172957735</v>
      </c>
      <c r="X4674" s="33"/>
      <c r="Y4674" s="33"/>
    </row>
    <row r="4675" spans="1:25" x14ac:dyDescent="0.2">
      <c r="A4675" s="93" t="s">
        <v>3915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61"/>
        <v>5 2025</v>
      </c>
      <c r="G4675" s="97" t="s">
        <v>5</v>
      </c>
      <c r="H4675" s="161" t="s">
        <v>3888</v>
      </c>
      <c r="I4675" s="97" t="s">
        <v>2067</v>
      </c>
      <c r="J4675" s="97" t="s">
        <v>3889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3484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3915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3915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1"/>
        <v>5 2025</v>
      </c>
      <c r="G4677" s="97" t="s">
        <v>5</v>
      </c>
      <c r="H4677" s="161" t="s">
        <v>3735</v>
      </c>
      <c r="I4677" s="97" t="s">
        <v>2070</v>
      </c>
      <c r="J4677" s="97" t="s">
        <v>3890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3306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3915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3916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1"/>
        <v>5 2025</v>
      </c>
      <c r="G4679" s="97" t="s">
        <v>5</v>
      </c>
      <c r="H4679" s="161" t="s">
        <v>3891</v>
      </c>
      <c r="I4679" s="97" t="s">
        <v>2950</v>
      </c>
      <c r="J4679" s="97" t="s">
        <v>3892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3575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3916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1"/>
        <v>5 2025</v>
      </c>
      <c r="G4680" s="97" t="s">
        <v>5</v>
      </c>
      <c r="H4680" s="161" t="s">
        <v>3893</v>
      </c>
      <c r="I4680" s="97" t="s">
        <v>2099</v>
      </c>
      <c r="J4680" s="97" t="s">
        <v>4170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3326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3916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1"/>
        <v>5 2025</v>
      </c>
      <c r="G4681" s="97" t="s">
        <v>5</v>
      </c>
      <c r="H4681" s="161" t="s">
        <v>3759</v>
      </c>
      <c r="I4681" s="97" t="s">
        <v>2067</v>
      </c>
      <c r="J4681" s="97" t="s">
        <v>3895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3306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3916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1"/>
        <v>5 2025</v>
      </c>
      <c r="G4682" s="97" t="s">
        <v>5</v>
      </c>
      <c r="H4682" s="161" t="s">
        <v>3896</v>
      </c>
      <c r="I4682" s="97" t="s">
        <v>3624</v>
      </c>
      <c r="J4682" s="97" t="s">
        <v>3897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3916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1"/>
        <v>5 2025</v>
      </c>
      <c r="G4683" s="97" t="s">
        <v>5</v>
      </c>
      <c r="H4683" s="161" t="s">
        <v>3898</v>
      </c>
      <c r="I4683" s="97" t="s">
        <v>3899</v>
      </c>
      <c r="J4683" s="97" t="s">
        <v>3900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3609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3916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3916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3934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3934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3926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3335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3934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3926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3335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3934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1"/>
        <v>6 2025</v>
      </c>
      <c r="G4689" s="97" t="s">
        <v>5</v>
      </c>
      <c r="H4689" s="161" t="s">
        <v>3627</v>
      </c>
      <c r="I4689" s="97" t="s">
        <v>3628</v>
      </c>
      <c r="J4689" s="97" t="s">
        <v>3629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3335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3934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1"/>
        <v>6 2025</v>
      </c>
      <c r="G4690" s="97" t="s">
        <v>5</v>
      </c>
      <c r="H4690" s="161" t="s">
        <v>3627</v>
      </c>
      <c r="I4690" s="97" t="s">
        <v>3628</v>
      </c>
      <c r="J4690" s="97" t="s">
        <v>3629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3335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3934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1"/>
        <v>6 2025</v>
      </c>
      <c r="G4691" s="97" t="s">
        <v>5</v>
      </c>
      <c r="H4691" s="161" t="s">
        <v>3927</v>
      </c>
      <c r="I4691" s="97" t="s">
        <v>2071</v>
      </c>
      <c r="J4691" s="97" t="s">
        <v>3928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3306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3934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1"/>
        <v>6 2025</v>
      </c>
      <c r="G4692" s="97" t="s">
        <v>5</v>
      </c>
      <c r="H4692" s="161" t="s">
        <v>3929</v>
      </c>
      <c r="I4692" s="97" t="s">
        <v>2071</v>
      </c>
      <c r="J4692" s="97" t="s">
        <v>3930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3306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3934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3843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3335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3934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3843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3326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3934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3597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3934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1"/>
        <v>6 2025</v>
      </c>
      <c r="G4696" s="97" t="s">
        <v>5</v>
      </c>
      <c r="H4696" s="161" t="s">
        <v>3931</v>
      </c>
      <c r="I4696" s="97" t="s">
        <v>3932</v>
      </c>
      <c r="J4696" s="97" t="s">
        <v>3933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4822</v>
      </c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3937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1"/>
        <v>6 2025</v>
      </c>
      <c r="G4697" s="97" t="s">
        <v>5</v>
      </c>
      <c r="H4697" s="161" t="s">
        <v>3686</v>
      </c>
      <c r="I4697" s="97" t="s">
        <v>2115</v>
      </c>
      <c r="J4697" s="97" t="s">
        <v>3687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3937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3935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3335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3937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3935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3335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3937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3935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3335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3937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3352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3937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3937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3936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3484</v>
      </c>
      <c r="T4703" s="95" t="str">
        <f t="shared" si="362"/>
        <v>11 2025</v>
      </c>
      <c r="U4703" s="32">
        <f t="shared" si="363"/>
        <v>1727.5909846138215</v>
      </c>
      <c r="V4703" s="22">
        <f t="shared" si="364"/>
        <v>0.97471349424241571</v>
      </c>
      <c r="X4703" s="33"/>
      <c r="Y4703" s="33"/>
    </row>
    <row r="4704" spans="1:25" x14ac:dyDescent="0.2">
      <c r="A4704" s="93" t="s">
        <v>3937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3940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1"/>
        <v>5 2025</v>
      </c>
      <c r="G4705" s="96" t="s">
        <v>6</v>
      </c>
      <c r="H4705" s="161" t="s">
        <v>3941</v>
      </c>
      <c r="I4705" s="97" t="s">
        <v>3942</v>
      </c>
      <c r="J4705" s="97" t="s">
        <v>2060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3940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1"/>
        <v>5 2025</v>
      </c>
      <c r="G4706" s="97" t="s">
        <v>7</v>
      </c>
      <c r="H4706" s="161" t="s">
        <v>3698</v>
      </c>
      <c r="I4706" s="97" t="s">
        <v>3696</v>
      </c>
      <c r="J4706" s="97" t="s">
        <v>3697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3945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1"/>
        <v>5 2025</v>
      </c>
      <c r="G4707" s="97" t="s">
        <v>7</v>
      </c>
      <c r="H4707" s="161" t="s">
        <v>3698</v>
      </c>
      <c r="I4707" s="97" t="s">
        <v>3696</v>
      </c>
      <c r="J4707" s="97" t="s">
        <v>3697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3609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3945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1"/>
        <v>5 2025</v>
      </c>
      <c r="G4708" s="97" t="s">
        <v>7</v>
      </c>
      <c r="H4708" s="161" t="s">
        <v>3698</v>
      </c>
      <c r="I4708" s="97" t="s">
        <v>3696</v>
      </c>
      <c r="J4708" s="97" t="s">
        <v>3697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3609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3945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1"/>
        <v>5 2025</v>
      </c>
      <c r="G4709" s="97" t="s">
        <v>6</v>
      </c>
      <c r="H4709" s="161" t="s">
        <v>3951</v>
      </c>
      <c r="I4709" s="97" t="s">
        <v>2684</v>
      </c>
      <c r="J4709" s="97" t="s">
        <v>3952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3965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3965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1"/>
        <v>6 2025</v>
      </c>
      <c r="G4711" s="97" t="s">
        <v>7</v>
      </c>
      <c r="H4711" s="161" t="s">
        <v>3953</v>
      </c>
      <c r="I4711" s="97" t="s">
        <v>3954</v>
      </c>
      <c r="J4711" s="97" t="s">
        <v>3955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3965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1"/>
        <v>6 2025</v>
      </c>
      <c r="G4712" s="97" t="s">
        <v>7</v>
      </c>
      <c r="H4712" s="161" t="s">
        <v>3956</v>
      </c>
      <c r="I4712" s="97" t="s">
        <v>3957</v>
      </c>
      <c r="J4712" s="97" t="s">
        <v>3958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3965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1"/>
        <v>6 2025</v>
      </c>
      <c r="G4713" s="97" t="s">
        <v>5</v>
      </c>
      <c r="H4713" s="161" t="s">
        <v>3959</v>
      </c>
      <c r="I4713" s="97" t="s">
        <v>2068</v>
      </c>
      <c r="J4713" s="97" t="s">
        <v>3960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3609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3965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4398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3965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4398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3965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4398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3965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4398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3557</v>
      </c>
      <c r="T4717" s="95" t="str">
        <f t="shared" si="362"/>
        <v>11 2025</v>
      </c>
      <c r="U4717" s="32">
        <f t="shared" si="363"/>
        <v>559.7401464404345</v>
      </c>
      <c r="V4717" s="22">
        <f t="shared" si="364"/>
        <v>1.036057265318755</v>
      </c>
      <c r="X4717" s="33"/>
      <c r="Y4717" s="33"/>
    </row>
    <row r="4718" spans="1:25" x14ac:dyDescent="0.2">
      <c r="A4718" s="93" t="s">
        <v>3965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4398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4919</v>
      </c>
      <c r="T4718" s="95" t="str">
        <f t="shared" si="362"/>
        <v>12 2025</v>
      </c>
      <c r="U4718" s="32">
        <f t="shared" si="363"/>
        <v>559.7401464404345</v>
      </c>
      <c r="V4718" s="22">
        <f t="shared" si="364"/>
        <v>1.036057265318755</v>
      </c>
      <c r="X4718" s="33"/>
      <c r="Y4718" s="33"/>
    </row>
    <row r="4719" spans="1:25" x14ac:dyDescent="0.2">
      <c r="A4719" s="93" t="s">
        <v>3965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3965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3965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3961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3609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3965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3965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3962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3965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4427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3965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4427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3965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3250</v>
      </c>
      <c r="T4726" s="95" t="str">
        <f t="shared" si="362"/>
        <v>11 2025</v>
      </c>
      <c r="U4726" s="32">
        <f t="shared" si="363"/>
        <v>929.74424562348531</v>
      </c>
      <c r="V4726" s="22">
        <f t="shared" si="364"/>
        <v>0.9582465668765221</v>
      </c>
      <c r="X4726" s="33"/>
      <c r="Y4726" s="33"/>
    </row>
    <row r="4727" spans="1:25" x14ac:dyDescent="0.2">
      <c r="A4727" s="93" t="s">
        <v>3965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1"/>
        <v>6 2025</v>
      </c>
      <c r="G4727" s="97" t="s">
        <v>5</v>
      </c>
      <c r="H4727" s="161" t="s">
        <v>3963</v>
      </c>
      <c r="I4727" s="97" t="s">
        <v>2558</v>
      </c>
      <c r="J4727" s="97" t="s">
        <v>3964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3978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3966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3484</v>
      </c>
      <c r="T4728" s="95" t="str">
        <f t="shared" si="362"/>
        <v>11 2025</v>
      </c>
      <c r="U4728" s="32">
        <f t="shared" si="363"/>
        <v>896.67914237365039</v>
      </c>
      <c r="V4728" s="22">
        <f t="shared" si="364"/>
        <v>1.1162154372826265</v>
      </c>
      <c r="X4728" s="33"/>
      <c r="Y4728" s="33"/>
    </row>
    <row r="4729" spans="1:25" x14ac:dyDescent="0.2">
      <c r="A4729" s="93" t="s">
        <v>3978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3967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3331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3978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3978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3978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3978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3575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3978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3370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3978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1"/>
        <v>6 2025</v>
      </c>
      <c r="G4735" s="97" t="s">
        <v>5</v>
      </c>
      <c r="H4735" s="161" t="s">
        <v>3968</v>
      </c>
      <c r="I4735" s="97" t="s">
        <v>2646</v>
      </c>
      <c r="J4735" s="97" t="s">
        <v>3969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3978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3978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1"/>
        <v>6 2025</v>
      </c>
      <c r="G4737" s="97" t="s">
        <v>7</v>
      </c>
      <c r="H4737" s="161" t="s">
        <v>3970</v>
      </c>
      <c r="I4737" s="97" t="s">
        <v>3971</v>
      </c>
      <c r="J4737" s="97" t="s">
        <v>3972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3978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1"/>
        <v>6 2025</v>
      </c>
      <c r="G4738" s="97" t="s">
        <v>5</v>
      </c>
      <c r="H4738" s="161" t="s">
        <v>3973</v>
      </c>
      <c r="I4738" s="97" t="s">
        <v>3974</v>
      </c>
      <c r="J4738" s="97" t="s">
        <v>3975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3575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3978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1"/>
        <v>6 2025</v>
      </c>
      <c r="G4739" s="97" t="s">
        <v>5</v>
      </c>
      <c r="H4739" s="161" t="s">
        <v>3976</v>
      </c>
      <c r="I4739" s="97" t="s">
        <v>3773</v>
      </c>
      <c r="J4739" s="97" t="s">
        <v>3977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3991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si="361"/>
        <v>6 2025</v>
      </c>
      <c r="G4740" s="97" t="s">
        <v>5</v>
      </c>
      <c r="H4740" s="161" t="s">
        <v>3979</v>
      </c>
      <c r="I4740" s="97" t="s">
        <v>2283</v>
      </c>
      <c r="J4740" s="97" t="s">
        <v>3980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4772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3991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1"/>
        <v>6 2025</v>
      </c>
      <c r="G4741" s="97" t="s">
        <v>5</v>
      </c>
      <c r="H4741" s="161" t="s">
        <v>3981</v>
      </c>
      <c r="I4741" s="97" t="s">
        <v>3982</v>
      </c>
      <c r="J4741" s="97" t="s">
        <v>3983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3991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3390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3991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1"/>
        <v>6 2025</v>
      </c>
      <c r="G4743" s="97" t="s">
        <v>5</v>
      </c>
      <c r="H4743" s="161" t="s">
        <v>3984</v>
      </c>
      <c r="I4743" s="97" t="s">
        <v>2286</v>
      </c>
      <c r="J4743" s="97" t="s">
        <v>3985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3991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3986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3541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3991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3575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3991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5157</v>
      </c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3991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5157</v>
      </c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3991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3991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1"/>
        <v>6 2025</v>
      </c>
      <c r="G4749" s="97" t="s">
        <v>7</v>
      </c>
      <c r="H4749" s="161" t="s">
        <v>3987</v>
      </c>
      <c r="I4749" s="97" t="s">
        <v>2624</v>
      </c>
      <c r="J4749" s="97" t="s">
        <v>3988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3991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1"/>
        <v>6 2025</v>
      </c>
      <c r="G4750" s="97" t="s">
        <v>5</v>
      </c>
      <c r="H4750" s="161" t="s">
        <v>3989</v>
      </c>
      <c r="I4750" s="97" t="s">
        <v>2070</v>
      </c>
      <c r="J4750" s="97" t="s">
        <v>3990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3995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1"/>
        <v>2 2025</v>
      </c>
      <c r="G4751" s="97" t="s">
        <v>7</v>
      </c>
      <c r="H4751" s="161" t="s">
        <v>4000</v>
      </c>
      <c r="I4751" s="97" t="s">
        <v>3996</v>
      </c>
      <c r="J4751" s="97" t="s">
        <v>3997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3331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3995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1"/>
        <v>2 2025</v>
      </c>
      <c r="G4752" s="97" t="s">
        <v>7</v>
      </c>
      <c r="H4752" s="161" t="s">
        <v>3999</v>
      </c>
      <c r="I4752" s="97" t="s">
        <v>3996</v>
      </c>
      <c r="J4752" s="97" t="s">
        <v>3998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3575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4001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3356</v>
      </c>
      <c r="T4753" s="95" t="str">
        <f t="shared" si="362"/>
        <v>11 2025</v>
      </c>
      <c r="U4753" s="32">
        <f t="shared" si="363"/>
        <v>710</v>
      </c>
      <c r="V4753" s="22">
        <f t="shared" si="364"/>
        <v>0.797752808988764</v>
      </c>
      <c r="X4753" s="33"/>
      <c r="Y4753" s="33"/>
    </row>
    <row r="4754" spans="1:25" x14ac:dyDescent="0.2">
      <c r="A4754" s="93" t="s">
        <v>4002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4002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4051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1"/>
        <v>6 2025</v>
      </c>
      <c r="G4756" s="97" t="s">
        <v>5</v>
      </c>
      <c r="H4756" s="161" t="s">
        <v>3867</v>
      </c>
      <c r="I4756" s="97" t="s">
        <v>2229</v>
      </c>
      <c r="J4756" s="97" t="s">
        <v>3868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3335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4051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1"/>
        <v>6 2025</v>
      </c>
      <c r="G4757" s="97" t="s">
        <v>5</v>
      </c>
      <c r="H4757" s="161" t="s">
        <v>3871</v>
      </c>
      <c r="I4757" s="97" t="s">
        <v>2229</v>
      </c>
      <c r="J4757" s="97" t="s">
        <v>3872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3335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4051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3335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4051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4038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3335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4051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1"/>
        <v>6 2025</v>
      </c>
      <c r="G4760" s="97" t="s">
        <v>5</v>
      </c>
      <c r="H4760" s="161" t="s">
        <v>4046</v>
      </c>
      <c r="I4760" s="97" t="s">
        <v>2826</v>
      </c>
      <c r="J4760" s="97" t="s">
        <v>4047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3484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4051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3484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4051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4051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1"/>
        <v>6 2025</v>
      </c>
      <c r="G4763" s="97" t="s">
        <v>5</v>
      </c>
      <c r="H4763" s="161" t="s">
        <v>4048</v>
      </c>
      <c r="I4763" s="97" t="s">
        <v>2649</v>
      </c>
      <c r="J4763" s="97" t="s">
        <v>4049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3335</v>
      </c>
      <c r="T4763" s="95" t="str">
        <f t="shared" si="362"/>
        <v>11 2025</v>
      </c>
      <c r="U4763" s="32">
        <f t="shared" si="363"/>
        <v>1457.5606514937424</v>
      </c>
      <c r="V4763" s="22">
        <f t="shared" si="364"/>
        <v>2.6870481566418443</v>
      </c>
      <c r="X4763" s="33"/>
      <c r="Y4763" s="33"/>
    </row>
    <row r="4764" spans="1:25" x14ac:dyDescent="0.2">
      <c r="A4764" s="93" t="s">
        <v>4051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4453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4045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1"/>
        <v>6 2025</v>
      </c>
      <c r="G4765" s="97" t="s">
        <v>5</v>
      </c>
      <c r="H4765" s="161" t="s">
        <v>4035</v>
      </c>
      <c r="I4765" s="97" t="s">
        <v>2826</v>
      </c>
      <c r="J4765" s="97" t="s">
        <v>4036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3331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4045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1"/>
        <v>6 2025</v>
      </c>
      <c r="G4766" s="97" t="s">
        <v>5</v>
      </c>
      <c r="H4766" s="161" t="s">
        <v>4037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4045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1"/>
        <v>6 2025</v>
      </c>
      <c r="G4767" s="97" t="s">
        <v>5</v>
      </c>
      <c r="H4767" s="161" t="s">
        <v>4032</v>
      </c>
      <c r="I4767" s="97" t="s">
        <v>2115</v>
      </c>
      <c r="J4767" s="97" t="s">
        <v>4033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4045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3341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4045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4038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3326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4045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1"/>
        <v>6 2025</v>
      </c>
      <c r="G4770" s="97" t="s">
        <v>5</v>
      </c>
      <c r="H4770" s="161" t="s">
        <v>4039</v>
      </c>
      <c r="I4770" s="97" t="s">
        <v>2099</v>
      </c>
      <c r="J4770" s="97" t="s">
        <v>4040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3326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4045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1"/>
        <v>6 2025</v>
      </c>
      <c r="G4771" s="97" t="s">
        <v>5</v>
      </c>
      <c r="H4771" s="161" t="s">
        <v>4041</v>
      </c>
      <c r="I4771" s="97" t="s">
        <v>2099</v>
      </c>
      <c r="J4771" s="97" t="s">
        <v>4042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3326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4045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1"/>
        <v>6 2025</v>
      </c>
      <c r="G4772" s="97" t="s">
        <v>5</v>
      </c>
      <c r="H4772" s="161" t="s">
        <v>4043</v>
      </c>
      <c r="I4772" s="97" t="s">
        <v>2099</v>
      </c>
      <c r="J4772" s="97" t="s">
        <v>4044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3326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4045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1"/>
        <v>6 2025</v>
      </c>
      <c r="G4773" s="97" t="s">
        <v>5</v>
      </c>
      <c r="H4773" s="161" t="s">
        <v>3865</v>
      </c>
      <c r="I4773" s="97" t="s">
        <v>2229</v>
      </c>
      <c r="J4773" s="97" t="s">
        <v>3866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3335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4045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1"/>
        <v>6 2025</v>
      </c>
      <c r="G4774" s="97" t="s">
        <v>5</v>
      </c>
      <c r="H4774" s="161" t="s">
        <v>3865</v>
      </c>
      <c r="I4774" s="97" t="s">
        <v>2229</v>
      </c>
      <c r="J4774" s="97" t="s">
        <v>3866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3326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4045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3843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4034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1"/>
        <v>6 2025</v>
      </c>
      <c r="G4776" s="97" t="s">
        <v>5</v>
      </c>
      <c r="H4776" s="161" t="s">
        <v>4004</v>
      </c>
      <c r="I4776" s="97" t="s">
        <v>2115</v>
      </c>
      <c r="J4776" s="97" t="s">
        <v>4005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3575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4034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1"/>
        <v>6 2025</v>
      </c>
      <c r="G4777" s="97" t="s">
        <v>5</v>
      </c>
      <c r="H4777" s="161" t="s">
        <v>4030</v>
      </c>
      <c r="I4777" s="97" t="s">
        <v>2115</v>
      </c>
      <c r="J4777" s="97" t="s">
        <v>4031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3484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4034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1"/>
        <v>6 2025</v>
      </c>
      <c r="G4778" s="97" t="s">
        <v>5</v>
      </c>
      <c r="H4778" s="161" t="s">
        <v>4032</v>
      </c>
      <c r="I4778" s="97" t="s">
        <v>2115</v>
      </c>
      <c r="J4778" s="97" t="s">
        <v>4033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4034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4034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4034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4034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4029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1"/>
        <v>6 2025</v>
      </c>
      <c r="G4783" s="97" t="s">
        <v>5</v>
      </c>
      <c r="H4783" s="161" t="s">
        <v>4021</v>
      </c>
      <c r="I4783" s="97" t="s">
        <v>2649</v>
      </c>
      <c r="J4783" s="97" t="s">
        <v>4022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3331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4029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4403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4029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5151</v>
      </c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4029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5151</v>
      </c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4029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1"/>
        <v>6 2025</v>
      </c>
      <c r="G4787" s="97" t="s">
        <v>5</v>
      </c>
      <c r="H4787" s="161" t="s">
        <v>3686</v>
      </c>
      <c r="I4787" s="97" t="s">
        <v>2115</v>
      </c>
      <c r="J4787" s="97" t="s">
        <v>3687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4029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3352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4029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3352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4029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4930</v>
      </c>
      <c r="T4790" s="95" t="str">
        <f t="shared" si="362"/>
        <v>10 2025</v>
      </c>
      <c r="U4790" s="32">
        <f t="shared" si="363"/>
        <v>1108.7029547509007</v>
      </c>
      <c r="V4790" s="22">
        <f t="shared" si="364"/>
        <v>0.89318101496681646</v>
      </c>
      <c r="X4790" s="33"/>
      <c r="Y4790" s="33"/>
    </row>
    <row r="4791" spans="1:25" x14ac:dyDescent="0.2">
      <c r="A4791" s="93" t="s">
        <v>4029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3331</v>
      </c>
      <c r="T4791" s="95" t="str">
        <f t="shared" si="362"/>
        <v>12 2025</v>
      </c>
      <c r="U4791" s="32">
        <f t="shared" si="363"/>
        <v>656.48935487567314</v>
      </c>
      <c r="V4791" s="22">
        <f t="shared" si="364"/>
        <v>1.9111179353352203</v>
      </c>
      <c r="X4791" s="33"/>
      <c r="Y4791" s="33"/>
    </row>
    <row r="4792" spans="1:25" x14ac:dyDescent="0.2">
      <c r="A4792" s="93" t="s">
        <v>4029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4023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4029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3494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4029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1"/>
        <v>6 2025</v>
      </c>
      <c r="G4794" s="97" t="s">
        <v>5</v>
      </c>
      <c r="H4794" s="161" t="s">
        <v>4024</v>
      </c>
      <c r="I4794" s="97" t="s">
        <v>2115</v>
      </c>
      <c r="J4794" s="97" t="s">
        <v>4025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4029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1"/>
        <v>6 2025</v>
      </c>
      <c r="G4795" s="97" t="s">
        <v>5</v>
      </c>
      <c r="H4795" s="161" t="s">
        <v>4024</v>
      </c>
      <c r="I4795" s="97" t="s">
        <v>2115</v>
      </c>
      <c r="J4795" s="97" t="s">
        <v>4025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4812</v>
      </c>
      <c r="T4795" s="95" t="str">
        <f t="shared" si="362"/>
        <v>12 2025</v>
      </c>
      <c r="U4795" s="32">
        <f t="shared" si="363"/>
        <v>991.69989925900461</v>
      </c>
      <c r="V4795" s="22">
        <f t="shared" si="364"/>
        <v>1.6302806756911172</v>
      </c>
      <c r="X4795" s="33"/>
      <c r="Y4795" s="33"/>
    </row>
    <row r="4796" spans="1:25" x14ac:dyDescent="0.2">
      <c r="A4796" s="93" t="s">
        <v>4029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1"/>
        <v>6 2025</v>
      </c>
      <c r="G4796" s="97" t="s">
        <v>7</v>
      </c>
      <c r="H4796" s="161" t="s">
        <v>4026</v>
      </c>
      <c r="I4796" s="97" t="s">
        <v>4027</v>
      </c>
      <c r="J4796" s="97" t="s">
        <v>4028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4020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1"/>
        <v>6 2025</v>
      </c>
      <c r="G4797" s="97" t="s">
        <v>5</v>
      </c>
      <c r="H4797" s="161" t="s">
        <v>4017</v>
      </c>
      <c r="I4797" s="97" t="s">
        <v>2099</v>
      </c>
      <c r="J4797" s="97" t="s">
        <v>4018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3335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4020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1"/>
        <v>6 2025</v>
      </c>
      <c r="G4798" s="97" t="s">
        <v>5</v>
      </c>
      <c r="H4798" s="161" t="s">
        <v>4017</v>
      </c>
      <c r="I4798" s="97" t="s">
        <v>2099</v>
      </c>
      <c r="J4798" s="97" t="s">
        <v>4018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3335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4020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3335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4020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3335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4020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4020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4020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4020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4019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4020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4019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4016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1"/>
        <v>6 2025</v>
      </c>
      <c r="G4806" s="97" t="s">
        <v>5</v>
      </c>
      <c r="H4806" s="161" t="s">
        <v>4004</v>
      </c>
      <c r="I4806" s="97" t="s">
        <v>2115</v>
      </c>
      <c r="J4806" s="97" t="s">
        <v>4005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3557</v>
      </c>
      <c r="T4806" s="95" t="str">
        <f t="shared" si="362"/>
        <v>11 2025</v>
      </c>
      <c r="U4806" s="32">
        <f t="shared" si="363"/>
        <v>2037.9535908250525</v>
      </c>
      <c r="V4806" s="22">
        <f t="shared" si="364"/>
        <v>1.9188931606183199</v>
      </c>
      <c r="X4806" s="33"/>
      <c r="Y4806" s="33"/>
    </row>
    <row r="4807" spans="1:25" x14ac:dyDescent="0.2">
      <c r="A4807" s="93" t="s">
        <v>4016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1"/>
        <v>6 2025</v>
      </c>
      <c r="G4807" s="97" t="s">
        <v>5</v>
      </c>
      <c r="H4807" s="161" t="s">
        <v>4006</v>
      </c>
      <c r="I4807" s="97" t="s">
        <v>2286</v>
      </c>
      <c r="J4807" s="97" t="s">
        <v>4007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3331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4016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1"/>
        <v>6 2025</v>
      </c>
      <c r="G4808" s="97" t="s">
        <v>5</v>
      </c>
      <c r="H4808" s="161" t="s">
        <v>4006</v>
      </c>
      <c r="I4808" s="97" t="s">
        <v>2286</v>
      </c>
      <c r="J4808" s="97" t="s">
        <v>4007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3331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4016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1"/>
        <v>6 2025</v>
      </c>
      <c r="G4809" s="97" t="s">
        <v>5</v>
      </c>
      <c r="H4809" s="161" t="s">
        <v>4008</v>
      </c>
      <c r="I4809" s="97" t="s">
        <v>2558</v>
      </c>
      <c r="J4809" s="97" t="s">
        <v>4009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4016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1"/>
        <v>6 2025</v>
      </c>
      <c r="G4810" s="97" t="s">
        <v>5</v>
      </c>
      <c r="H4810" s="161" t="s">
        <v>4010</v>
      </c>
      <c r="I4810" s="97" t="s">
        <v>2558</v>
      </c>
      <c r="J4810" s="97" t="s">
        <v>4011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4016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1"/>
        <v>6 2025</v>
      </c>
      <c r="G4811" s="97" t="s">
        <v>5</v>
      </c>
      <c r="H4811" s="161" t="s">
        <v>3963</v>
      </c>
      <c r="I4811" s="97" t="s">
        <v>2558</v>
      </c>
      <c r="J4811" s="97" t="s">
        <v>3964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4016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3575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4016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1"/>
        <v>6 2025</v>
      </c>
      <c r="G4813" s="97" t="s">
        <v>5</v>
      </c>
      <c r="H4813" s="161" t="s">
        <v>4012</v>
      </c>
      <c r="I4813" s="97" t="s">
        <v>2071</v>
      </c>
      <c r="J4813" s="97" t="s">
        <v>4013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3575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4016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1"/>
        <v>6 2025</v>
      </c>
      <c r="G4814" s="97" t="s">
        <v>5</v>
      </c>
      <c r="H4814" s="161" t="s">
        <v>4014</v>
      </c>
      <c r="I4814" s="97" t="s">
        <v>2115</v>
      </c>
      <c r="J4814" s="97" t="s">
        <v>4015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4016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1"/>
        <v>6 2025</v>
      </c>
      <c r="G4815" s="97" t="s">
        <v>5</v>
      </c>
      <c r="H4815" s="161" t="s">
        <v>4014</v>
      </c>
      <c r="I4815" s="97" t="s">
        <v>2115</v>
      </c>
      <c r="J4815" s="97" t="s">
        <v>4015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4063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1"/>
        <v>5 2025</v>
      </c>
      <c r="G4816" s="97" t="s">
        <v>8</v>
      </c>
      <c r="H4816" s="161" t="s">
        <v>4065</v>
      </c>
      <c r="I4816" s="97" t="s">
        <v>2309</v>
      </c>
      <c r="J4816" s="97" t="s">
        <v>4069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2"/>
        <v>11 2025</v>
      </c>
      <c r="U4816" s="32">
        <f t="shared" si="363"/>
        <v>964.21340617586111</v>
      </c>
      <c r="V4816" s="22">
        <f t="shared" si="364"/>
        <v>0.62783033141014122</v>
      </c>
      <c r="X4816" s="33"/>
      <c r="Y4816" s="33"/>
    </row>
    <row r="4817" spans="1:25" x14ac:dyDescent="0.2">
      <c r="A4817" s="93" t="s">
        <v>4063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1"/>
        <v>5 2025</v>
      </c>
      <c r="G4817" s="97" t="s">
        <v>8</v>
      </c>
      <c r="H4817" s="161" t="s">
        <v>4071</v>
      </c>
      <c r="I4817" s="97" t="s">
        <v>2309</v>
      </c>
      <c r="J4817" s="97" t="s">
        <v>4070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4063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1"/>
        <v>5 2025</v>
      </c>
      <c r="G4818" s="97" t="s">
        <v>8</v>
      </c>
      <c r="H4818" s="161" t="s">
        <v>4073</v>
      </c>
      <c r="I4818" s="97" t="s">
        <v>2309</v>
      </c>
      <c r="J4818" s="97" t="s">
        <v>4072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4064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1"/>
        <v>6 2025</v>
      </c>
      <c r="G4819" s="97" t="s">
        <v>8</v>
      </c>
      <c r="H4819" s="161" t="s">
        <v>4074</v>
      </c>
      <c r="I4819" s="97" t="s">
        <v>2309</v>
      </c>
      <c r="J4819" s="97" t="s">
        <v>4075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4064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1"/>
        <v>6 2025</v>
      </c>
      <c r="G4820" s="97" t="s">
        <v>8</v>
      </c>
      <c r="H4820" s="161" t="s">
        <v>4076</v>
      </c>
      <c r="I4820" s="97" t="s">
        <v>2309</v>
      </c>
      <c r="J4820" s="97" t="s">
        <v>4077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4064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1"/>
        <v>6 2025</v>
      </c>
      <c r="G4821" s="97" t="s">
        <v>8</v>
      </c>
      <c r="H4821" s="161" t="s">
        <v>4078</v>
      </c>
      <c r="I4821" s="97" t="s">
        <v>2309</v>
      </c>
      <c r="J4821" s="97" t="s">
        <v>4079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4064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1"/>
        <v>6 2025</v>
      </c>
      <c r="G4822" s="97" t="s">
        <v>8</v>
      </c>
      <c r="H4822" s="161" t="s">
        <v>4080</v>
      </c>
      <c r="I4822" s="97" t="s">
        <v>2309</v>
      </c>
      <c r="J4822" s="97" t="s">
        <v>4081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4064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1"/>
        <v>6 2025</v>
      </c>
      <c r="G4823" s="97" t="s">
        <v>8</v>
      </c>
      <c r="H4823" s="161" t="s">
        <v>4082</v>
      </c>
      <c r="I4823" s="97" t="s">
        <v>2309</v>
      </c>
      <c r="J4823" s="97" t="s">
        <v>4083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4064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1"/>
        <v>6 2025</v>
      </c>
      <c r="G4824" s="97" t="s">
        <v>8</v>
      </c>
      <c r="H4824" s="161" t="s">
        <v>4085</v>
      </c>
      <c r="I4824" s="97" t="s">
        <v>2309</v>
      </c>
      <c r="J4824" s="97" t="s">
        <v>4084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4059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1"/>
        <v>6 2025</v>
      </c>
      <c r="G4825" s="97" t="s">
        <v>8</v>
      </c>
      <c r="H4825" s="161" t="s">
        <v>4090</v>
      </c>
      <c r="I4825" s="97" t="s">
        <v>2309</v>
      </c>
      <c r="J4825" s="97" t="s">
        <v>4086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4059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1"/>
        <v>6 2025</v>
      </c>
      <c r="G4826" s="97" t="s">
        <v>8</v>
      </c>
      <c r="H4826" s="161" t="s">
        <v>4089</v>
      </c>
      <c r="I4826" s="97" t="s">
        <v>2309</v>
      </c>
      <c r="J4826" s="97" t="s">
        <v>4087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4059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1"/>
        <v>6 2025</v>
      </c>
      <c r="G4827" s="97" t="s">
        <v>8</v>
      </c>
      <c r="H4827" s="161" t="s">
        <v>4091</v>
      </c>
      <c r="I4827" s="97" t="s">
        <v>2309</v>
      </c>
      <c r="J4827" s="97" t="s">
        <v>4088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4092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В пути</v>
      </c>
      <c r="E4828" s="95">
        <f>IFERROR(VLOOKUP($A4828,HeadJournal!$A$1:$NTR$890,COLUMN(HeadJournal!G$1),0),"")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4930</v>
      </c>
      <c r="T4828" s="95" t="str">
        <f t="shared" si="362"/>
        <v>10 2025</v>
      </c>
      <c r="U4828" s="32">
        <f t="shared" si="363"/>
        <v>913.02450000000022</v>
      </c>
      <c r="V4828" s="22">
        <f t="shared" si="364"/>
        <v>0.63537930883303184</v>
      </c>
      <c r="X4828" s="33"/>
      <c r="Y4828" s="33"/>
    </row>
    <row r="4829" spans="1:25" x14ac:dyDescent="0.2">
      <c r="A4829" s="93" t="s">
        <v>4092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В пути</v>
      </c>
      <c r="E4829" s="95">
        <f>IFERROR(VLOOKUP($A4829,HeadJournal!$A$1:$NTR$890,COLUMN(HeadJournal!G$1),0),"")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3352</v>
      </c>
      <c r="T4829" s="95" t="str">
        <f t="shared" si="362"/>
        <v>11 2025</v>
      </c>
      <c r="U4829" s="32">
        <f t="shared" si="363"/>
        <v>863.02450000000022</v>
      </c>
      <c r="V4829" s="22">
        <f t="shared" si="364"/>
        <v>0.60058400438977588</v>
      </c>
      <c r="X4829" s="33"/>
      <c r="Y4829" s="33"/>
    </row>
    <row r="4830" spans="1:25" x14ac:dyDescent="0.2">
      <c r="A4830" s="93" t="s">
        <v>4092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В пути</v>
      </c>
      <c r="E4830" s="95">
        <f>IFERROR(VLOOKUP($A4830,HeadJournal!$A$1:$NTR$890,COLUMN(HeadJournal!G$1),0),"")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3352</v>
      </c>
      <c r="T4830" s="95" t="str">
        <f t="shared" si="362"/>
        <v>11 2025</v>
      </c>
      <c r="U4830" s="32">
        <f t="shared" si="363"/>
        <v>863.02450000000022</v>
      </c>
      <c r="V4830" s="22">
        <f t="shared" si="364"/>
        <v>0.60058400438977588</v>
      </c>
      <c r="X4830" s="33"/>
      <c r="Y4830" s="33"/>
    </row>
    <row r="4831" spans="1:25" x14ac:dyDescent="0.2">
      <c r="A4831" s="93" t="s">
        <v>4092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В пути</v>
      </c>
      <c r="E4831" s="95">
        <f>IFERROR(VLOOKUP($A4831,HeadJournal!$A$1:$NTR$890,COLUMN(HeadJournal!G$1),0),"")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3352</v>
      </c>
      <c r="T4831" s="95" t="str">
        <f t="shared" si="362"/>
        <v>11 2025</v>
      </c>
      <c r="U4831" s="32">
        <f t="shared" si="363"/>
        <v>863.02450000000022</v>
      </c>
      <c r="V4831" s="22">
        <f t="shared" si="364"/>
        <v>0.60058400438977588</v>
      </c>
      <c r="X4831" s="33"/>
      <c r="Y4831" s="33"/>
    </row>
    <row r="4832" spans="1:25" x14ac:dyDescent="0.2">
      <c r="A4832" s="93" t="s">
        <v>4092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В пути</v>
      </c>
      <c r="E4832" s="95">
        <f>IFERROR(VLOOKUP($A4832,HeadJournal!$A$1:$NTR$890,COLUMN(HeadJournal!G$1),0),"")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2"/>
        <v>11 2025</v>
      </c>
      <c r="U4832" s="32">
        <f t="shared" si="363"/>
        <v>963.02450000000022</v>
      </c>
      <c r="V4832" s="22">
        <f t="shared" si="364"/>
        <v>0.6701746132762878</v>
      </c>
      <c r="X4832" s="33"/>
      <c r="Y4832" s="33"/>
    </row>
    <row r="4833" spans="1:25" x14ac:dyDescent="0.2">
      <c r="A4833" s="93" t="s">
        <v>4092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В пути</v>
      </c>
      <c r="E4833" s="95">
        <f>IFERROR(VLOOKUP($A4833,HeadJournal!$A$1:$NTR$890,COLUMN(HeadJournal!G$1),0),"")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3320</v>
      </c>
      <c r="T4833" s="95" t="str">
        <f t="shared" si="362"/>
        <v>11 2025</v>
      </c>
      <c r="U4833" s="32">
        <f t="shared" si="363"/>
        <v>963.02450000000022</v>
      </c>
      <c r="V4833" s="22">
        <f t="shared" si="364"/>
        <v>0.6701746132762878</v>
      </c>
      <c r="X4833" s="33"/>
      <c r="Y4833" s="33"/>
    </row>
    <row r="4834" spans="1:25" x14ac:dyDescent="0.2">
      <c r="A4834" s="93" t="s">
        <v>4092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В пути</v>
      </c>
      <c r="E4834" s="95">
        <f>IFERROR(VLOOKUP($A4834,HeadJournal!$A$1:$NTR$890,COLUMN(HeadJournal!G$1),0),"")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4916</v>
      </c>
      <c r="T4834" s="95" t="str">
        <f t="shared" si="362"/>
        <v>12 2025</v>
      </c>
      <c r="U4834" s="32">
        <f t="shared" si="363"/>
        <v>863.02450000000022</v>
      </c>
      <c r="V4834" s="22">
        <f t="shared" si="364"/>
        <v>0.60058400438977588</v>
      </c>
      <c r="X4834" s="33"/>
      <c r="Y4834" s="33"/>
    </row>
    <row r="4835" spans="1:25" x14ac:dyDescent="0.2">
      <c r="A4835" s="93" t="s">
        <v>4092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В пути</v>
      </c>
      <c r="E4835" s="95">
        <f>IFERROR(VLOOKUP($A4835,HeadJournal!$A$1:$NTR$890,COLUMN(HeadJournal!G$1),0),"")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3352</v>
      </c>
      <c r="T4835" s="95" t="str">
        <f t="shared" si="362"/>
        <v>12 2025</v>
      </c>
      <c r="U4835" s="32">
        <f t="shared" si="363"/>
        <v>963.02450000000022</v>
      </c>
      <c r="V4835" s="22">
        <f t="shared" si="364"/>
        <v>0.6701746132762878</v>
      </c>
      <c r="X4835" s="33"/>
      <c r="Y4835" s="33"/>
    </row>
    <row r="4836" spans="1:25" x14ac:dyDescent="0.2">
      <c r="A4836" s="93" t="s">
        <v>4092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В пути</v>
      </c>
      <c r="E4836" s="95">
        <f>IFERROR(VLOOKUP($A4836,HeadJournal!$A$1:$NTR$890,COLUMN(HeadJournal!G$1),0),"")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3352</v>
      </c>
      <c r="T4836" s="95" t="str">
        <f t="shared" si="362"/>
        <v>12 2025</v>
      </c>
      <c r="U4836" s="32">
        <f t="shared" si="363"/>
        <v>963.02450000000022</v>
      </c>
      <c r="V4836" s="22">
        <f t="shared" si="364"/>
        <v>0.6701746132762878</v>
      </c>
      <c r="X4836" s="33"/>
      <c r="Y4836" s="33"/>
    </row>
    <row r="4837" spans="1:25" x14ac:dyDescent="0.2">
      <c r="A4837" s="93" t="s">
        <v>4092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В пути</v>
      </c>
      <c r="E4837" s="95">
        <f>IFERROR(VLOOKUP($A4837,HeadJournal!$A$1:$NTR$890,COLUMN(HeadJournal!G$1),0),"")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1"/>
        <v>7 2025</v>
      </c>
      <c r="G4838" s="97" t="s">
        <v>5</v>
      </c>
      <c r="H4838" s="161" t="s">
        <v>3857</v>
      </c>
      <c r="I4838" s="97" t="s">
        <v>2067</v>
      </c>
      <c r="J4838" s="97" t="s">
        <v>3858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4772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3331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1"/>
        <v>7 2025</v>
      </c>
      <c r="G4842" s="97" t="s">
        <v>5</v>
      </c>
      <c r="H4842" s="161" t="s">
        <v>4097</v>
      </c>
      <c r="I4842" s="97" t="s">
        <v>2649</v>
      </c>
      <c r="J4842" s="97" t="s">
        <v>4098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1"/>
        <v>7 2025</v>
      </c>
      <c r="G4844" s="97" t="s">
        <v>5</v>
      </c>
      <c r="H4844" s="161" t="s">
        <v>4099</v>
      </c>
      <c r="I4844" s="97" t="s">
        <v>2709</v>
      </c>
      <c r="J4844" s="97" t="s">
        <v>4100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1"/>
        <v>7 2025</v>
      </c>
      <c r="G4847" s="97" t="s">
        <v>5</v>
      </c>
      <c r="H4847" s="161" t="s">
        <v>3671</v>
      </c>
      <c r="I4847" s="97" t="s">
        <v>2165</v>
      </c>
      <c r="J4847" s="97" t="s">
        <v>4101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1"/>
        <v>7 2025</v>
      </c>
      <c r="G4848" s="97" t="s">
        <v>5</v>
      </c>
      <c r="H4848" s="161" t="s">
        <v>3671</v>
      </c>
      <c r="I4848" s="97" t="s">
        <v>2165</v>
      </c>
      <c r="J4848" s="97" t="s">
        <v>4101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1"/>
        <v>7 2025</v>
      </c>
      <c r="G4849" s="97" t="s">
        <v>5</v>
      </c>
      <c r="H4849" s="161" t="s">
        <v>4102</v>
      </c>
      <c r="I4849" s="97" t="s">
        <v>2742</v>
      </c>
      <c r="J4849" s="97" t="s">
        <v>4103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1"/>
        <v>7 2025</v>
      </c>
      <c r="G4851" s="97" t="s">
        <v>5</v>
      </c>
      <c r="H4851" s="161" t="s">
        <v>4106</v>
      </c>
      <c r="I4851" s="97" t="s">
        <v>2099</v>
      </c>
      <c r="J4851" s="97" t="s">
        <v>4107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3326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1"/>
        <v>7 2025</v>
      </c>
      <c r="G4852" s="97" t="s">
        <v>5</v>
      </c>
      <c r="H4852" s="161" t="s">
        <v>4106</v>
      </c>
      <c r="I4852" s="97" t="s">
        <v>2099</v>
      </c>
      <c r="J4852" s="97" t="s">
        <v>4107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3335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1"/>
        <v>7 2025</v>
      </c>
      <c r="G4853" s="97" t="s">
        <v>5</v>
      </c>
      <c r="H4853" s="161" t="s">
        <v>4106</v>
      </c>
      <c r="I4853" s="97" t="s">
        <v>2099</v>
      </c>
      <c r="J4853" s="97" t="s">
        <v>4107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3335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1"/>
        <v>7 2025</v>
      </c>
      <c r="G4854" s="97" t="s">
        <v>5</v>
      </c>
      <c r="H4854" s="161" t="s">
        <v>4108</v>
      </c>
      <c r="I4854" s="97" t="s">
        <v>2612</v>
      </c>
      <c r="J4854" s="97" t="s">
        <v>4109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1"/>
        <v>7 2025</v>
      </c>
      <c r="G4855" s="97" t="s">
        <v>5</v>
      </c>
      <c r="H4855" s="161" t="s">
        <v>4110</v>
      </c>
      <c r="I4855" s="97" t="s">
        <v>2067</v>
      </c>
      <c r="J4855" s="97" t="s">
        <v>4111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1"/>
        <v>7 2025</v>
      </c>
      <c r="G4856" s="97" t="s">
        <v>5</v>
      </c>
      <c r="H4856" s="161" t="s">
        <v>4112</v>
      </c>
      <c r="I4856" s="97" t="s">
        <v>2067</v>
      </c>
      <c r="J4856" s="97" t="s">
        <v>4113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4398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2"/>
        <v>12 2025</v>
      </c>
      <c r="U4857" s="32">
        <f t="shared" si="363"/>
        <v>600.46455829814875</v>
      </c>
      <c r="V4857" s="22">
        <f t="shared" si="364"/>
        <v>1.001549727558491</v>
      </c>
      <c r="X4857" s="33"/>
      <c r="Y4857" s="33"/>
    </row>
    <row r="4858" spans="1:25" x14ac:dyDescent="0.2">
      <c r="A4858" s="93" t="s">
        <v>4118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1"/>
        <v>7 2025</v>
      </c>
      <c r="G4858" s="97" t="s">
        <v>5</v>
      </c>
      <c r="H4858" s="161" t="s">
        <v>4114</v>
      </c>
      <c r="I4858" s="97" t="s">
        <v>2105</v>
      </c>
      <c r="J4858" s="97" t="s">
        <v>4115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1"/>
        <v>7 2025</v>
      </c>
      <c r="G4859" s="97" t="s">
        <v>5</v>
      </c>
      <c r="H4859" s="161" t="s">
        <v>4116</v>
      </c>
      <c r="I4859" s="97" t="s">
        <v>2165</v>
      </c>
      <c r="J4859" s="97" t="s">
        <v>4117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4129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1"/>
        <v>7 2025</v>
      </c>
      <c r="G4860" s="97" t="s">
        <v>5</v>
      </c>
      <c r="H4860" s="161" t="s">
        <v>4120</v>
      </c>
      <c r="I4860" s="97" t="s">
        <v>4121</v>
      </c>
      <c r="J4860" s="97" t="s">
        <v>4122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3575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4129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4129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4129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1"/>
        <v>7 2025</v>
      </c>
      <c r="G4863" s="97" t="s">
        <v>5</v>
      </c>
      <c r="H4863" s="161" t="s">
        <v>4123</v>
      </c>
      <c r="I4863" s="97" t="s">
        <v>2210</v>
      </c>
      <c r="J4863" s="97" t="s">
        <v>4124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4129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4129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1"/>
        <v>7 2025</v>
      </c>
      <c r="G4865" s="97" t="s">
        <v>5</v>
      </c>
      <c r="H4865" s="161" t="s">
        <v>3907</v>
      </c>
      <c r="I4865" s="97" t="s">
        <v>3908</v>
      </c>
      <c r="J4865" s="97" t="s">
        <v>3909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3541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4129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1"/>
        <v>7 2025</v>
      </c>
      <c r="G4866" s="97" t="s">
        <v>5</v>
      </c>
      <c r="H4866" s="161" t="s">
        <v>4126</v>
      </c>
      <c r="I4866" s="97" t="s">
        <v>2272</v>
      </c>
      <c r="J4866" s="97" t="s">
        <v>4127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3326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4129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1"/>
        <v>7 2025</v>
      </c>
      <c r="G4867" s="97" t="s">
        <v>5</v>
      </c>
      <c r="H4867" s="161" t="s">
        <v>3903</v>
      </c>
      <c r="I4867" s="97" t="s">
        <v>2071</v>
      </c>
      <c r="J4867" s="97" t="s">
        <v>3904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3335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4129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si="361"/>
        <v>7 2025</v>
      </c>
      <c r="G4868" s="97" t="s">
        <v>5</v>
      </c>
      <c r="H4868" s="161" t="s">
        <v>3901</v>
      </c>
      <c r="I4868" s="97" t="s">
        <v>2071</v>
      </c>
      <c r="J4868" s="97" t="s">
        <v>3902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3335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1"/>
        <v>7 2025</v>
      </c>
      <c r="G4869" s="97" t="s">
        <v>5</v>
      </c>
      <c r="H4869" s="161" t="s">
        <v>4130</v>
      </c>
      <c r="I4869" s="97" t="s">
        <v>2067</v>
      </c>
      <c r="J4869" s="97" t="s">
        <v>4131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1"/>
        <v>7 2025</v>
      </c>
      <c r="G4871" s="97" t="s">
        <v>5</v>
      </c>
      <c r="H4871" s="161" t="s">
        <v>4132</v>
      </c>
      <c r="I4871" s="97" t="s">
        <v>4133</v>
      </c>
      <c r="J4871" s="97" t="s">
        <v>4134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3306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3331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1"/>
        <v>7 2025</v>
      </c>
      <c r="G4875" s="97" t="s">
        <v>5</v>
      </c>
      <c r="H4875" s="161" t="s">
        <v>4135</v>
      </c>
      <c r="I4875" s="97" t="s">
        <v>3663</v>
      </c>
      <c r="J4875" s="97" t="s">
        <v>4136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3575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1"/>
        <v>7 2025</v>
      </c>
      <c r="G4876" s="97" t="s">
        <v>5</v>
      </c>
      <c r="H4876" s="161" t="s">
        <v>4137</v>
      </c>
      <c r="I4876" s="97" t="s">
        <v>2067</v>
      </c>
      <c r="J4876" s="97" t="s">
        <v>4138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3390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4387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3843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3335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1"/>
        <v>7 2025</v>
      </c>
      <c r="G4880" s="97" t="s">
        <v>5</v>
      </c>
      <c r="H4880" s="161" t="s">
        <v>3865</v>
      </c>
      <c r="I4880" s="97" t="s">
        <v>2229</v>
      </c>
      <c r="J4880" s="97" t="s">
        <v>3866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3335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3609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1"/>
        <v>7 2025</v>
      </c>
      <c r="G4888" s="97" t="s">
        <v>5</v>
      </c>
      <c r="H4888" s="161" t="s">
        <v>4141</v>
      </c>
      <c r="I4888" s="97" t="s">
        <v>3021</v>
      </c>
      <c r="J4888" s="97" t="s">
        <v>4142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1"/>
        <v>7 2025</v>
      </c>
      <c r="G4889" s="97" t="s">
        <v>5</v>
      </c>
      <c r="H4889" s="161" t="s">
        <v>4145</v>
      </c>
      <c r="I4889" s="97" t="s">
        <v>2115</v>
      </c>
      <c r="J4889" s="97" t="s">
        <v>4146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1"/>
        <v>7 2025</v>
      </c>
      <c r="G4890" s="97" t="s">
        <v>5</v>
      </c>
      <c r="H4890" s="161" t="s">
        <v>4145</v>
      </c>
      <c r="I4890" s="97" t="s">
        <v>2115</v>
      </c>
      <c r="J4890" s="97" t="s">
        <v>4146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1"/>
        <v>7 2025</v>
      </c>
      <c r="G4891" s="97" t="s">
        <v>5</v>
      </c>
      <c r="H4891" s="161" t="s">
        <v>4145</v>
      </c>
      <c r="I4891" s="97" t="s">
        <v>2115</v>
      </c>
      <c r="J4891" s="97" t="s">
        <v>4146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1"/>
        <v>7 2025</v>
      </c>
      <c r="G4892" s="97" t="s">
        <v>5</v>
      </c>
      <c r="H4892" s="161" t="s">
        <v>4145</v>
      </c>
      <c r="I4892" s="97" t="s">
        <v>2115</v>
      </c>
      <c r="J4892" s="97" t="s">
        <v>4146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3936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2"/>
        <v>12 2025</v>
      </c>
      <c r="U4894" s="32">
        <f t="shared" si="363"/>
        <v>913.16803858880348</v>
      </c>
      <c r="V4894" s="22">
        <f t="shared" si="364"/>
        <v>0.26962307223778303</v>
      </c>
      <c r="X4894" s="33"/>
      <c r="Y4894" s="33"/>
    </row>
    <row r="4895" spans="1:25" x14ac:dyDescent="0.2">
      <c r="A4895" s="93" t="s">
        <v>4151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1"/>
        <v>7 2025</v>
      </c>
      <c r="G4895" s="97" t="s">
        <v>5</v>
      </c>
      <c r="H4895" s="161" t="s">
        <v>3674</v>
      </c>
      <c r="I4895" s="97" t="s">
        <v>2115</v>
      </c>
      <c r="J4895" s="97" t="s">
        <v>3675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2"/>
        <v>12 2025</v>
      </c>
      <c r="U4895" s="32">
        <f t="shared" si="363"/>
        <v>1304.3117750139927</v>
      </c>
      <c r="V4895" s="22">
        <f t="shared" si="364"/>
        <v>1.3099600279317583</v>
      </c>
      <c r="X4895" s="33"/>
      <c r="Y4895" s="33"/>
    </row>
    <row r="4896" spans="1:25" x14ac:dyDescent="0.2">
      <c r="A4896" s="93" t="s">
        <v>4151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1"/>
        <v>7 2025</v>
      </c>
      <c r="G4896" s="97" t="s">
        <v>5</v>
      </c>
      <c r="H4896" s="161" t="s">
        <v>3674</v>
      </c>
      <c r="I4896" s="97" t="s">
        <v>2115</v>
      </c>
      <c r="J4896" s="97" t="s">
        <v>3675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4023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3537</v>
      </c>
      <c r="T4897" s="95" t="str">
        <f t="shared" ref="T4897:T4913" si="367">IF(R4897="","",MONTH(R4897)&amp;" "&amp;YEAR(R4897))</f>
        <v>12 2025</v>
      </c>
      <c r="U4897" s="32">
        <f t="shared" ref="U4897:U4913" si="368">Q4897-P4897</f>
        <v>649.81965467658279</v>
      </c>
      <c r="V4897" s="22">
        <f t="shared" ref="V4897:V4913" si="369">IF(Q4897&lt;&gt;0,IFERROR(U4897/P4897,""),"")</f>
        <v>1.855671408617827</v>
      </c>
      <c r="X4897" s="33"/>
      <c r="Y4897" s="33"/>
    </row>
    <row r="4898" spans="1:25" x14ac:dyDescent="0.2">
      <c r="A4898" s="93" t="s">
        <v>4151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6"/>
        <v>7 2025</v>
      </c>
      <c r="G4898" s="97" t="s">
        <v>5</v>
      </c>
      <c r="H4898" s="161" t="s">
        <v>4147</v>
      </c>
      <c r="I4898" s="97" t="s">
        <v>3792</v>
      </c>
      <c r="J4898" s="97" t="s">
        <v>4148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3494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6"/>
        <v>7 2025</v>
      </c>
      <c r="G4899" s="97" t="s">
        <v>5</v>
      </c>
      <c r="H4899" s="161" t="s">
        <v>4149</v>
      </c>
      <c r="I4899" s="97" t="s">
        <v>2305</v>
      </c>
      <c r="J4899" s="97" t="s">
        <v>4150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3575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6"/>
        <v>7 2025</v>
      </c>
      <c r="G4900" s="97" t="s">
        <v>5</v>
      </c>
      <c r="H4900" s="161" t="s">
        <v>4152</v>
      </c>
      <c r="I4900" s="97" t="s">
        <v>2099</v>
      </c>
      <c r="J4900" s="97" t="s">
        <v>4153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3326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6"/>
        <v>7 2025</v>
      </c>
      <c r="G4901" s="97" t="s">
        <v>5</v>
      </c>
      <c r="H4901" s="161" t="s">
        <v>4152</v>
      </c>
      <c r="I4901" s="97" t="s">
        <v>2099</v>
      </c>
      <c r="J4901" s="97" t="s">
        <v>4153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3335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3843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3326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3843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3335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6"/>
        <v>7 2025</v>
      </c>
      <c r="G4904" s="97" t="s">
        <v>5</v>
      </c>
      <c r="H4904" s="161" t="s">
        <v>4154</v>
      </c>
      <c r="I4904" s="97" t="s">
        <v>2226</v>
      </c>
      <c r="J4904" s="97" t="s">
        <v>4155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3326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6"/>
        <v>7 2025</v>
      </c>
      <c r="G4905" s="97" t="s">
        <v>5</v>
      </c>
      <c r="H4905" s="161" t="s">
        <v>4154</v>
      </c>
      <c r="I4905" s="97" t="s">
        <v>2226</v>
      </c>
      <c r="J4905" s="97" t="s">
        <v>4155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3335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6"/>
        <v>7 2025</v>
      </c>
      <c r="G4906" s="97" t="s">
        <v>5</v>
      </c>
      <c r="H4906" s="161" t="s">
        <v>4156</v>
      </c>
      <c r="I4906" s="97" t="s">
        <v>2071</v>
      </c>
      <c r="J4906" s="97" t="s">
        <v>4157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5164</v>
      </c>
      <c r="T4906" s="95" t="str">
        <f t="shared" si="367"/>
        <v>12 2025</v>
      </c>
      <c r="U4906" s="32">
        <f t="shared" si="368"/>
        <v>767.93751257361987</v>
      </c>
      <c r="V4906" s="22">
        <f t="shared" si="369"/>
        <v>0.74408044273423801</v>
      </c>
      <c r="X4906" s="33"/>
      <c r="Y4906" s="33"/>
    </row>
    <row r="4907" spans="1:25" x14ac:dyDescent="0.2">
      <c r="A4907" s="93" t="s">
        <v>4158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6"/>
        <v>7 2025</v>
      </c>
      <c r="G4907" s="97" t="s">
        <v>5</v>
      </c>
      <c r="H4907" s="161" t="s">
        <v>3929</v>
      </c>
      <c r="I4907" s="97" t="s">
        <v>2071</v>
      </c>
      <c r="J4907" s="97" t="s">
        <v>3930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5164</v>
      </c>
      <c r="T4907" s="95" t="str">
        <f t="shared" si="367"/>
        <v>11 2025</v>
      </c>
      <c r="U4907" s="32">
        <f t="shared" si="368"/>
        <v>896.28599908490753</v>
      </c>
      <c r="V4907" s="22">
        <f t="shared" si="369"/>
        <v>0.99178058343384812</v>
      </c>
      <c r="X4907" s="33"/>
      <c r="Y4907" s="33"/>
    </row>
    <row r="4908" spans="1:25" x14ac:dyDescent="0.2">
      <c r="A4908" s="93" t="s">
        <v>4158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4169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6"/>
        <v>8 2025</v>
      </c>
      <c r="G4909" s="97" t="s">
        <v>5</v>
      </c>
      <c r="H4909" s="161" t="s">
        <v>4161</v>
      </c>
      <c r="I4909" s="97" t="s">
        <v>2694</v>
      </c>
      <c r="J4909" s="97" t="s">
        <v>4162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4169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3843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4169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6"/>
        <v>8 2025</v>
      </c>
      <c r="G4911" s="97" t="s">
        <v>5</v>
      </c>
      <c r="H4911" s="161" t="s">
        <v>4163</v>
      </c>
      <c r="I4911" s="97" t="s">
        <v>2229</v>
      </c>
      <c r="J4911" s="97" t="s">
        <v>4164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3335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4169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6"/>
        <v>8 2025</v>
      </c>
      <c r="G4912" s="97" t="s">
        <v>5</v>
      </c>
      <c r="H4912" s="161" t="s">
        <v>4165</v>
      </c>
      <c r="I4912" s="97" t="s">
        <v>2071</v>
      </c>
      <c r="J4912" s="97" t="s">
        <v>4166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3335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4169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6"/>
        <v>8 2025</v>
      </c>
      <c r="G4913" s="97" t="s">
        <v>5</v>
      </c>
      <c r="H4913" s="161" t="s">
        <v>4165</v>
      </c>
      <c r="I4913" s="97" t="s">
        <v>2071</v>
      </c>
      <c r="J4913" s="97" t="s">
        <v>4166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3335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4169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57"/>
        <v>8 2025</v>
      </c>
      <c r="G4914" s="97" t="s">
        <v>5</v>
      </c>
      <c r="H4914" s="161" t="s">
        <v>4167</v>
      </c>
      <c r="I4914" s="97" t="s">
        <v>2649</v>
      </c>
      <c r="J4914" s="97" t="s">
        <v>4168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3390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4169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3575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3382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3331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57"/>
        <v>7 2025</v>
      </c>
      <c r="G4919" s="97" t="s">
        <v>5</v>
      </c>
      <c r="H4919" s="161" t="s">
        <v>3893</v>
      </c>
      <c r="I4919" s="97" t="s">
        <v>2099</v>
      </c>
      <c r="J4919" s="97" t="s">
        <v>4170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3326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57"/>
        <v>7 2025</v>
      </c>
      <c r="G4920" s="97" t="s">
        <v>5</v>
      </c>
      <c r="H4920" s="161" t="s">
        <v>3669</v>
      </c>
      <c r="I4920" s="97" t="s">
        <v>2890</v>
      </c>
      <c r="J4920" s="97" t="s">
        <v>3670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57"/>
        <v>7 2025</v>
      </c>
      <c r="G4921" s="97" t="s">
        <v>5</v>
      </c>
      <c r="H4921" s="161" t="s">
        <v>4171</v>
      </c>
      <c r="I4921" s="97" t="s">
        <v>3090</v>
      </c>
      <c r="J4921" s="97" t="s">
        <v>4172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3575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57"/>
        <v>8 2025</v>
      </c>
      <c r="G4922" s="97" t="s">
        <v>5</v>
      </c>
      <c r="H4922" s="161" t="s">
        <v>4176</v>
      </c>
      <c r="I4922" s="97" t="s">
        <v>4177</v>
      </c>
      <c r="J4922" s="97" t="s">
        <v>4178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3575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57"/>
        <v>8 2025</v>
      </c>
      <c r="G4923" s="97" t="s">
        <v>5</v>
      </c>
      <c r="H4923" s="161" t="s">
        <v>4179</v>
      </c>
      <c r="I4923" s="97" t="s">
        <v>4180</v>
      </c>
      <c r="J4923" s="97" t="s">
        <v>4181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3575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57"/>
        <v>8 2025</v>
      </c>
      <c r="G4924" s="97" t="s">
        <v>5</v>
      </c>
      <c r="H4924" s="161" t="s">
        <v>4182</v>
      </c>
      <c r="I4924" s="97" t="s">
        <v>2612</v>
      </c>
      <c r="J4924" s="97" t="s">
        <v>4183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3575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57"/>
        <v>8 2025</v>
      </c>
      <c r="G4925" s="97" t="s">
        <v>5</v>
      </c>
      <c r="H4925" s="161" t="s">
        <v>4182</v>
      </c>
      <c r="I4925" s="97" t="s">
        <v>2612</v>
      </c>
      <c r="J4925" s="97" t="s">
        <v>4183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3575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57"/>
        <v>8 2025</v>
      </c>
      <c r="G4926" s="97" t="s">
        <v>5</v>
      </c>
      <c r="H4926" s="161" t="s">
        <v>4184</v>
      </c>
      <c r="I4926" s="97" t="s">
        <v>2067</v>
      </c>
      <c r="J4926" s="97" t="s">
        <v>4185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3605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57"/>
        <v>8 2025</v>
      </c>
      <c r="G4927" s="97" t="s">
        <v>5</v>
      </c>
      <c r="H4927" s="161" t="s">
        <v>3901</v>
      </c>
      <c r="I4927" s="97" t="s">
        <v>2071</v>
      </c>
      <c r="J4927" s="97" t="s">
        <v>3902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3335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57"/>
        <v>8 2025</v>
      </c>
      <c r="G4928" s="97" t="s">
        <v>5</v>
      </c>
      <c r="H4928" s="161" t="s">
        <v>4152</v>
      </c>
      <c r="I4928" s="97" t="s">
        <v>2099</v>
      </c>
      <c r="J4928" s="97" t="s">
        <v>4153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3335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3335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57"/>
        <v>8 2025</v>
      </c>
      <c r="G4930" s="97" t="s">
        <v>5</v>
      </c>
      <c r="H4930" s="161" t="s">
        <v>3901</v>
      </c>
      <c r="I4930" s="97" t="s">
        <v>2071</v>
      </c>
      <c r="J4930" s="97" t="s">
        <v>3902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3335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57"/>
        <v>8 2025</v>
      </c>
      <c r="G4931" s="97" t="s">
        <v>5</v>
      </c>
      <c r="H4931" s="161" t="s">
        <v>3901</v>
      </c>
      <c r="I4931" s="97" t="s">
        <v>2071</v>
      </c>
      <c r="J4931" s="97" t="s">
        <v>3902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3335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si="357"/>
        <v>8 2025</v>
      </c>
      <c r="G4932" s="97" t="s">
        <v>5</v>
      </c>
      <c r="H4932" s="161" t="s">
        <v>3903</v>
      </c>
      <c r="I4932" s="97" t="s">
        <v>2071</v>
      </c>
      <c r="J4932" s="97" t="s">
        <v>3904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3335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57"/>
        <v>8 2025</v>
      </c>
      <c r="G4933" s="97" t="s">
        <v>5</v>
      </c>
      <c r="H4933" s="161" t="s">
        <v>3903</v>
      </c>
      <c r="I4933" s="97" t="s">
        <v>2071</v>
      </c>
      <c r="J4933" s="97" t="s">
        <v>3904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3335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3306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3484</v>
      </c>
      <c r="T4935" s="95" t="str">
        <f t="shared" si="360"/>
        <v>11 2025</v>
      </c>
      <c r="U4935" s="32">
        <f t="shared" si="358"/>
        <v>557.35936268899468</v>
      </c>
      <c r="V4935" s="22">
        <f t="shared" si="359"/>
        <v>1.2591689865505646</v>
      </c>
      <c r="X4935" s="33"/>
      <c r="Y4935" s="33"/>
    </row>
    <row r="4936" spans="1:25" x14ac:dyDescent="0.2">
      <c r="A4936" s="93" t="s">
        <v>4190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57"/>
        <v>8 2025</v>
      </c>
      <c r="G4936" s="97" t="s">
        <v>5</v>
      </c>
      <c r="H4936" s="161" t="s">
        <v>4188</v>
      </c>
      <c r="I4936" s="97" t="s">
        <v>2115</v>
      </c>
      <c r="J4936" s="97" t="s">
        <v>4189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3331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4388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57"/>
        <v>8 2025</v>
      </c>
      <c r="G4937" s="97" t="s">
        <v>5</v>
      </c>
      <c r="H4937" s="161" t="s">
        <v>3901</v>
      </c>
      <c r="I4937" s="97" t="s">
        <v>2071</v>
      </c>
      <c r="J4937" s="97" t="s">
        <v>3902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4388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57"/>
        <v>8 2025</v>
      </c>
      <c r="G4938" s="97" t="s">
        <v>5</v>
      </c>
      <c r="H4938" s="161" t="s">
        <v>4379</v>
      </c>
      <c r="I4938" s="97" t="s">
        <v>2067</v>
      </c>
      <c r="J4938" s="97" t="s">
        <v>4380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4388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57"/>
        <v>8 2025</v>
      </c>
      <c r="G4939" s="97" t="s">
        <v>5</v>
      </c>
      <c r="H4939" s="161" t="s">
        <v>4381</v>
      </c>
      <c r="I4939" s="97" t="s">
        <v>2733</v>
      </c>
      <c r="J4939" s="97" t="s">
        <v>4382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4388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3326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4388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57"/>
        <v>8 2025</v>
      </c>
      <c r="G4941" s="97" t="s">
        <v>5</v>
      </c>
      <c r="H4941" s="161" t="s">
        <v>3639</v>
      </c>
      <c r="I4941" s="97" t="s">
        <v>3624</v>
      </c>
      <c r="J4941" s="97" t="s">
        <v>4383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3335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4388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57"/>
        <v>8 2025</v>
      </c>
      <c r="G4942" s="97" t="s">
        <v>5</v>
      </c>
      <c r="H4942" s="161" t="s">
        <v>4384</v>
      </c>
      <c r="I4942" s="97" t="s">
        <v>4385</v>
      </c>
      <c r="J4942" s="97" t="s">
        <v>4386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3326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4388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57"/>
        <v>8 2025</v>
      </c>
      <c r="G4943" s="97" t="s">
        <v>5</v>
      </c>
      <c r="H4943" s="161" t="s">
        <v>3865</v>
      </c>
      <c r="I4943" s="97" t="s">
        <v>2229</v>
      </c>
      <c r="J4943" s="97" t="s">
        <v>3866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3326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4388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4387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3306</v>
      </c>
      <c r="T4944" s="95" t="str">
        <f t="shared" si="360"/>
        <v>12 2025</v>
      </c>
      <c r="U4944" s="32">
        <f t="shared" si="358"/>
        <v>1003.1035845005622</v>
      </c>
      <c r="V4944" s="22">
        <f t="shared" si="359"/>
        <v>1.6805320964463171</v>
      </c>
      <c r="X4944" s="33"/>
      <c r="Y4944" s="33"/>
    </row>
    <row r="4945" spans="1:25" x14ac:dyDescent="0.2">
      <c r="A4945" s="93" t="s">
        <v>4399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4390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4399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57"/>
        <v>8 2025</v>
      </c>
      <c r="G4946" s="97" t="s">
        <v>5</v>
      </c>
      <c r="H4946" s="161" t="s">
        <v>4391</v>
      </c>
      <c r="I4946" s="97" t="s">
        <v>2102</v>
      </c>
      <c r="J4946" s="97" t="s">
        <v>4392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4399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57"/>
        <v>8 2025</v>
      </c>
      <c r="G4947" s="97" t="s">
        <v>5</v>
      </c>
      <c r="H4947" s="161" t="s">
        <v>4393</v>
      </c>
      <c r="I4947" s="97" t="s">
        <v>2950</v>
      </c>
      <c r="J4947" s="97" t="s">
        <v>4394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4399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57"/>
        <v>8 2025</v>
      </c>
      <c r="G4948" s="97" t="s">
        <v>5</v>
      </c>
      <c r="H4948" s="161" t="s">
        <v>4395</v>
      </c>
      <c r="I4948" s="97" t="s">
        <v>2826</v>
      </c>
      <c r="J4948" s="97" t="s">
        <v>4396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3326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4399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4397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4399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4397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4399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3566</v>
      </c>
      <c r="T4951" s="95" t="str">
        <f t="shared" si="360"/>
        <v>11 2025</v>
      </c>
      <c r="U4951" s="32">
        <f t="shared" si="358"/>
        <v>618.96101569244843</v>
      </c>
      <c r="V4951" s="22">
        <f t="shared" si="359"/>
        <v>0.84668674171834402</v>
      </c>
      <c r="X4951" s="33"/>
      <c r="Y4951" s="33"/>
    </row>
    <row r="4952" spans="1:25" x14ac:dyDescent="0.2">
      <c r="A4952" s="93" t="s">
        <v>4399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4399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4399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3352</v>
      </c>
      <c r="T4954" s="95" t="str">
        <f t="shared" si="360"/>
        <v>11 2025</v>
      </c>
      <c r="U4954" s="32">
        <f t="shared" si="358"/>
        <v>606.70279010715558</v>
      </c>
      <c r="V4954" s="22">
        <f t="shared" si="359"/>
        <v>1.5426063924339928</v>
      </c>
      <c r="X4954" s="33"/>
      <c r="Y4954" s="33"/>
    </row>
    <row r="4955" spans="1:25" x14ac:dyDescent="0.2">
      <c r="A4955" s="93" t="s">
        <v>4399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4398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4399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4404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57"/>
        <v>8 2025</v>
      </c>
      <c r="G4957" s="97" t="s">
        <v>5</v>
      </c>
      <c r="H4957" s="161" t="s">
        <v>4401</v>
      </c>
      <c r="I4957" s="97" t="s">
        <v>2165</v>
      </c>
      <c r="J4957" s="97" t="s">
        <v>4402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4404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4404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57"/>
        <v>8 2025</v>
      </c>
      <c r="G4959" s="97" t="s">
        <v>5</v>
      </c>
      <c r="H4959" s="161" t="s">
        <v>4384</v>
      </c>
      <c r="I4959" s="97" t="s">
        <v>4385</v>
      </c>
      <c r="J4959" s="97" t="s">
        <v>4386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3335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4404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57"/>
        <v>8 2025</v>
      </c>
      <c r="G4960" s="97" t="s">
        <v>5</v>
      </c>
      <c r="H4960" s="161" t="s">
        <v>4154</v>
      </c>
      <c r="I4960" s="97" t="s">
        <v>2226</v>
      </c>
      <c r="J4960" s="97" t="s">
        <v>4155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4404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4403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4404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57"/>
        <v>8 2025</v>
      </c>
      <c r="G4962" s="97" t="s">
        <v>5</v>
      </c>
      <c r="H4962" s="161" t="s">
        <v>3903</v>
      </c>
      <c r="I4962" s="97" t="s">
        <v>2071</v>
      </c>
      <c r="J4962" s="97" t="s">
        <v>3904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4413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3575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4413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57"/>
        <v>8 2025</v>
      </c>
      <c r="G4964" s="97" t="s">
        <v>5</v>
      </c>
      <c r="H4964" s="161" t="s">
        <v>3891</v>
      </c>
      <c r="I4964" s="97" t="s">
        <v>2950</v>
      </c>
      <c r="J4964" s="97" t="s">
        <v>3892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3575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4413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3575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4413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57"/>
        <v>8 2025</v>
      </c>
      <c r="G4966" s="97" t="s">
        <v>5</v>
      </c>
      <c r="H4966" s="161" t="s">
        <v>4406</v>
      </c>
      <c r="I4966" s="97" t="s">
        <v>3090</v>
      </c>
      <c r="J4966" s="97" t="s">
        <v>4407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3575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4413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57"/>
        <v>8 2025</v>
      </c>
      <c r="G4967" s="97" t="s">
        <v>5</v>
      </c>
      <c r="H4967" s="161" t="s">
        <v>4408</v>
      </c>
      <c r="I4967" s="97" t="s">
        <v>2722</v>
      </c>
      <c r="J4967" s="97" t="s">
        <v>4409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3575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4413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57"/>
        <v>8 2025</v>
      </c>
      <c r="G4968" s="97" t="s">
        <v>5</v>
      </c>
      <c r="H4968" s="161" t="s">
        <v>4410</v>
      </c>
      <c r="I4968" s="97" t="s">
        <v>2826</v>
      </c>
      <c r="J4968" s="97" t="s">
        <v>4411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3575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4413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57"/>
        <v>8 2025</v>
      </c>
      <c r="G4969" s="97" t="s">
        <v>5</v>
      </c>
      <c r="H4969" s="161" t="s">
        <v>3877</v>
      </c>
      <c r="I4969" s="97" t="s">
        <v>2099</v>
      </c>
      <c r="J4969" s="97" t="s">
        <v>4412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4434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57"/>
        <v>8 2025</v>
      </c>
      <c r="G4970" s="97" t="s">
        <v>5</v>
      </c>
      <c r="H4970" s="161" t="s">
        <v>4415</v>
      </c>
      <c r="I4970" s="97" t="s">
        <v>2067</v>
      </c>
      <c r="J4970" s="97" t="s">
        <v>4387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3537</v>
      </c>
      <c r="T4970" s="95" t="str">
        <f t="shared" si="360"/>
        <v>12 2025</v>
      </c>
      <c r="U4970" s="32">
        <f t="shared" si="358"/>
        <v>572.8404776447594</v>
      </c>
      <c r="V4970" s="22">
        <f t="shared" si="359"/>
        <v>1.341045786563001</v>
      </c>
      <c r="X4970" s="33"/>
      <c r="Y4970" s="33"/>
    </row>
    <row r="4971" spans="1:25" x14ac:dyDescent="0.2">
      <c r="A4971" s="93" t="s">
        <v>4434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4434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60"/>
        <v>11 2025</v>
      </c>
      <c r="U4972" s="32">
        <f t="shared" si="358"/>
        <v>1208.9290770828247</v>
      </c>
      <c r="V4972" s="22">
        <f t="shared" si="359"/>
        <v>0.71488963632428049</v>
      </c>
      <c r="X4972" s="33"/>
      <c r="Y4972" s="33"/>
    </row>
    <row r="4973" spans="1:25" x14ac:dyDescent="0.2">
      <c r="A4973" s="93" t="s">
        <v>4434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3335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4434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57"/>
        <v>8 2025</v>
      </c>
      <c r="G4974" s="97" t="s">
        <v>5</v>
      </c>
      <c r="H4974" s="161" t="s">
        <v>3865</v>
      </c>
      <c r="I4974" s="97" t="s">
        <v>2229</v>
      </c>
      <c r="J4974" s="97" t="s">
        <v>3866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4434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57"/>
        <v>8 2025</v>
      </c>
      <c r="G4975" s="97" t="s">
        <v>5</v>
      </c>
      <c r="H4975" s="161" t="s">
        <v>4152</v>
      </c>
      <c r="I4975" s="97" t="s">
        <v>2099</v>
      </c>
      <c r="J4975" s="97" t="s">
        <v>4153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4434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57"/>
        <v>8 2025</v>
      </c>
      <c r="G4976" s="97" t="s">
        <v>5</v>
      </c>
      <c r="H4976" s="161" t="s">
        <v>4416</v>
      </c>
      <c r="I4976" s="97" t="s">
        <v>3789</v>
      </c>
      <c r="J4976" s="97" t="s">
        <v>4417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4434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57"/>
        <v>8 2025</v>
      </c>
      <c r="G4977" s="97" t="s">
        <v>5</v>
      </c>
      <c r="H4977" s="161" t="s">
        <v>4418</v>
      </c>
      <c r="I4977" s="97" t="s">
        <v>2105</v>
      </c>
      <c r="J4977" s="97" t="s">
        <v>4419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4434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57"/>
        <v>8 2025</v>
      </c>
      <c r="G4978" s="97" t="s">
        <v>5</v>
      </c>
      <c r="H4978" s="161" t="s">
        <v>4420</v>
      </c>
      <c r="I4978" s="97" t="s">
        <v>2067</v>
      </c>
      <c r="J4978" s="97" t="s">
        <v>4421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4434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57"/>
        <v>8 2025</v>
      </c>
      <c r="G4979" s="97" t="s">
        <v>5</v>
      </c>
      <c r="H4979" s="161" t="s">
        <v>4420</v>
      </c>
      <c r="I4979" s="97" t="s">
        <v>2067</v>
      </c>
      <c r="J4979" s="97" t="s">
        <v>4421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3335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4434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57"/>
        <v>8 2025</v>
      </c>
      <c r="G4980" s="97" t="s">
        <v>5</v>
      </c>
      <c r="H4980" s="161" t="s">
        <v>4422</v>
      </c>
      <c r="I4980" s="97" t="s">
        <v>4423</v>
      </c>
      <c r="J4980" s="97" t="s">
        <v>4424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4436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57"/>
        <v>8 2025</v>
      </c>
      <c r="G4981" s="97" t="s">
        <v>5</v>
      </c>
      <c r="H4981" s="161" t="s">
        <v>3903</v>
      </c>
      <c r="I4981" s="97" t="s">
        <v>2071</v>
      </c>
      <c r="J4981" s="97" t="s">
        <v>3904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3335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4436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3903</v>
      </c>
      <c r="I4982" s="97" t="s">
        <v>2071</v>
      </c>
      <c r="J4982" s="97" t="s">
        <v>3904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3335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4436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1"/>
        <v>10 2025</v>
      </c>
      <c r="U4983" s="32">
        <f t="shared" si="372"/>
        <v>1458.3287148784821</v>
      </c>
      <c r="V4983" s="22">
        <f t="shared" si="373"/>
        <v>0.49574835987095672</v>
      </c>
      <c r="X4983" s="33"/>
      <c r="Y4983" s="33"/>
    </row>
    <row r="4984" spans="1:25" x14ac:dyDescent="0.2">
      <c r="A4984" s="93" t="s">
        <v>4436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3557</v>
      </c>
      <c r="T4984" s="95" t="str">
        <f t="shared" si="371"/>
        <v>11 2025</v>
      </c>
      <c r="U4984" s="32">
        <f t="shared" si="372"/>
        <v>1458.3287148784821</v>
      </c>
      <c r="V4984" s="22">
        <f t="shared" si="373"/>
        <v>0.49574835987095672</v>
      </c>
      <c r="X4984" s="33"/>
      <c r="Y4984" s="33"/>
    </row>
    <row r="4985" spans="1:25" x14ac:dyDescent="0.2">
      <c r="A4985" s="93" t="s">
        <v>4436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0"/>
        <v>8 2025</v>
      </c>
      <c r="G4985" s="97" t="s">
        <v>5</v>
      </c>
      <c r="H4985" s="161" t="s">
        <v>4425</v>
      </c>
      <c r="I4985" s="97" t="s">
        <v>2742</v>
      </c>
      <c r="J4985" s="97" t="s">
        <v>4426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4436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4427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1"/>
        <v>11 2025</v>
      </c>
      <c r="U4986" s="32">
        <f t="shared" si="372"/>
        <v>996.45716380162025</v>
      </c>
      <c r="V4986" s="22">
        <f t="shared" si="373"/>
        <v>1.4163418523113875</v>
      </c>
      <c r="X4986" s="33"/>
      <c r="Y4986" s="33"/>
    </row>
    <row r="4987" spans="1:25" x14ac:dyDescent="0.2">
      <c r="A4987" s="93" t="s">
        <v>4436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4428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3306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4436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0"/>
        <v>8 2025</v>
      </c>
      <c r="G4988" s="97" t="s">
        <v>5</v>
      </c>
      <c r="H4988" s="161" t="s">
        <v>4429</v>
      </c>
      <c r="I4988" s="97" t="s">
        <v>4430</v>
      </c>
      <c r="J4988" s="97" t="s">
        <v>4431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4436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0"/>
        <v>8 2025</v>
      </c>
      <c r="G4989" s="97" t="s">
        <v>5</v>
      </c>
      <c r="H4989" s="161" t="s">
        <v>4432</v>
      </c>
      <c r="I4989" s="97" t="s">
        <v>2099</v>
      </c>
      <c r="J4989" s="97" t="s">
        <v>4433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4441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0"/>
        <v>8 2025</v>
      </c>
      <c r="G4990" s="97" t="s">
        <v>5</v>
      </c>
      <c r="H4990" s="161" t="s">
        <v>4438</v>
      </c>
      <c r="I4990" s="97" t="s">
        <v>2226</v>
      </c>
      <c r="J4990" s="97" t="s">
        <v>4439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3326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4441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0"/>
        <v>8 2025</v>
      </c>
      <c r="G4991" s="97" t="s">
        <v>5</v>
      </c>
      <c r="H4991" s="161" t="s">
        <v>4438</v>
      </c>
      <c r="I4991" s="97" t="s">
        <v>2226</v>
      </c>
      <c r="J4991" s="97" t="s">
        <v>4439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3335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4441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0"/>
        <v>8 2025</v>
      </c>
      <c r="G4992" s="97" t="s">
        <v>5</v>
      </c>
      <c r="H4992" s="161" t="s">
        <v>4152</v>
      </c>
      <c r="I4992" s="97" t="s">
        <v>2099</v>
      </c>
      <c r="J4992" s="97" t="s">
        <v>4153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3326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4441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4441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4441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3335</v>
      </c>
      <c r="T4995" s="95" t="str">
        <f t="shared" si="371"/>
        <v>11 2025</v>
      </c>
      <c r="U4995" s="32">
        <f t="shared" si="372"/>
        <v>1440.6098603839441</v>
      </c>
      <c r="V4995" s="22">
        <f t="shared" si="373"/>
        <v>0.92382901737383238</v>
      </c>
      <c r="X4995" s="33"/>
      <c r="Y4995" s="33"/>
    </row>
    <row r="4996" spans="1:25" x14ac:dyDescent="0.2">
      <c r="A4996" s="93" t="s">
        <v>4441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4441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0"/>
        <v>8 2025</v>
      </c>
      <c r="G4997" s="97" t="s">
        <v>5</v>
      </c>
      <c r="H4997" s="161" t="s">
        <v>4440</v>
      </c>
      <c r="I4997" s="97" t="s">
        <v>2923</v>
      </c>
      <c r="J4997" s="97" t="s">
        <v>4502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1"/>
        <v>12 2025</v>
      </c>
      <c r="U4997" s="32">
        <f t="shared" si="372"/>
        <v>837.96545084351385</v>
      </c>
      <c r="V4997" s="22">
        <f t="shared" si="373"/>
        <v>0.97207873125674105</v>
      </c>
      <c r="X4997" s="33"/>
      <c r="Y4997" s="33"/>
    </row>
    <row r="4998" spans="1:25" x14ac:dyDescent="0.2">
      <c r="A4998" s="93" t="s">
        <v>4441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3331</v>
      </c>
      <c r="T4998" s="95" t="str">
        <f t="shared" si="371"/>
        <v>11 2025</v>
      </c>
      <c r="U4998" s="32">
        <f t="shared" si="372"/>
        <v>803.92566608493325</v>
      </c>
      <c r="V4998" s="22">
        <f t="shared" si="373"/>
        <v>0.89716403612686479</v>
      </c>
      <c r="X4998" s="33"/>
      <c r="Y4998" s="33"/>
    </row>
    <row r="4999" spans="1:25" x14ac:dyDescent="0.2">
      <c r="A4999" s="93" t="s">
        <v>4450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4442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5161</v>
      </c>
      <c r="T4999" s="95" t="str">
        <f t="shared" si="371"/>
        <v>11 2025</v>
      </c>
      <c r="U4999" s="32">
        <f t="shared" si="372"/>
        <v>1748.5626697603011</v>
      </c>
      <c r="V4999" s="22">
        <f t="shared" si="373"/>
        <v>0.89603834192590837</v>
      </c>
      <c r="X4999" s="33"/>
      <c r="Y4999" s="33"/>
    </row>
    <row r="5000" spans="1:25" x14ac:dyDescent="0.2">
      <c r="A5000" s="93" t="s">
        <v>4450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4442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4450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4442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4450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3537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4450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3537</v>
      </c>
      <c r="T5003" s="95" t="str">
        <f t="shared" si="371"/>
        <v>11 2025</v>
      </c>
      <c r="U5003" s="32">
        <f t="shared" si="372"/>
        <v>1231.9305594514572</v>
      </c>
      <c r="V5003" s="22">
        <f t="shared" si="373"/>
        <v>1.1534180388297206</v>
      </c>
      <c r="X5003" s="33"/>
      <c r="Y5003" s="33"/>
    </row>
    <row r="5004" spans="1:25" x14ac:dyDescent="0.2">
      <c r="A5004" s="93" t="s">
        <v>4450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3484</v>
      </c>
      <c r="T5004" s="95" t="str">
        <f t="shared" si="371"/>
        <v>11 2025</v>
      </c>
      <c r="U5004" s="32">
        <f t="shared" si="372"/>
        <v>1431.9305594514572</v>
      </c>
      <c r="V5004" s="22">
        <f t="shared" si="373"/>
        <v>1.3406717813366529</v>
      </c>
      <c r="X5004" s="33"/>
      <c r="Y5004" s="33"/>
    </row>
    <row r="5005" spans="1:25" x14ac:dyDescent="0.2">
      <c r="A5005" s="93" t="s">
        <v>4450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3484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4450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3370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4450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0"/>
        <v>8 2025</v>
      </c>
      <c r="G5007" s="97" t="s">
        <v>5</v>
      </c>
      <c r="H5007" s="161" t="s">
        <v>4039</v>
      </c>
      <c r="I5007" s="97" t="s">
        <v>2099</v>
      </c>
      <c r="J5007" s="97" t="s">
        <v>4040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3326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4450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3843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3335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4450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0"/>
        <v>8 2025</v>
      </c>
      <c r="G5009" s="97" t="s">
        <v>5</v>
      </c>
      <c r="H5009" s="161" t="s">
        <v>4443</v>
      </c>
      <c r="I5009" s="97" t="s">
        <v>4444</v>
      </c>
      <c r="J5009" s="97" t="s">
        <v>4445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4450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0"/>
        <v>8 2025</v>
      </c>
      <c r="G5010" s="97" t="s">
        <v>5</v>
      </c>
      <c r="H5010" s="161" t="s">
        <v>4446</v>
      </c>
      <c r="I5010" s="97" t="s">
        <v>2067</v>
      </c>
      <c r="J5010" s="97" t="s">
        <v>4447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3537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4450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0"/>
        <v>8 2025</v>
      </c>
      <c r="G5011" s="97" t="s">
        <v>5</v>
      </c>
      <c r="H5011" s="161" t="s">
        <v>4448</v>
      </c>
      <c r="I5011" s="97" t="s">
        <v>2108</v>
      </c>
      <c r="J5011" s="97" t="s">
        <v>4449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3537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4456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1"/>
        <v>11 2025</v>
      </c>
      <c r="U5012" s="32">
        <f t="shared" si="372"/>
        <v>1234.6400483889331</v>
      </c>
      <c r="V5012" s="22">
        <f t="shared" si="373"/>
        <v>0.8425506968656592</v>
      </c>
      <c r="X5012" s="33"/>
      <c r="Y5012" s="33"/>
    </row>
    <row r="5013" spans="1:25" x14ac:dyDescent="0.2">
      <c r="A5013" s="93" t="s">
        <v>4456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1"/>
        <v>10 2025</v>
      </c>
      <c r="U5013" s="32">
        <f t="shared" si="372"/>
        <v>1434.6400483889331</v>
      </c>
      <c r="V5013" s="22">
        <f t="shared" si="373"/>
        <v>0.97903593367052288</v>
      </c>
      <c r="X5013" s="33"/>
      <c r="Y5013" s="33"/>
    </row>
    <row r="5014" spans="1:25" x14ac:dyDescent="0.2">
      <c r="A5014" s="93" t="s">
        <v>4456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4857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4456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4428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4852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4456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0"/>
        <v>9 2025</v>
      </c>
      <c r="G5016" s="97" t="s">
        <v>5</v>
      </c>
      <c r="H5016" s="161" t="s">
        <v>4451</v>
      </c>
      <c r="I5016" s="97" t="s">
        <v>2105</v>
      </c>
      <c r="J5016" s="97" t="s">
        <v>4452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3575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4456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3575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4456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4453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4456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0"/>
        <v>9 2025</v>
      </c>
      <c r="G5019" s="97" t="s">
        <v>5</v>
      </c>
      <c r="H5019" s="161" t="s">
        <v>4454</v>
      </c>
      <c r="I5019" s="97" t="s">
        <v>3061</v>
      </c>
      <c r="J5019" s="97" t="s">
        <v>4455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3575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4463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3250</v>
      </c>
      <c r="T5020" s="95" t="str">
        <f t="shared" si="371"/>
        <v>11 2025</v>
      </c>
      <c r="U5020" s="32">
        <f t="shared" si="372"/>
        <v>695.94989136610525</v>
      </c>
      <c r="V5020" s="22">
        <f t="shared" si="373"/>
        <v>1.7224346102000376</v>
      </c>
      <c r="X5020" s="33"/>
      <c r="Y5020" s="33"/>
    </row>
    <row r="5021" spans="1:25" x14ac:dyDescent="0.2">
      <c r="A5021" s="93" t="s">
        <v>4463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3537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4463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4463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0"/>
        <v>8 2025</v>
      </c>
      <c r="G5023" s="97" t="s">
        <v>5</v>
      </c>
      <c r="H5023" s="161" t="s">
        <v>3728</v>
      </c>
      <c r="I5023" s="97" t="s">
        <v>3770</v>
      </c>
      <c r="J5023" s="97" t="s">
        <v>4457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3382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4463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0"/>
        <v>8 2025</v>
      </c>
      <c r="G5024" s="97" t="s">
        <v>5</v>
      </c>
      <c r="H5024" s="161" t="s">
        <v>4458</v>
      </c>
      <c r="I5024" s="97" t="s">
        <v>2111</v>
      </c>
      <c r="J5024" s="97" t="s">
        <v>4459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3382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4463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4398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4463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4398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4463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3597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4463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4463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0"/>
        <v>8 2025</v>
      </c>
      <c r="G5029" s="97" t="s">
        <v>5</v>
      </c>
      <c r="H5029" s="161" t="s">
        <v>4460</v>
      </c>
      <c r="I5029" s="97" t="s">
        <v>4461</v>
      </c>
      <c r="J5029" s="97" t="s">
        <v>4462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3575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4466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0"/>
        <v>8 2025</v>
      </c>
      <c r="G5030" s="97" t="s">
        <v>5</v>
      </c>
      <c r="H5030" s="161" t="s">
        <v>3901</v>
      </c>
      <c r="I5030" s="97" t="s">
        <v>2071</v>
      </c>
      <c r="J5030" s="97" t="s">
        <v>3902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3335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4466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0"/>
        <v>8 2025</v>
      </c>
      <c r="G5031" s="97" t="s">
        <v>5</v>
      </c>
      <c r="H5031" s="161" t="s">
        <v>3903</v>
      </c>
      <c r="I5031" s="97" t="s">
        <v>2071</v>
      </c>
      <c r="J5031" s="97" t="s">
        <v>3904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3335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4466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0"/>
        <v>8 2025</v>
      </c>
      <c r="G5032" s="97" t="s">
        <v>5</v>
      </c>
      <c r="H5032" s="161" t="s">
        <v>3903</v>
      </c>
      <c r="I5032" s="97" t="s">
        <v>2071</v>
      </c>
      <c r="J5032" s="97" t="s">
        <v>3904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3335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4466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1"/>
        <v>12 2025</v>
      </c>
      <c r="U5033" s="32">
        <f t="shared" si="372"/>
        <v>1005.1473743441422</v>
      </c>
      <c r="V5033" s="22">
        <f t="shared" si="373"/>
        <v>1.1232546516890947</v>
      </c>
      <c r="X5033" s="33"/>
      <c r="Y5033" s="33"/>
    </row>
    <row r="5034" spans="1:25" x14ac:dyDescent="0.2">
      <c r="A5034" s="93" t="s">
        <v>4466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4772</v>
      </c>
      <c r="T5034" s="95" t="str">
        <f t="shared" si="371"/>
        <v>12 2025</v>
      </c>
      <c r="U5034" s="32">
        <f t="shared" si="372"/>
        <v>1105.1473743441422</v>
      </c>
      <c r="V5034" s="22">
        <f t="shared" si="373"/>
        <v>1.2350048965148364</v>
      </c>
      <c r="X5034" s="33"/>
      <c r="Y5034" s="33"/>
    </row>
    <row r="5035" spans="1:25" x14ac:dyDescent="0.2">
      <c r="A5035" s="93" t="s">
        <v>4466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3886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3484</v>
      </c>
      <c r="T5035" s="95" t="str">
        <f t="shared" si="371"/>
        <v>10 2025</v>
      </c>
      <c r="U5035" s="32">
        <f t="shared" si="372"/>
        <v>1439.1095824758513</v>
      </c>
      <c r="V5035" s="22">
        <f t="shared" si="373"/>
        <v>0.98509071263181358</v>
      </c>
      <c r="X5035" s="33"/>
      <c r="Y5035" s="33"/>
    </row>
    <row r="5036" spans="1:25" x14ac:dyDescent="0.2">
      <c r="A5036" s="93" t="s">
        <v>4466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1"/>
        <v>10 2025</v>
      </c>
      <c r="U5036" s="32">
        <f t="shared" si="372"/>
        <v>1342.4801536051318</v>
      </c>
      <c r="V5036" s="22">
        <f t="shared" si="373"/>
        <v>0.8619345408101986</v>
      </c>
      <c r="X5036" s="33"/>
      <c r="Y5036" s="33"/>
    </row>
    <row r="5037" spans="1:25" x14ac:dyDescent="0.2">
      <c r="A5037" s="93" t="s">
        <v>4466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3557</v>
      </c>
      <c r="T5037" s="95" t="str">
        <f t="shared" si="371"/>
        <v>11 2025</v>
      </c>
      <c r="U5037" s="32">
        <f t="shared" si="372"/>
        <v>1342.4801536051318</v>
      </c>
      <c r="V5037" s="22">
        <f t="shared" si="373"/>
        <v>0.8619345408101986</v>
      </c>
      <c r="X5037" s="33"/>
      <c r="Y5037" s="33"/>
    </row>
    <row r="5038" spans="1:25" x14ac:dyDescent="0.2">
      <c r="A5038" s="93" t="s">
        <v>4466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0"/>
        <v>8 2025</v>
      </c>
      <c r="G5038" s="97" t="s">
        <v>5</v>
      </c>
      <c r="H5038" s="161" t="s">
        <v>4464</v>
      </c>
      <c r="I5038" s="97" t="s">
        <v>2165</v>
      </c>
      <c r="J5038" s="97" t="s">
        <v>4465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3575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4466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5161</v>
      </c>
      <c r="T5039" s="95" t="str">
        <f t="shared" si="371"/>
        <v>11 2025</v>
      </c>
      <c r="U5039" s="32">
        <f t="shared" si="372"/>
        <v>1793.2952173832432</v>
      </c>
      <c r="V5039" s="22">
        <f t="shared" si="373"/>
        <v>0.687954857543566</v>
      </c>
      <c r="X5039" s="33"/>
      <c r="Y5039" s="33"/>
    </row>
    <row r="5040" spans="1:25" x14ac:dyDescent="0.2">
      <c r="A5040" s="93" t="s">
        <v>4475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3341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4475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0"/>
        <v>8 2025</v>
      </c>
      <c r="G5041" s="97" t="s">
        <v>5</v>
      </c>
      <c r="H5041" s="161" t="s">
        <v>4467</v>
      </c>
      <c r="I5041" s="97" t="s">
        <v>2115</v>
      </c>
      <c r="J5041" s="97" t="s">
        <v>4468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3609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4475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0"/>
        <v>8 2025</v>
      </c>
      <c r="G5042" s="97" t="s">
        <v>5</v>
      </c>
      <c r="H5042" s="161" t="s">
        <v>4469</v>
      </c>
      <c r="I5042" s="97" t="s">
        <v>2067</v>
      </c>
      <c r="J5042" s="97" t="s">
        <v>4470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4772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4475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0"/>
        <v>8 2025</v>
      </c>
      <c r="G5043" s="97" t="s">
        <v>5</v>
      </c>
      <c r="H5043" s="161" t="s">
        <v>4471</v>
      </c>
      <c r="I5043" s="97" t="s">
        <v>2826</v>
      </c>
      <c r="J5043" s="97" t="s">
        <v>4472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3352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4475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0"/>
        <v>8 2025</v>
      </c>
      <c r="G5044" s="97" t="s">
        <v>5</v>
      </c>
      <c r="H5044" s="161" t="s">
        <v>4473</v>
      </c>
      <c r="I5044" s="97" t="s">
        <v>2115</v>
      </c>
      <c r="J5044" s="97" t="s">
        <v>4474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3320</v>
      </c>
      <c r="T5044" s="95" t="str">
        <f t="shared" si="371"/>
        <v>12 2025</v>
      </c>
      <c r="U5044" s="32">
        <f t="shared" si="372"/>
        <v>1392.7946207323789</v>
      </c>
      <c r="V5044" s="22">
        <f t="shared" si="373"/>
        <v>1.5352583357219174</v>
      </c>
      <c r="X5044" s="33"/>
      <c r="Y5044" s="33"/>
    </row>
    <row r="5045" spans="1:25" x14ac:dyDescent="0.2">
      <c r="A5045" s="93" t="s">
        <v>4475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4490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3843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3335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4490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3843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4490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0"/>
        <v>9 2025</v>
      </c>
      <c r="G5048" s="97" t="s">
        <v>5</v>
      </c>
      <c r="H5048" s="161" t="s">
        <v>3639</v>
      </c>
      <c r="I5048" s="97" t="s">
        <v>3624</v>
      </c>
      <c r="J5048" s="97" t="s">
        <v>4383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3335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4490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0"/>
        <v>9 2025</v>
      </c>
      <c r="G5049" s="97" t="s">
        <v>5</v>
      </c>
      <c r="H5049" s="161" t="s">
        <v>4384</v>
      </c>
      <c r="I5049" s="97" t="s">
        <v>4385</v>
      </c>
      <c r="J5049" s="97" t="s">
        <v>4386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3326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4490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3893</v>
      </c>
      <c r="I5050" s="97" t="s">
        <v>2099</v>
      </c>
      <c r="J5050" s="97" t="s">
        <v>4170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3326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4490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4484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4919</v>
      </c>
      <c r="T5051" s="95" t="str">
        <f t="shared" si="375"/>
        <v>12 2025</v>
      </c>
      <c r="U5051" s="32">
        <f t="shared" si="376"/>
        <v>1522.4083225350455</v>
      </c>
      <c r="V5051" s="22">
        <f t="shared" si="377"/>
        <v>1.9578505874680732</v>
      </c>
      <c r="X5051" s="33"/>
      <c r="Y5051" s="33"/>
    </row>
    <row r="5052" spans="1:25" x14ac:dyDescent="0.2">
      <c r="A5052" s="93" t="s">
        <v>4490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4485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4927</v>
      </c>
      <c r="T5052" s="95" t="str">
        <f t="shared" si="375"/>
        <v>10 2025</v>
      </c>
      <c r="U5052" s="32">
        <f t="shared" si="376"/>
        <v>1156.142264106491</v>
      </c>
      <c r="V5052" s="22">
        <f t="shared" si="377"/>
        <v>2.6047586210908671</v>
      </c>
      <c r="X5052" s="33"/>
      <c r="Y5052" s="33"/>
    </row>
    <row r="5053" spans="1:25" x14ac:dyDescent="0.2">
      <c r="A5053" s="93" t="s">
        <v>4490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4490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4"/>
        <v>9 2025</v>
      </c>
      <c r="G5054" s="97" t="s">
        <v>5</v>
      </c>
      <c r="H5054" s="161" t="s">
        <v>4486</v>
      </c>
      <c r="I5054" s="97" t="s">
        <v>3863</v>
      </c>
      <c r="J5054" s="97" t="s">
        <v>4487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3575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4490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4"/>
        <v>9 2025</v>
      </c>
      <c r="G5055" s="97" t="s">
        <v>5</v>
      </c>
      <c r="H5055" s="161" t="s">
        <v>4488</v>
      </c>
      <c r="I5055" s="97" t="s">
        <v>2527</v>
      </c>
      <c r="J5055" s="97" t="s">
        <v>4489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3575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4497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4"/>
        <v>9 2025</v>
      </c>
      <c r="G5056" s="97" t="s">
        <v>5</v>
      </c>
      <c r="H5056" s="161" t="s">
        <v>4492</v>
      </c>
      <c r="I5056" s="97" t="s">
        <v>4493</v>
      </c>
      <c r="J5056" s="97" t="s">
        <v>4494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3575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4497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4"/>
        <v>9 2025</v>
      </c>
      <c r="G5057" s="97" t="s">
        <v>5</v>
      </c>
      <c r="H5057" s="161" t="s">
        <v>3883</v>
      </c>
      <c r="I5057" s="97" t="s">
        <v>3884</v>
      </c>
      <c r="J5057" s="97" t="s">
        <v>3885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3575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4497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4428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3306</v>
      </c>
      <c r="T5058" s="95" t="str">
        <f t="shared" si="375"/>
        <v>11 2025</v>
      </c>
      <c r="U5058" s="32">
        <f t="shared" si="376"/>
        <v>995.24793814432974</v>
      </c>
      <c r="V5058" s="22">
        <f t="shared" si="377"/>
        <v>0.76278702079906935</v>
      </c>
      <c r="X5058" s="33"/>
      <c r="Y5058" s="33"/>
    </row>
    <row r="5059" spans="1:25" x14ac:dyDescent="0.2">
      <c r="A5059" s="93" t="s">
        <v>4497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4"/>
        <v>9 2025</v>
      </c>
      <c r="G5059" s="97" t="s">
        <v>5</v>
      </c>
      <c r="H5059" s="161" t="s">
        <v>3903</v>
      </c>
      <c r="I5059" s="97" t="s">
        <v>2071</v>
      </c>
      <c r="J5059" s="97" t="s">
        <v>3904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3335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4497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si="374"/>
        <v>9 2025</v>
      </c>
      <c r="G5060" s="97" t="s">
        <v>5</v>
      </c>
      <c r="H5060" s="161" t="s">
        <v>4495</v>
      </c>
      <c r="I5060" s="97" t="s">
        <v>2165</v>
      </c>
      <c r="J5060" s="97" t="s">
        <v>4496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4758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4497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4758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4497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4758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4499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4499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4499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3320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4499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4"/>
        <v>9 2025</v>
      </c>
      <c r="G5066" s="97" t="s">
        <v>5</v>
      </c>
      <c r="H5066" s="161" t="s">
        <v>4482</v>
      </c>
      <c r="I5066" s="97" t="s">
        <v>2115</v>
      </c>
      <c r="J5066" s="97" t="s">
        <v>4483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3306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4499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4"/>
        <v>9 2025</v>
      </c>
      <c r="G5067" s="97" t="s">
        <v>5</v>
      </c>
      <c r="H5067" s="161" t="s">
        <v>3674</v>
      </c>
      <c r="I5067" s="97" t="s">
        <v>2115</v>
      </c>
      <c r="J5067" s="97" t="s">
        <v>3675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4628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4"/>
        <v>9 2025</v>
      </c>
      <c r="G5068" s="97" t="s">
        <v>5</v>
      </c>
      <c r="H5068" s="161" t="s">
        <v>4629</v>
      </c>
      <c r="I5068" s="97" t="s">
        <v>4274</v>
      </c>
      <c r="J5068" s="97" t="s">
        <v>1288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3352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4628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4"/>
        <v>9 2025</v>
      </c>
      <c r="G5069" s="97" t="s">
        <v>5</v>
      </c>
      <c r="H5069" s="161" t="s">
        <v>4629</v>
      </c>
      <c r="I5069" s="97" t="s">
        <v>4274</v>
      </c>
      <c r="J5069" s="97" t="s">
        <v>1288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3352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4630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3331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4631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4654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4428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4812</v>
      </c>
      <c r="T5072" s="95" t="str">
        <f t="shared" si="375"/>
        <v>12 2025</v>
      </c>
      <c r="U5072" s="32">
        <f t="shared" si="376"/>
        <v>1273.3576054987213</v>
      </c>
      <c r="V5072" s="22">
        <f t="shared" si="377"/>
        <v>1.1302234069244197</v>
      </c>
      <c r="X5072" s="33"/>
      <c r="Y5072" s="33"/>
    </row>
    <row r="5073" spans="1:25" x14ac:dyDescent="0.2">
      <c r="A5073" s="93" t="s">
        <v>4654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4428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4654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4654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4899</v>
      </c>
      <c r="T5075" s="95" t="str">
        <f t="shared" si="375"/>
        <v>12 2025</v>
      </c>
      <c r="U5075" s="32">
        <f t="shared" si="376"/>
        <v>1801.6010901534528</v>
      </c>
      <c r="V5075" s="22">
        <f t="shared" si="377"/>
        <v>0.69335046413633594</v>
      </c>
      <c r="X5075" s="33"/>
      <c r="Y5075" s="33"/>
    </row>
    <row r="5076" spans="1:25" x14ac:dyDescent="0.2">
      <c r="A5076" s="93" t="s">
        <v>4654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4654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4"/>
        <v>9 2025</v>
      </c>
      <c r="G5077" s="97" t="s">
        <v>5</v>
      </c>
      <c r="H5077" s="161" t="s">
        <v>4646</v>
      </c>
      <c r="I5077" s="97" t="s">
        <v>2067</v>
      </c>
      <c r="J5077" s="97" t="s">
        <v>4647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4654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4648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75"/>
        <v>11 2025</v>
      </c>
      <c r="U5078" s="32">
        <f t="shared" si="376"/>
        <v>1428.7793797953968</v>
      </c>
      <c r="V5078" s="22">
        <f t="shared" si="377"/>
        <v>0.80666370044311642</v>
      </c>
      <c r="X5078" s="33"/>
      <c r="Y5078" s="33"/>
    </row>
    <row r="5079" spans="1:25" x14ac:dyDescent="0.2">
      <c r="A5079" s="93" t="s">
        <v>4654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4649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4911</v>
      </c>
      <c r="T5079" s="95" t="str">
        <f t="shared" si="375"/>
        <v>11 2025</v>
      </c>
      <c r="U5079" s="32">
        <f t="shared" si="376"/>
        <v>1190.1157864450129</v>
      </c>
      <c r="V5079" s="22">
        <f t="shared" si="377"/>
        <v>1.9513798848930397</v>
      </c>
      <c r="X5079" s="33"/>
      <c r="Y5079" s="33"/>
    </row>
    <row r="5080" spans="1:25" x14ac:dyDescent="0.2">
      <c r="A5080" s="93" t="s">
        <v>4654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4"/>
        <v>9 2025</v>
      </c>
      <c r="G5080" s="97" t="s">
        <v>5</v>
      </c>
      <c r="H5080" s="161" t="s">
        <v>4650</v>
      </c>
      <c r="I5080" s="97" t="s">
        <v>2067</v>
      </c>
      <c r="J5080" s="97" t="s">
        <v>4651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3484</v>
      </c>
      <c r="T5080" s="95" t="str">
        <f t="shared" si="375"/>
        <v>11 2025</v>
      </c>
      <c r="U5080" s="32">
        <f t="shared" si="376"/>
        <v>655.68642423273695</v>
      </c>
      <c r="V5080" s="22">
        <f t="shared" si="377"/>
        <v>0.39875996518898965</v>
      </c>
      <c r="X5080" s="33"/>
      <c r="Y5080" s="33"/>
    </row>
    <row r="5081" spans="1:25" x14ac:dyDescent="0.2">
      <c r="A5081" s="93" t="s">
        <v>4654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4652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75"/>
        <v>11 2025</v>
      </c>
      <c r="U5081" s="32">
        <f t="shared" si="376"/>
        <v>1043.552770140665</v>
      </c>
      <c r="V5081" s="22">
        <f t="shared" si="377"/>
        <v>1.5896978807638198</v>
      </c>
      <c r="X5081" s="33"/>
      <c r="Y5081" s="33"/>
    </row>
    <row r="5082" spans="1:25" x14ac:dyDescent="0.2">
      <c r="A5082" s="93" t="s">
        <v>4654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4653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75"/>
        <v>10 2025</v>
      </c>
      <c r="U5082" s="32">
        <f t="shared" si="376"/>
        <v>1183.3146187659854</v>
      </c>
      <c r="V5082" s="22">
        <f t="shared" si="377"/>
        <v>0.47018774281025422</v>
      </c>
      <c r="X5082" s="33"/>
      <c r="Y5082" s="33"/>
    </row>
    <row r="5083" spans="1:25" x14ac:dyDescent="0.2">
      <c r="A5083" s="93" t="s">
        <v>4654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4653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3356</v>
      </c>
      <c r="T5083" s="95" t="str">
        <f t="shared" si="375"/>
        <v>11 2025</v>
      </c>
      <c r="U5083" s="32">
        <f t="shared" si="376"/>
        <v>1183.3146187659854</v>
      </c>
      <c r="V5083" s="22">
        <f t="shared" si="377"/>
        <v>0.47018774281025422</v>
      </c>
      <c r="X5083" s="33"/>
      <c r="Y5083" s="33"/>
    </row>
    <row r="5084" spans="1:25" x14ac:dyDescent="0.2">
      <c r="A5084" s="93" t="s">
        <v>4655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4632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3380</v>
      </c>
      <c r="T5084" s="95" t="str">
        <f t="shared" si="375"/>
        <v>10 2025</v>
      </c>
      <c r="U5084" s="32">
        <f t="shared" si="376"/>
        <v>1034.5188768728372</v>
      </c>
      <c r="V5084" s="22">
        <f t="shared" si="377"/>
        <v>1.1953107343750098</v>
      </c>
      <c r="X5084" s="33"/>
      <c r="Y5084" s="33"/>
    </row>
    <row r="5085" spans="1:25" x14ac:dyDescent="0.2">
      <c r="A5085" s="93" t="s">
        <v>4655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4632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4916</v>
      </c>
      <c r="T5085" s="95" t="str">
        <f t="shared" si="375"/>
        <v>12 2025</v>
      </c>
      <c r="U5085" s="32">
        <f t="shared" si="376"/>
        <v>934.51887687283727</v>
      </c>
      <c r="V5085" s="22">
        <f t="shared" si="377"/>
        <v>1.0797680641447462</v>
      </c>
      <c r="X5085" s="33"/>
      <c r="Y5085" s="33"/>
    </row>
    <row r="5086" spans="1:25" x14ac:dyDescent="0.2">
      <c r="A5086" s="93" t="s">
        <v>4655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4655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4655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4"/>
        <v>9 2025</v>
      </c>
      <c r="G5088" s="97" t="s">
        <v>5</v>
      </c>
      <c r="H5088" s="161" t="s">
        <v>4633</v>
      </c>
      <c r="I5088" s="97" t="s">
        <v>2102</v>
      </c>
      <c r="J5088" s="97" t="s">
        <v>4634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4919</v>
      </c>
      <c r="T5088" s="95" t="str">
        <f t="shared" si="375"/>
        <v>11 2025</v>
      </c>
      <c r="U5088" s="32">
        <f t="shared" si="376"/>
        <v>1400.2815170659469</v>
      </c>
      <c r="V5088" s="22">
        <f t="shared" si="377"/>
        <v>1.1671750806417462</v>
      </c>
      <c r="X5088" s="33"/>
      <c r="Y5088" s="33"/>
    </row>
    <row r="5089" spans="1:25" x14ac:dyDescent="0.2">
      <c r="A5089" s="93" t="s">
        <v>4655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4453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4655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3961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4655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4"/>
        <v>9 2025</v>
      </c>
      <c r="G5091" s="97" t="s">
        <v>5</v>
      </c>
      <c r="H5091" s="161" t="s">
        <v>4635</v>
      </c>
      <c r="I5091" s="97" t="s">
        <v>2933</v>
      </c>
      <c r="J5091" s="97" t="s">
        <v>4636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3484</v>
      </c>
      <c r="T5091" s="95" t="str">
        <f t="shared" si="375"/>
        <v>12 2025</v>
      </c>
      <c r="U5091" s="32">
        <f t="shared" si="376"/>
        <v>649.20534223998379</v>
      </c>
      <c r="V5091" s="22">
        <f t="shared" si="377"/>
        <v>0.99755788480885399</v>
      </c>
      <c r="X5091" s="33"/>
      <c r="Y5091" s="33"/>
    </row>
    <row r="5092" spans="1:25" x14ac:dyDescent="0.2">
      <c r="A5092" s="93" t="s">
        <v>4655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75"/>
        <v>12 2025</v>
      </c>
      <c r="U5092" s="32">
        <f t="shared" si="376"/>
        <v>1134.5188768728372</v>
      </c>
      <c r="V5092" s="22">
        <f t="shared" si="377"/>
        <v>1.3108534046052736</v>
      </c>
      <c r="X5092" s="33"/>
      <c r="Y5092" s="33"/>
    </row>
    <row r="5093" spans="1:25" x14ac:dyDescent="0.2">
      <c r="A5093" s="93" t="s">
        <v>4655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4"/>
        <v>9 2025</v>
      </c>
      <c r="G5093" s="97" t="s">
        <v>5</v>
      </c>
      <c r="H5093" s="161" t="s">
        <v>4637</v>
      </c>
      <c r="I5093" s="97" t="s">
        <v>2070</v>
      </c>
      <c r="J5093" s="97" t="s">
        <v>4638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3320</v>
      </c>
      <c r="T5093" s="95" t="str">
        <f t="shared" si="375"/>
        <v>11 2025</v>
      </c>
      <c r="U5093" s="32">
        <f t="shared" si="376"/>
        <v>1104.4910556025577</v>
      </c>
      <c r="V5093" s="22">
        <f t="shared" si="377"/>
        <v>0.92386682741151782</v>
      </c>
      <c r="X5093" s="33"/>
      <c r="Y5093" s="33"/>
    </row>
    <row r="5094" spans="1:25" x14ac:dyDescent="0.2">
      <c r="A5094" s="93" t="s">
        <v>4655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4639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4655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4"/>
        <v>9 2025</v>
      </c>
      <c r="G5095" s="97" t="s">
        <v>5</v>
      </c>
      <c r="H5095" s="161" t="s">
        <v>4640</v>
      </c>
      <c r="I5095" s="97" t="s">
        <v>4641</v>
      </c>
      <c r="J5095" s="97" t="s">
        <v>4642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4927</v>
      </c>
      <c r="T5095" s="95" t="str">
        <f t="shared" si="375"/>
        <v>10 2025</v>
      </c>
      <c r="U5095" s="32">
        <f t="shared" si="376"/>
        <v>2148.4585952999028</v>
      </c>
      <c r="V5095" s="22">
        <f t="shared" si="377"/>
        <v>0.75343762912180501</v>
      </c>
      <c r="X5095" s="33"/>
      <c r="Y5095" s="33"/>
    </row>
    <row r="5096" spans="1:25" x14ac:dyDescent="0.2">
      <c r="A5096" s="93" t="s">
        <v>4655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4"/>
        <v>9 2025</v>
      </c>
      <c r="G5096" s="97" t="s">
        <v>5</v>
      </c>
      <c r="H5096" s="161" t="s">
        <v>4102</v>
      </c>
      <c r="I5096" s="97" t="s">
        <v>2742</v>
      </c>
      <c r="J5096" s="97" t="s">
        <v>4103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75"/>
        <v>10 2025</v>
      </c>
      <c r="U5096" s="32">
        <f t="shared" si="376"/>
        <v>1526.1004606722454</v>
      </c>
      <c r="V5096" s="22">
        <f t="shared" si="377"/>
        <v>0.86030827949286448</v>
      </c>
      <c r="X5096" s="33"/>
      <c r="Y5096" s="33"/>
    </row>
    <row r="5097" spans="1:25" x14ac:dyDescent="0.2">
      <c r="A5097" s="93" t="s">
        <v>4655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4"/>
        <v>9 2025</v>
      </c>
      <c r="G5097" s="97" t="s">
        <v>5</v>
      </c>
      <c r="H5097" s="161" t="s">
        <v>4643</v>
      </c>
      <c r="I5097" s="97" t="s">
        <v>4644</v>
      </c>
      <c r="J5097" s="97" t="s">
        <v>4645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4655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4666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4"/>
        <v>9 2025</v>
      </c>
      <c r="G5099" s="97" t="s">
        <v>5</v>
      </c>
      <c r="H5099" s="161" t="s">
        <v>4658</v>
      </c>
      <c r="I5099" s="97" t="s">
        <v>2099</v>
      </c>
      <c r="J5099" s="97" t="s">
        <v>4659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3335</v>
      </c>
      <c r="T5099" s="95" t="str">
        <f t="shared" si="375"/>
        <v>10 2025</v>
      </c>
      <c r="U5099" s="32">
        <f t="shared" si="376"/>
        <v>1155.3203189934093</v>
      </c>
      <c r="V5099" s="22">
        <f t="shared" si="377"/>
        <v>0.62629860939487492</v>
      </c>
      <c r="X5099" s="33"/>
      <c r="Y5099" s="33"/>
    </row>
    <row r="5100" spans="1:25" x14ac:dyDescent="0.2">
      <c r="A5100" s="93" t="s">
        <v>4666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4666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4660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4666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4"/>
        <v>9 2025</v>
      </c>
      <c r="G5102" s="97" t="s">
        <v>5</v>
      </c>
      <c r="H5102" s="161" t="s">
        <v>4102</v>
      </c>
      <c r="I5102" s="97" t="s">
        <v>2742</v>
      </c>
      <c r="J5102" s="97" t="s">
        <v>4103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5287</v>
      </c>
      <c r="T5102" s="95" t="str">
        <f t="shared" si="375"/>
        <v>11 2025</v>
      </c>
      <c r="U5102" s="32">
        <f t="shared" si="376"/>
        <v>1381.5665649020405</v>
      </c>
      <c r="V5102" s="22">
        <f t="shared" si="377"/>
        <v>0.68447467272310103</v>
      </c>
      <c r="X5102" s="33"/>
      <c r="Y5102" s="33"/>
    </row>
    <row r="5103" spans="1:25" x14ac:dyDescent="0.2">
      <c r="A5103" s="93" t="s">
        <v>4666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4"/>
        <v>9 2025</v>
      </c>
      <c r="G5103" s="97" t="s">
        <v>5</v>
      </c>
      <c r="H5103" s="161" t="s">
        <v>4661</v>
      </c>
      <c r="I5103" s="97" t="s">
        <v>2742</v>
      </c>
      <c r="J5103" s="97" t="s">
        <v>4662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4666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3566</v>
      </c>
      <c r="T5104" s="95" t="str">
        <f t="shared" si="375"/>
        <v>11 2025</v>
      </c>
      <c r="U5104" s="32">
        <f t="shared" si="376"/>
        <v>662.70216313960157</v>
      </c>
      <c r="V5104" s="22">
        <f t="shared" si="377"/>
        <v>0.92388702305340653</v>
      </c>
      <c r="X5104" s="33"/>
      <c r="Y5104" s="33"/>
    </row>
    <row r="5105" spans="1:25" x14ac:dyDescent="0.2">
      <c r="A5105" s="93" t="s">
        <v>4666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5161</v>
      </c>
      <c r="T5105" s="95" t="str">
        <f t="shared" si="375"/>
        <v>11 2025</v>
      </c>
      <c r="U5105" s="32">
        <f t="shared" si="376"/>
        <v>882.70216313960157</v>
      </c>
      <c r="V5105" s="22">
        <f t="shared" si="377"/>
        <v>1.2305936499169932</v>
      </c>
      <c r="X5105" s="33"/>
      <c r="Y5105" s="33"/>
    </row>
    <row r="5106" spans="1:25" x14ac:dyDescent="0.2">
      <c r="A5106" s="93" t="s">
        <v>4666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4663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4666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3370</v>
      </c>
      <c r="T5107" s="95" t="str">
        <f t="shared" si="375"/>
        <v>10 2025</v>
      </c>
      <c r="U5107" s="32">
        <f t="shared" si="376"/>
        <v>671.48007882236038</v>
      </c>
      <c r="V5107" s="22">
        <f t="shared" si="377"/>
        <v>0.38847112526471861</v>
      </c>
      <c r="X5107" s="33"/>
      <c r="Y5107" s="33"/>
    </row>
    <row r="5108" spans="1:25" x14ac:dyDescent="0.2">
      <c r="A5108" s="93" t="s">
        <v>4666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4"/>
        <v>9 2025</v>
      </c>
      <c r="G5108" s="97" t="s">
        <v>5</v>
      </c>
      <c r="H5108" s="161" t="s">
        <v>4664</v>
      </c>
      <c r="I5108" s="97" t="s">
        <v>2229</v>
      </c>
      <c r="J5108" s="97" t="s">
        <v>4665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3326</v>
      </c>
      <c r="T5108" s="95" t="str">
        <f t="shared" si="375"/>
        <v>10 2025</v>
      </c>
      <c r="U5108" s="32">
        <f t="shared" si="376"/>
        <v>946.81585551666331</v>
      </c>
      <c r="V5108" s="22">
        <f t="shared" si="377"/>
        <v>0.89900314249522362</v>
      </c>
      <c r="X5108" s="33"/>
      <c r="Y5108" s="33"/>
    </row>
    <row r="5109" spans="1:25" x14ac:dyDescent="0.2">
      <c r="A5109" s="93" t="s">
        <v>4666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4"/>
        <v>9 2025</v>
      </c>
      <c r="G5109" s="97" t="s">
        <v>5</v>
      </c>
      <c r="H5109" s="161" t="s">
        <v>3865</v>
      </c>
      <c r="I5109" s="97" t="s">
        <v>2229</v>
      </c>
      <c r="J5109" s="97" t="s">
        <v>3866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3326</v>
      </c>
      <c r="T5109" s="95" t="str">
        <f t="shared" si="375"/>
        <v>10 2025</v>
      </c>
      <c r="U5109" s="32">
        <f t="shared" si="376"/>
        <v>1714.9673049899088</v>
      </c>
      <c r="V5109" s="22">
        <f t="shared" si="377"/>
        <v>0.53844574584013027</v>
      </c>
      <c r="X5109" s="33"/>
      <c r="Y5109" s="33"/>
    </row>
    <row r="5110" spans="1:25" x14ac:dyDescent="0.2">
      <c r="A5110" s="93" t="s">
        <v>4666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4"/>
        <v>9 2025</v>
      </c>
      <c r="G5110" s="97" t="s">
        <v>5</v>
      </c>
      <c r="H5110" s="161" t="s">
        <v>3857</v>
      </c>
      <c r="I5110" s="97" t="s">
        <v>2067</v>
      </c>
      <c r="J5110" s="97" t="s">
        <v>3858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75"/>
        <v>12 2025</v>
      </c>
      <c r="U5110" s="32">
        <f t="shared" si="376"/>
        <v>1238.0544034557952</v>
      </c>
      <c r="V5110" s="22">
        <f t="shared" si="377"/>
        <v>0.57265751989077907</v>
      </c>
      <c r="X5110" s="33"/>
      <c r="Y5110" s="33"/>
    </row>
    <row r="5111" spans="1:25" x14ac:dyDescent="0.2">
      <c r="A5111" s="93" t="s">
        <v>4676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4"/>
        <v>9 2025</v>
      </c>
      <c r="G5111" s="97" t="s">
        <v>5</v>
      </c>
      <c r="H5111" s="161" t="s">
        <v>4668</v>
      </c>
      <c r="I5111" s="97" t="s">
        <v>2229</v>
      </c>
      <c r="J5111" s="97" t="s">
        <v>4669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3352</v>
      </c>
      <c r="T5111" s="95" t="str">
        <f t="shared" si="375"/>
        <v>11 2025</v>
      </c>
      <c r="U5111" s="32">
        <f t="shared" si="376"/>
        <v>1397.4092933938016</v>
      </c>
      <c r="V5111" s="22">
        <f t="shared" si="377"/>
        <v>0.99630582664779366</v>
      </c>
      <c r="X5111" s="33"/>
      <c r="Y5111" s="33"/>
    </row>
    <row r="5112" spans="1:25" x14ac:dyDescent="0.2">
      <c r="A5112" s="93" t="s">
        <v>4676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4746</v>
      </c>
      <c r="T5112" s="95" t="str">
        <f t="shared" si="375"/>
        <v>12 2025</v>
      </c>
      <c r="U5112" s="32">
        <f t="shared" si="376"/>
        <v>1055.6472746833665</v>
      </c>
      <c r="V5112" s="22">
        <f t="shared" si="377"/>
        <v>1.6383065256139386</v>
      </c>
      <c r="X5112" s="33"/>
      <c r="Y5112" s="33"/>
    </row>
    <row r="5113" spans="1:25" x14ac:dyDescent="0.2">
      <c r="A5113" s="93" t="s">
        <v>4676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4387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3566</v>
      </c>
      <c r="T5113" s="95" t="str">
        <f t="shared" si="375"/>
        <v>11 2025</v>
      </c>
      <c r="U5113" s="32">
        <f t="shared" si="376"/>
        <v>702.85934123204322</v>
      </c>
      <c r="V5113" s="22">
        <f t="shared" si="377"/>
        <v>1.2393033903774746</v>
      </c>
      <c r="X5113" s="33"/>
      <c r="Y5113" s="33"/>
    </row>
    <row r="5114" spans="1:25" x14ac:dyDescent="0.2">
      <c r="A5114" s="93" t="s">
        <v>4676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4670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75"/>
        <v/>
      </c>
      <c r="U5114" s="32">
        <f t="shared" si="376"/>
        <v>-824.45372293153207</v>
      </c>
      <c r="V5114" s="22" t="str">
        <f t="shared" si="377"/>
        <v/>
      </c>
      <c r="X5114" s="33"/>
      <c r="Y5114" s="33"/>
    </row>
    <row r="5115" spans="1:25" x14ac:dyDescent="0.2">
      <c r="A5115" s="93" t="s">
        <v>4676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4"/>
        <v>9 2025</v>
      </c>
      <c r="G5115" s="97" t="s">
        <v>5</v>
      </c>
      <c r="H5115" s="161" t="s">
        <v>3754</v>
      </c>
      <c r="I5115" s="97" t="s">
        <v>2067</v>
      </c>
      <c r="J5115" s="97" t="s">
        <v>4671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3557</v>
      </c>
      <c r="T5115" s="95" t="str">
        <f t="shared" si="375"/>
        <v>11 2025</v>
      </c>
      <c r="U5115" s="32">
        <f t="shared" si="376"/>
        <v>880.96588647596684</v>
      </c>
      <c r="V5115" s="22">
        <f t="shared" si="377"/>
        <v>1.42312978756665</v>
      </c>
      <c r="X5115" s="33"/>
      <c r="Y5115" s="33"/>
    </row>
    <row r="5116" spans="1:25" x14ac:dyDescent="0.2">
      <c r="A5116" s="93" t="s">
        <v>4676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75"/>
        <v/>
      </c>
      <c r="U5116" s="32">
        <f t="shared" si="376"/>
        <v>-872.21710260527652</v>
      </c>
      <c r="V5116" s="22" t="str">
        <f t="shared" si="377"/>
        <v/>
      </c>
      <c r="X5116" s="33"/>
      <c r="Y5116" s="33"/>
    </row>
    <row r="5117" spans="1:25" x14ac:dyDescent="0.2">
      <c r="A5117" s="93" t="s">
        <v>4676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75"/>
        <v/>
      </c>
      <c r="U5117" s="32">
        <f t="shared" si="376"/>
        <v>-872.21710260527652</v>
      </c>
      <c r="V5117" s="22" t="str">
        <f t="shared" si="377"/>
        <v/>
      </c>
      <c r="X5117" s="33"/>
      <c r="Y5117" s="33"/>
    </row>
    <row r="5118" spans="1:25" x14ac:dyDescent="0.2">
      <c r="A5118" s="93" t="s">
        <v>4676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57"/>
        <v>9 2025</v>
      </c>
      <c r="G5118" s="97" t="s">
        <v>5</v>
      </c>
      <c r="H5118" s="161" t="s">
        <v>4672</v>
      </c>
      <c r="I5118" s="97" t="s">
        <v>2119</v>
      </c>
      <c r="J5118" s="97" t="s">
        <v>4673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60"/>
        <v/>
      </c>
      <c r="U5118" s="32">
        <f t="shared" si="358"/>
        <v>-2052.1545228695172</v>
      </c>
      <c r="V5118" s="22" t="str">
        <f t="shared" si="359"/>
        <v/>
      </c>
      <c r="X5118" s="33"/>
      <c r="Y5118" s="33"/>
    </row>
    <row r="5119" spans="1:25" x14ac:dyDescent="0.2">
      <c r="A5119" s="93" t="s">
        <v>4676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57"/>
        <v>9 2025</v>
      </c>
      <c r="G5119" s="97" t="s">
        <v>5</v>
      </c>
      <c r="H5119" s="161" t="s">
        <v>4674</v>
      </c>
      <c r="I5119" s="97" t="s">
        <v>3974</v>
      </c>
      <c r="J5119" s="97" t="s">
        <v>4675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4911</v>
      </c>
      <c r="T5119" s="95" t="str">
        <f t="shared" si="360"/>
        <v>11 2025</v>
      </c>
      <c r="U5119" s="32">
        <f t="shared" si="358"/>
        <v>1832.3906552264243</v>
      </c>
      <c r="V5119" s="22">
        <f t="shared" si="359"/>
        <v>0.77394130043935239</v>
      </c>
      <c r="X5119" s="33"/>
      <c r="Y5119" s="33"/>
    </row>
    <row r="5120" spans="1:25" x14ac:dyDescent="0.2">
      <c r="A5120" s="93" t="s">
        <v>4684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60"/>
        <v/>
      </c>
      <c r="U5120" s="32">
        <f t="shared" si="358"/>
        <v>-1222.5920156985874</v>
      </c>
      <c r="V5120" s="22" t="str">
        <f t="shared" si="359"/>
        <v/>
      </c>
      <c r="X5120" s="33"/>
      <c r="Y5120" s="33"/>
    </row>
    <row r="5121" spans="1:25" x14ac:dyDescent="0.2">
      <c r="A5121" s="93" t="s">
        <v>4684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60"/>
        <v/>
      </c>
      <c r="U5121" s="32">
        <f t="shared" si="358"/>
        <v>-1222.5920156985874</v>
      </c>
      <c r="V5121" s="22" t="str">
        <f t="shared" si="359"/>
        <v/>
      </c>
      <c r="X5121" s="33"/>
      <c r="Y5121" s="33"/>
    </row>
    <row r="5122" spans="1:25" x14ac:dyDescent="0.2">
      <c r="A5122" s="93" t="s">
        <v>4684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57"/>
        <v>10 2025</v>
      </c>
      <c r="G5122" s="97" t="s">
        <v>5</v>
      </c>
      <c r="H5122" s="161" t="s">
        <v>4425</v>
      </c>
      <c r="I5122" s="97" t="s">
        <v>2742</v>
      </c>
      <c r="J5122" s="97" t="s">
        <v>4426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60"/>
        <v>11 2025</v>
      </c>
      <c r="U5122" s="32">
        <f t="shared" si="358"/>
        <v>1035.4195729984299</v>
      </c>
      <c r="V5122" s="22">
        <f t="shared" si="359"/>
        <v>1.0734403726364898</v>
      </c>
      <c r="X5122" s="33"/>
      <c r="Y5122" s="33"/>
    </row>
    <row r="5123" spans="1:25" x14ac:dyDescent="0.2">
      <c r="A5123" s="93" t="s">
        <v>4684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57"/>
        <v>10 2025</v>
      </c>
      <c r="G5123" s="97" t="s">
        <v>5</v>
      </c>
      <c r="H5123" s="161" t="s">
        <v>4678</v>
      </c>
      <c r="I5123" s="97" t="s">
        <v>2108</v>
      </c>
      <c r="J5123" s="97" t="s">
        <v>4679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4822</v>
      </c>
      <c r="T5123" s="95" t="str">
        <f t="shared" si="360"/>
        <v>11 2025</v>
      </c>
      <c r="U5123" s="32">
        <f t="shared" si="358"/>
        <v>854.61544113029822</v>
      </c>
      <c r="V5123" s="22">
        <f t="shared" si="359"/>
        <v>0.68622614199258936</v>
      </c>
      <c r="X5123" s="33"/>
      <c r="Y5123" s="33"/>
    </row>
    <row r="5124" spans="1:25" x14ac:dyDescent="0.2">
      <c r="A5124" s="93" t="s">
        <v>4684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si="357"/>
        <v>10 2025</v>
      </c>
      <c r="G5124" s="97" t="s">
        <v>5</v>
      </c>
      <c r="H5124" s="161" t="s">
        <v>3931</v>
      </c>
      <c r="I5124" s="97" t="s">
        <v>3932</v>
      </c>
      <c r="J5124" s="97" t="s">
        <v>3933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4822</v>
      </c>
      <c r="T5124" s="95" t="str">
        <f t="shared" si="360"/>
        <v>11 2025</v>
      </c>
      <c r="U5124" s="32">
        <f t="shared" si="358"/>
        <v>714.40030141287286</v>
      </c>
      <c r="V5124" s="22">
        <f t="shared" si="359"/>
        <v>1.0420078989023733</v>
      </c>
      <c r="X5124" s="33"/>
      <c r="Y5124" s="33"/>
    </row>
    <row r="5125" spans="1:25" x14ac:dyDescent="0.2">
      <c r="A5125" s="93" t="s">
        <v>4684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57"/>
        <v>10 2025</v>
      </c>
      <c r="G5125" s="97" t="s">
        <v>5</v>
      </c>
      <c r="H5125" s="161" t="s">
        <v>3639</v>
      </c>
      <c r="I5125" s="97" t="s">
        <v>3624</v>
      </c>
      <c r="J5125" s="97" t="s">
        <v>4383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3331</v>
      </c>
      <c r="T5125" s="95" t="str">
        <f t="shared" si="360"/>
        <v>11 2025</v>
      </c>
      <c r="U5125" s="32">
        <f t="shared" si="358"/>
        <v>1312.727293563579</v>
      </c>
      <c r="V5125" s="22">
        <f t="shared" si="359"/>
        <v>0.82703324276946544</v>
      </c>
      <c r="X5125" s="33"/>
      <c r="Y5125" s="33"/>
    </row>
    <row r="5126" spans="1:25" x14ac:dyDescent="0.2">
      <c r="A5126" s="93" t="s">
        <v>4684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57"/>
        <v>10 2025</v>
      </c>
      <c r="G5126" s="97" t="s">
        <v>5</v>
      </c>
      <c r="H5126" s="161" t="s">
        <v>4680</v>
      </c>
      <c r="I5126" s="97" t="s">
        <v>2067</v>
      </c>
      <c r="J5126" s="97" t="s">
        <v>4681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3281</v>
      </c>
      <c r="T5126" s="95" t="str">
        <f t="shared" si="360"/>
        <v>11 2025</v>
      </c>
      <c r="U5126" s="32">
        <f t="shared" si="358"/>
        <v>1174.2488948194664</v>
      </c>
      <c r="V5126" s="22">
        <f t="shared" si="359"/>
        <v>0.50489018029653554</v>
      </c>
      <c r="X5126" s="33"/>
      <c r="Y5126" s="33"/>
    </row>
    <row r="5127" spans="1:25" x14ac:dyDescent="0.2">
      <c r="A5127" s="93" t="s">
        <v>4684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57"/>
        <v>10 2025</v>
      </c>
      <c r="G5127" s="97" t="s">
        <v>5</v>
      </c>
      <c r="H5127" s="161" t="s">
        <v>4682</v>
      </c>
      <c r="I5127" s="97" t="s">
        <v>2829</v>
      </c>
      <c r="J5127" s="97" t="s">
        <v>4683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3281</v>
      </c>
      <c r="T5127" s="95" t="str">
        <f t="shared" si="360"/>
        <v>11 2025</v>
      </c>
      <c r="U5127" s="32">
        <f t="shared" si="358"/>
        <v>1583.0285902668757</v>
      </c>
      <c r="V5127" s="22">
        <f t="shared" si="359"/>
        <v>0.74777986277407493</v>
      </c>
      <c r="X5127" s="33"/>
      <c r="Y5127" s="33"/>
    </row>
    <row r="5128" spans="1:25" x14ac:dyDescent="0.2">
      <c r="A5128" s="93" t="s">
        <v>4684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57"/>
        <v>10 2025</v>
      </c>
      <c r="G5128" s="97" t="s">
        <v>7</v>
      </c>
      <c r="H5128" s="161" t="s">
        <v>4643</v>
      </c>
      <c r="I5128" s="97" t="s">
        <v>4644</v>
      </c>
      <c r="J5128" s="97" t="s">
        <v>4645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60"/>
        <v/>
      </c>
      <c r="U5128" s="32">
        <f t="shared" si="358"/>
        <v>-182.34034536891673</v>
      </c>
      <c r="V5128" s="22" t="str">
        <f t="shared" si="359"/>
        <v/>
      </c>
      <c r="X5128" s="33"/>
      <c r="Y5128" s="33"/>
    </row>
    <row r="5129" spans="1:25" x14ac:dyDescent="0.2">
      <c r="A5129" s="93" t="s">
        <v>4684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60"/>
        <v>12 2025</v>
      </c>
      <c r="U5129" s="32">
        <f t="shared" si="358"/>
        <v>1295.7422825745682</v>
      </c>
      <c r="V5129" s="22">
        <f t="shared" si="359"/>
        <v>0.71815809352530591</v>
      </c>
      <c r="X5129" s="33"/>
      <c r="Y5129" s="33"/>
    </row>
    <row r="5130" spans="1:25" x14ac:dyDescent="0.2">
      <c r="A5130" s="93" t="s">
        <v>4684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3484</v>
      </c>
      <c r="T5130" s="95" t="str">
        <f t="shared" si="360"/>
        <v>12 2025</v>
      </c>
      <c r="U5130" s="32">
        <f t="shared" si="358"/>
        <v>1153.1794913657768</v>
      </c>
      <c r="V5130" s="22">
        <f t="shared" si="359"/>
        <v>0.66015912090899764</v>
      </c>
      <c r="X5130" s="33"/>
      <c r="Y5130" s="33"/>
    </row>
    <row r="5131" spans="1:25" x14ac:dyDescent="0.2">
      <c r="A5131" s="93" t="s">
        <v>4684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57"/>
        <v>10 2025</v>
      </c>
      <c r="G5131" s="97" t="s">
        <v>5</v>
      </c>
      <c r="H5131" s="161" t="s">
        <v>3857</v>
      </c>
      <c r="I5131" s="97" t="s">
        <v>2067</v>
      </c>
      <c r="J5131" s="97" t="s">
        <v>3858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4772</v>
      </c>
      <c r="T5131" s="95" t="str">
        <f t="shared" si="360"/>
        <v>12 2025</v>
      </c>
      <c r="U5131" s="32">
        <f t="shared" si="358"/>
        <v>1081.5425086342229</v>
      </c>
      <c r="V5131" s="22">
        <f t="shared" si="359"/>
        <v>0.46649227456704351</v>
      </c>
      <c r="X5131" s="33"/>
      <c r="Y5131" s="33"/>
    </row>
    <row r="5132" spans="1:25" x14ac:dyDescent="0.2">
      <c r="A5132" s="93" t="s">
        <v>4692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57"/>
        <v>10 2025</v>
      </c>
      <c r="G5132" s="97" t="s">
        <v>5</v>
      </c>
      <c r="H5132" s="161" t="s">
        <v>4680</v>
      </c>
      <c r="I5132" s="97" t="s">
        <v>2067</v>
      </c>
      <c r="J5132" s="97" t="s">
        <v>4681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3281</v>
      </c>
      <c r="T5132" s="95" t="str">
        <f t="shared" si="360"/>
        <v>11 2025</v>
      </c>
      <c r="U5132" s="32">
        <f t="shared" si="358"/>
        <v>1162.2363044418357</v>
      </c>
      <c r="V5132" s="22">
        <f t="shared" si="359"/>
        <v>0.49715730749439169</v>
      </c>
      <c r="X5132" s="33"/>
      <c r="Y5132" s="33"/>
    </row>
    <row r="5133" spans="1:25" x14ac:dyDescent="0.2">
      <c r="A5133" s="93" t="s">
        <v>4692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4686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3281</v>
      </c>
      <c r="T5133" s="95" t="str">
        <f t="shared" si="360"/>
        <v>11 2025</v>
      </c>
      <c r="U5133" s="32">
        <f t="shared" si="358"/>
        <v>1952.5476394637662</v>
      </c>
      <c r="V5133" s="22">
        <f t="shared" si="359"/>
        <v>0.44912456251111871</v>
      </c>
      <c r="X5133" s="33"/>
      <c r="Y5133" s="33"/>
    </row>
    <row r="5134" spans="1:25" x14ac:dyDescent="0.2">
      <c r="A5134" s="93" t="s">
        <v>4692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3281</v>
      </c>
      <c r="T5134" s="95" t="str">
        <f t="shared" si="360"/>
        <v>11 2025</v>
      </c>
      <c r="U5134" s="32">
        <f t="shared" si="358"/>
        <v>1074.8435868289366</v>
      </c>
      <c r="V5134" s="22">
        <f t="shared" si="359"/>
        <v>0.50577151882439708</v>
      </c>
      <c r="X5134" s="33"/>
      <c r="Y5134" s="33"/>
    </row>
    <row r="5135" spans="1:25" x14ac:dyDescent="0.2">
      <c r="A5135" s="93" t="s">
        <v>4692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4653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3320</v>
      </c>
      <c r="T5135" s="95" t="str">
        <f t="shared" ref="T5135:T5151" si="379">IF(R5135="","",MONTH(R5135)&amp;" "&amp;YEAR(R5135))</f>
        <v>11 2025</v>
      </c>
      <c r="U5135" s="32">
        <f t="shared" ref="U5135:U5151" si="380">Q5135-P5135</f>
        <v>1322.8306443442266</v>
      </c>
      <c r="V5135" s="22">
        <f t="shared" ref="V5135:V5151" si="381">IF(Q5135&lt;&gt;0,IFERROR(U5135/P5135,""),"")</f>
        <v>0.55647303428211425</v>
      </c>
      <c r="X5135" s="33"/>
      <c r="Y5135" s="33"/>
    </row>
    <row r="5136" spans="1:25" x14ac:dyDescent="0.2">
      <c r="A5136" s="93" t="s">
        <v>4692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4687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79"/>
        <v/>
      </c>
      <c r="U5136" s="32">
        <f t="shared" si="380"/>
        <v>-1914.3819521838518</v>
      </c>
      <c r="V5136" s="22" t="str">
        <f t="shared" si="381"/>
        <v/>
      </c>
      <c r="X5136" s="33"/>
      <c r="Y5136" s="33"/>
    </row>
    <row r="5137" spans="1:25" x14ac:dyDescent="0.2">
      <c r="A5137" s="93" t="s">
        <v>4692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78"/>
        <v>10 2025</v>
      </c>
      <c r="G5137" s="97" t="s">
        <v>6</v>
      </c>
      <c r="H5137" s="161" t="s">
        <v>4688</v>
      </c>
      <c r="I5137" s="97" t="s">
        <v>4689</v>
      </c>
      <c r="J5137" s="97" t="s">
        <v>4690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79"/>
        <v/>
      </c>
      <c r="U5137" s="32">
        <f t="shared" si="380"/>
        <v>-4.7377525174852053E-3</v>
      </c>
      <c r="V5137" s="22">
        <f t="shared" si="381"/>
        <v>-6.0537481457235243E-6</v>
      </c>
      <c r="X5137" s="33"/>
      <c r="Y5137" s="33"/>
    </row>
    <row r="5138" spans="1:25" x14ac:dyDescent="0.2">
      <c r="A5138" s="93" t="s">
        <v>4692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78"/>
        <v>10 2025</v>
      </c>
      <c r="G5138" s="97" t="s">
        <v>7</v>
      </c>
      <c r="H5138" s="161" t="s">
        <v>3726</v>
      </c>
      <c r="I5138" s="97" t="s">
        <v>3128</v>
      </c>
      <c r="J5138" s="97" t="s">
        <v>4691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3331</v>
      </c>
      <c r="T5138" s="95" t="str">
        <f t="shared" si="379"/>
        <v>11 2025</v>
      </c>
      <c r="U5138" s="32">
        <f t="shared" si="380"/>
        <v>850.59851485760157</v>
      </c>
      <c r="V5138" s="22">
        <f t="shared" si="381"/>
        <v>0.89593130848117686</v>
      </c>
      <c r="X5138" s="33"/>
      <c r="Y5138" s="33"/>
    </row>
    <row r="5139" spans="1:25" x14ac:dyDescent="0.2">
      <c r="A5139" s="93" t="s">
        <v>4710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3390</v>
      </c>
      <c r="T5139" s="95" t="str">
        <f t="shared" si="379"/>
        <v>10 2025</v>
      </c>
      <c r="U5139" s="32">
        <f t="shared" si="380"/>
        <v>828.43164963503636</v>
      </c>
      <c r="V5139" s="22">
        <f t="shared" si="381"/>
        <v>1.7567583765829142</v>
      </c>
      <c r="X5139" s="33"/>
      <c r="Y5139" s="33"/>
    </row>
    <row r="5140" spans="1:25" x14ac:dyDescent="0.2">
      <c r="A5140" s="93" t="s">
        <v>4710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3390</v>
      </c>
      <c r="T5140" s="95" t="str">
        <f t="shared" si="379"/>
        <v>10 2025</v>
      </c>
      <c r="U5140" s="32">
        <f t="shared" si="380"/>
        <v>1539.1363373884835</v>
      </c>
      <c r="V5140" s="22">
        <f t="shared" si="381"/>
        <v>0.98607993398559846</v>
      </c>
      <c r="X5140" s="33"/>
      <c r="Y5140" s="33"/>
    </row>
    <row r="5141" spans="1:25" x14ac:dyDescent="0.2">
      <c r="A5141" s="93" t="s">
        <v>4710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3843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3335</v>
      </c>
      <c r="T5141" s="95" t="str">
        <f t="shared" si="379"/>
        <v>10 2025</v>
      </c>
      <c r="U5141" s="32">
        <f t="shared" si="380"/>
        <v>1015.957272776426</v>
      </c>
      <c r="V5141" s="22">
        <f t="shared" si="381"/>
        <v>1.0324320729882301</v>
      </c>
      <c r="X5141" s="33"/>
      <c r="Y5141" s="33"/>
    </row>
    <row r="5142" spans="1:25" x14ac:dyDescent="0.2">
      <c r="A5142" s="93" t="s">
        <v>4710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3843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3335</v>
      </c>
      <c r="T5142" s="95" t="str">
        <f t="shared" si="379"/>
        <v>10 2025</v>
      </c>
      <c r="U5142" s="32">
        <f t="shared" si="380"/>
        <v>1015.957272776426</v>
      </c>
      <c r="V5142" s="22">
        <f t="shared" si="381"/>
        <v>1.0324320729882301</v>
      </c>
      <c r="X5142" s="33"/>
      <c r="Y5142" s="33"/>
    </row>
    <row r="5143" spans="1:25" x14ac:dyDescent="0.2">
      <c r="A5143" s="93" t="s">
        <v>4710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78"/>
        <v>9 2025</v>
      </c>
      <c r="G5143" s="97" t="s">
        <v>5</v>
      </c>
      <c r="H5143" s="161" t="s">
        <v>4694</v>
      </c>
      <c r="I5143" s="97" t="s">
        <v>2826</v>
      </c>
      <c r="J5143" s="97" t="s">
        <v>4695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4710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78"/>
        <v>9 2025</v>
      </c>
      <c r="G5144" s="97" t="s">
        <v>5</v>
      </c>
      <c r="H5144" s="161" t="s">
        <v>4696</v>
      </c>
      <c r="I5144" s="97" t="s">
        <v>2108</v>
      </c>
      <c r="J5144" s="97" t="s">
        <v>4697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3597</v>
      </c>
      <c r="T5144" s="95" t="str">
        <f t="shared" si="379"/>
        <v>10 2025</v>
      </c>
      <c r="U5144" s="32">
        <f t="shared" si="380"/>
        <v>1124.2964520140579</v>
      </c>
      <c r="V5144" s="22">
        <f t="shared" si="381"/>
        <v>0.95627546071460956</v>
      </c>
      <c r="X5144" s="33"/>
      <c r="Y5144" s="33"/>
    </row>
    <row r="5145" spans="1:25" x14ac:dyDescent="0.2">
      <c r="A5145" s="93" t="s">
        <v>4710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78"/>
        <v>9 2025</v>
      </c>
      <c r="G5145" s="97" t="s">
        <v>5</v>
      </c>
      <c r="H5145" s="161" t="s">
        <v>4698</v>
      </c>
      <c r="I5145" s="97" t="s">
        <v>2071</v>
      </c>
      <c r="J5145" s="97" t="s">
        <v>4699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4923</v>
      </c>
      <c r="T5145" s="95" t="str">
        <f t="shared" si="379"/>
        <v>10 2025</v>
      </c>
      <c r="U5145" s="32">
        <f t="shared" si="380"/>
        <v>867.36846931603134</v>
      </c>
      <c r="V5145" s="22">
        <f t="shared" si="381"/>
        <v>1.1839081898458224</v>
      </c>
      <c r="X5145" s="33"/>
      <c r="Y5145" s="33"/>
    </row>
    <row r="5146" spans="1:25" x14ac:dyDescent="0.2">
      <c r="A5146" s="93" t="s">
        <v>4710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4700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4710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4710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78"/>
        <v>9 2025</v>
      </c>
      <c r="G5148" s="97" t="s">
        <v>5</v>
      </c>
      <c r="H5148" s="161" t="s">
        <v>4701</v>
      </c>
      <c r="I5148" s="97" t="s">
        <v>2188</v>
      </c>
      <c r="J5148" s="97" t="s">
        <v>4702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4710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78"/>
        <v>9 2025</v>
      </c>
      <c r="G5149" s="97" t="s">
        <v>7</v>
      </c>
      <c r="H5149" s="161" t="s">
        <v>4703</v>
      </c>
      <c r="I5149" s="97" t="s">
        <v>2188</v>
      </c>
      <c r="J5149" s="97" t="s">
        <v>4704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4710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4710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78"/>
        <v>9 2025</v>
      </c>
      <c r="G5151" s="97" t="s">
        <v>5</v>
      </c>
      <c r="H5151" s="161" t="s">
        <v>4705</v>
      </c>
      <c r="I5151" s="97" t="s">
        <v>4706</v>
      </c>
      <c r="J5151" s="97" t="s">
        <v>4707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3335</v>
      </c>
      <c r="T5151" s="95" t="str">
        <f t="shared" si="379"/>
        <v>12 2025</v>
      </c>
      <c r="U5151" s="32">
        <f t="shared" si="380"/>
        <v>1954.1757404703976</v>
      </c>
      <c r="V5151" s="22">
        <f t="shared" si="381"/>
        <v>0.60205839386806614</v>
      </c>
      <c r="X5151" s="33"/>
      <c r="Y5151" s="33"/>
    </row>
    <row r="5152" spans="1:25" x14ac:dyDescent="0.2">
      <c r="A5152" s="93" t="s">
        <v>4710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4708</v>
      </c>
      <c r="I5152" s="97" t="s">
        <v>2527</v>
      </c>
      <c r="J5152" s="97" t="s">
        <v>4709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3575</v>
      </c>
      <c r="T5152" s="95" t="str">
        <f t="shared" ref="T5152:T5168" si="383">IF(R5152="","",MONTH(R5152)&amp;" "&amp;YEAR(R5152))</f>
        <v>10 2025</v>
      </c>
      <c r="U5152" s="32">
        <f t="shared" ref="U5152:U5168" si="384">Q5152-P5152</f>
        <v>1278.2699410651533</v>
      </c>
      <c r="V5152" s="22">
        <f t="shared" ref="V5152:V5168" si="385">IF(Q5152&lt;&gt;0,IFERROR(U5152/P5152,""),"")</f>
        <v>0.74243342295827641</v>
      </c>
      <c r="X5152" s="33"/>
      <c r="Y5152" s="33"/>
    </row>
    <row r="5153" spans="1:25" x14ac:dyDescent="0.2">
      <c r="A5153" s="93" t="s">
        <v>4719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4712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5154</v>
      </c>
      <c r="T5153" s="95" t="str">
        <f t="shared" si="383"/>
        <v>11 2025</v>
      </c>
      <c r="U5153" s="32">
        <f t="shared" si="384"/>
        <v>637.83978227902935</v>
      </c>
      <c r="V5153" s="22">
        <f t="shared" si="385"/>
        <v>1.1346227679803953</v>
      </c>
      <c r="X5153" s="33"/>
      <c r="Y5153" s="33"/>
    </row>
    <row r="5154" spans="1:25" x14ac:dyDescent="0.2">
      <c r="A5154" s="93" t="s">
        <v>4719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2"/>
        <v>10 2025</v>
      </c>
      <c r="G5154" s="97" t="s">
        <v>5</v>
      </c>
      <c r="H5154" s="161" t="s">
        <v>4713</v>
      </c>
      <c r="I5154" s="97" t="s">
        <v>2222</v>
      </c>
      <c r="J5154" s="97" t="s">
        <v>4714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5154</v>
      </c>
      <c r="T5154" s="95" t="str">
        <f t="shared" si="383"/>
        <v>11 2025</v>
      </c>
      <c r="U5154" s="32">
        <f t="shared" si="384"/>
        <v>1197.9279679376082</v>
      </c>
      <c r="V5154" s="22">
        <f t="shared" si="385"/>
        <v>0.48853702186311931</v>
      </c>
      <c r="X5154" s="33"/>
      <c r="Y5154" s="33"/>
    </row>
    <row r="5155" spans="1:25" x14ac:dyDescent="0.2">
      <c r="A5155" s="93" t="s">
        <v>4719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5157</v>
      </c>
      <c r="T5155" s="95" t="str">
        <f t="shared" si="383"/>
        <v>11 2025</v>
      </c>
      <c r="U5155" s="32">
        <f t="shared" si="384"/>
        <v>784.559774696707</v>
      </c>
      <c r="V5155" s="22">
        <f t="shared" si="385"/>
        <v>0.85703004195252153</v>
      </c>
      <c r="X5155" s="33"/>
      <c r="Y5155" s="33"/>
    </row>
    <row r="5156" spans="1:25" x14ac:dyDescent="0.2">
      <c r="A5156" s="93" t="s">
        <v>4719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5157</v>
      </c>
      <c r="T5156" s="95" t="str">
        <f t="shared" si="383"/>
        <v>11 2025</v>
      </c>
      <c r="U5156" s="32">
        <f t="shared" si="384"/>
        <v>812.40963388214868</v>
      </c>
      <c r="V5156" s="22">
        <f t="shared" si="385"/>
        <v>0.54612455981567387</v>
      </c>
      <c r="X5156" s="33"/>
      <c r="Y5156" s="33"/>
    </row>
    <row r="5157" spans="1:25" x14ac:dyDescent="0.2">
      <c r="A5157" s="93" t="s">
        <v>4719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4919</v>
      </c>
      <c r="T5157" s="95" t="str">
        <f t="shared" si="383"/>
        <v>10 2025</v>
      </c>
      <c r="U5157" s="32">
        <f t="shared" si="384"/>
        <v>1141.9253157495666</v>
      </c>
      <c r="V5157" s="22">
        <f t="shared" si="385"/>
        <v>0.78317340537093771</v>
      </c>
      <c r="X5157" s="33"/>
      <c r="Y5157" s="33"/>
    </row>
    <row r="5158" spans="1:25" x14ac:dyDescent="0.2">
      <c r="A5158" s="93" t="s">
        <v>4719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5161</v>
      </c>
      <c r="T5158" s="95" t="str">
        <f t="shared" si="383"/>
        <v>11 2025</v>
      </c>
      <c r="U5158" s="32">
        <f t="shared" si="384"/>
        <v>1141.9253157495666</v>
      </c>
      <c r="V5158" s="22">
        <f t="shared" si="385"/>
        <v>0.78317340537093771</v>
      </c>
      <c r="X5158" s="33"/>
      <c r="Y5158" s="33"/>
    </row>
    <row r="5159" spans="1:25" x14ac:dyDescent="0.2">
      <c r="A5159" s="93" t="s">
        <v>4719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3566</v>
      </c>
      <c r="T5159" s="95" t="str">
        <f t="shared" si="383"/>
        <v>11 2025</v>
      </c>
      <c r="U5159" s="32">
        <f t="shared" si="384"/>
        <v>951.25836005199244</v>
      </c>
      <c r="V5159" s="22">
        <f t="shared" si="385"/>
        <v>0.44270485681796984</v>
      </c>
      <c r="X5159" s="33"/>
      <c r="Y5159" s="33"/>
    </row>
    <row r="5160" spans="1:25" x14ac:dyDescent="0.2">
      <c r="A5160" s="93" t="s">
        <v>4719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3566</v>
      </c>
      <c r="T5160" s="95" t="str">
        <f t="shared" si="383"/>
        <v>11 2025</v>
      </c>
      <c r="U5160" s="32">
        <f t="shared" si="384"/>
        <v>597.12306867417681</v>
      </c>
      <c r="V5160" s="22">
        <f t="shared" si="385"/>
        <v>0.79312174915844158</v>
      </c>
      <c r="X5160" s="33"/>
      <c r="Y5160" s="33"/>
    </row>
    <row r="5161" spans="1:25" x14ac:dyDescent="0.2">
      <c r="A5161" s="93" t="s">
        <v>4719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5151</v>
      </c>
      <c r="T5161" s="95" t="str">
        <f t="shared" si="383"/>
        <v>10 2025</v>
      </c>
      <c r="U5161" s="32">
        <f t="shared" si="384"/>
        <v>643.18806217504323</v>
      </c>
      <c r="V5161" s="22">
        <f t="shared" si="385"/>
        <v>1.4079931125212908</v>
      </c>
      <c r="X5161" s="33"/>
      <c r="Y5161" s="33"/>
    </row>
    <row r="5162" spans="1:25" x14ac:dyDescent="0.2">
      <c r="A5162" s="93" t="s">
        <v>4719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2"/>
        <v>10 2025</v>
      </c>
      <c r="G5162" s="97" t="s">
        <v>5</v>
      </c>
      <c r="H5162" s="161" t="s">
        <v>4715</v>
      </c>
      <c r="I5162" s="97" t="s">
        <v>2115</v>
      </c>
      <c r="J5162" s="97" t="s">
        <v>4716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3"/>
        <v>11 2025</v>
      </c>
      <c r="U5162" s="32">
        <f t="shared" si="384"/>
        <v>874.67062066724452</v>
      </c>
      <c r="V5162" s="22">
        <f t="shared" si="385"/>
        <v>0.85306306275593724</v>
      </c>
      <c r="X5162" s="33"/>
      <c r="Y5162" s="33"/>
    </row>
    <row r="5163" spans="1:25" x14ac:dyDescent="0.2">
      <c r="A5163" s="93" t="s">
        <v>4719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2"/>
        <v>10 2025</v>
      </c>
      <c r="G5163" s="97" t="s">
        <v>5</v>
      </c>
      <c r="H5163" s="161" t="s">
        <v>3758</v>
      </c>
      <c r="I5163" s="97" t="s">
        <v>2067</v>
      </c>
      <c r="J5163" s="97" t="s">
        <v>4717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3597</v>
      </c>
      <c r="T5163" s="95" t="str">
        <f t="shared" si="383"/>
        <v>11 2025</v>
      </c>
      <c r="U5163" s="32">
        <f t="shared" si="384"/>
        <v>820.68397638648162</v>
      </c>
      <c r="V5163" s="22">
        <f t="shared" si="385"/>
        <v>0.51964519077615268</v>
      </c>
      <c r="X5163" s="33"/>
      <c r="Y5163" s="33"/>
    </row>
    <row r="5164" spans="1:25" x14ac:dyDescent="0.2">
      <c r="A5164" s="93" t="s">
        <v>4719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4718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3575</v>
      </c>
      <c r="T5164" s="95" t="str">
        <f t="shared" si="383"/>
        <v>11 2025</v>
      </c>
      <c r="U5164" s="32">
        <f t="shared" si="384"/>
        <v>1088.7970883882147</v>
      </c>
      <c r="V5164" s="22">
        <f t="shared" si="385"/>
        <v>0.72048371533836553</v>
      </c>
      <c r="X5164" s="33"/>
      <c r="Y5164" s="33"/>
    </row>
    <row r="5165" spans="1:25" x14ac:dyDescent="0.2">
      <c r="A5165" s="93" t="s">
        <v>4719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2"/>
        <v>10 2025</v>
      </c>
      <c r="G5165" s="97" t="s">
        <v>5</v>
      </c>
      <c r="H5165" s="161" t="s">
        <v>4425</v>
      </c>
      <c r="I5165" s="97" t="s">
        <v>2742</v>
      </c>
      <c r="J5165" s="97" t="s">
        <v>4426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3597</v>
      </c>
      <c r="T5165" s="95" t="str">
        <f t="shared" si="383"/>
        <v>12 2025</v>
      </c>
      <c r="U5165" s="32">
        <f t="shared" si="384"/>
        <v>1039.1510333622182</v>
      </c>
      <c r="V5165" s="22">
        <f t="shared" si="385"/>
        <v>1.0814925856645632</v>
      </c>
      <c r="X5165" s="33"/>
      <c r="Y5165" s="33"/>
    </row>
    <row r="5166" spans="1:25" x14ac:dyDescent="0.2">
      <c r="A5166" s="93" t="s">
        <v>4863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4863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3"/>
        <v>11 2025</v>
      </c>
      <c r="U5167" s="32">
        <f t="shared" si="384"/>
        <v>1128</v>
      </c>
      <c r="V5167" s="22">
        <f t="shared" si="385"/>
        <v>1.2935779816513762</v>
      </c>
      <c r="X5167" s="33"/>
      <c r="Y5167" s="33"/>
    </row>
    <row r="5168" spans="1:25" x14ac:dyDescent="0.2">
      <c r="A5168" s="93" t="s">
        <v>4864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3"/>
        <v/>
      </c>
      <c r="U5168" s="32">
        <f t="shared" si="384"/>
        <v>2.5599683931432082E-4</v>
      </c>
      <c r="V5168" s="22">
        <f t="shared" si="385"/>
        <v>1.1639819085530517E-7</v>
      </c>
      <c r="X5168" s="33"/>
      <c r="Y5168" s="33"/>
    </row>
    <row r="5169" spans="1:25" x14ac:dyDescent="0.2">
      <c r="A5169" s="93" t="s">
        <v>4864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4864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4864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4864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60"/>
        <v/>
      </c>
      <c r="U5172" s="32">
        <f t="shared" si="358"/>
        <v>4.6160047467083132E-3</v>
      </c>
      <c r="V5172" s="22">
        <f t="shared" si="359"/>
        <v>7.116705617241564E-6</v>
      </c>
      <c r="X5172" s="33"/>
      <c r="Y5172" s="33"/>
    </row>
    <row r="5173" spans="1:25" x14ac:dyDescent="0.2">
      <c r="A5173" s="93" t="s">
        <v>4872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3843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3335</v>
      </c>
      <c r="T5173" s="95" t="str">
        <f t="shared" si="360"/>
        <v>11 2025</v>
      </c>
      <c r="U5173" s="32">
        <f t="shared" si="358"/>
        <v>894.85586784346197</v>
      </c>
      <c r="V5173" s="22">
        <f t="shared" si="359"/>
        <v>0.80971869804644647</v>
      </c>
      <c r="X5173" s="33"/>
      <c r="Y5173" s="33"/>
    </row>
    <row r="5174" spans="1:25" x14ac:dyDescent="0.2">
      <c r="A5174" s="93" t="s">
        <v>4872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3843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3335</v>
      </c>
      <c r="T5174" s="95" t="str">
        <f t="shared" si="360"/>
        <v>11 2025</v>
      </c>
      <c r="U5174" s="32">
        <f t="shared" si="358"/>
        <v>894.85586784346197</v>
      </c>
      <c r="V5174" s="22">
        <f t="shared" si="359"/>
        <v>0.80971869804644647</v>
      </c>
      <c r="X5174" s="33"/>
      <c r="Y5174" s="33"/>
    </row>
    <row r="5175" spans="1:25" x14ac:dyDescent="0.2">
      <c r="A5175" s="93" t="s">
        <v>4872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57"/>
        <v>10 2025</v>
      </c>
      <c r="G5175" s="97" t="s">
        <v>5</v>
      </c>
      <c r="H5175" s="161" t="s">
        <v>3903</v>
      </c>
      <c r="I5175" s="97" t="s">
        <v>2071</v>
      </c>
      <c r="J5175" s="97" t="s">
        <v>3904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3326</v>
      </c>
      <c r="T5175" s="95" t="str">
        <f t="shared" si="360"/>
        <v>11 2025</v>
      </c>
      <c r="U5175" s="32">
        <f t="shared" si="358"/>
        <v>1129.3878098146804</v>
      </c>
      <c r="V5175" s="22">
        <f t="shared" si="359"/>
        <v>0.63785159510083012</v>
      </c>
      <c r="X5175" s="33"/>
      <c r="Y5175" s="33"/>
    </row>
    <row r="5176" spans="1:25" x14ac:dyDescent="0.2">
      <c r="A5176" s="93" t="s">
        <v>4872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57"/>
        <v>10 2025</v>
      </c>
      <c r="G5176" s="97" t="s">
        <v>5</v>
      </c>
      <c r="H5176" s="161" t="s">
        <v>4126</v>
      </c>
      <c r="I5176" s="97" t="s">
        <v>2272</v>
      </c>
      <c r="J5176" s="97" t="s">
        <v>4127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3335</v>
      </c>
      <c r="T5176" s="95" t="str">
        <f t="shared" si="360"/>
        <v>11 2025</v>
      </c>
      <c r="U5176" s="32">
        <f t="shared" si="358"/>
        <v>1692.8242085101974</v>
      </c>
      <c r="V5176" s="22">
        <f t="shared" si="359"/>
        <v>0.46929351558190702</v>
      </c>
      <c r="X5176" s="33"/>
      <c r="Y5176" s="33"/>
    </row>
    <row r="5177" spans="1:25" x14ac:dyDescent="0.2">
      <c r="A5177" s="93" t="s">
        <v>4872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60"/>
        <v/>
      </c>
      <c r="U5177" s="32">
        <f t="shared" si="358"/>
        <v>-1675.3490407909724</v>
      </c>
      <c r="V5177" s="22" t="str">
        <f t="shared" si="359"/>
        <v/>
      </c>
      <c r="X5177" s="33"/>
      <c r="Y5177" s="33"/>
    </row>
    <row r="5178" spans="1:25" x14ac:dyDescent="0.2">
      <c r="A5178" s="93" t="s">
        <v>4872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57"/>
        <v>10 2025</v>
      </c>
      <c r="G5178" s="97" t="s">
        <v>5</v>
      </c>
      <c r="H5178" s="161" t="s">
        <v>4865</v>
      </c>
      <c r="I5178" s="97" t="s">
        <v>4866</v>
      </c>
      <c r="J5178" s="97" t="s">
        <v>4867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3575</v>
      </c>
      <c r="T5178" s="95" t="str">
        <f t="shared" si="360"/>
        <v>11 2025</v>
      </c>
      <c r="U5178" s="32">
        <f t="shared" si="358"/>
        <v>1704.0844119474068</v>
      </c>
      <c r="V5178" s="22">
        <f t="shared" si="359"/>
        <v>0.37651705578553196</v>
      </c>
      <c r="X5178" s="33"/>
      <c r="Y5178" s="33"/>
    </row>
    <row r="5179" spans="1:25" x14ac:dyDescent="0.2">
      <c r="A5179" s="93" t="s">
        <v>4872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57"/>
        <v>10 2025</v>
      </c>
      <c r="G5179" s="97" t="s">
        <v>5</v>
      </c>
      <c r="H5179" s="161" t="s">
        <v>4868</v>
      </c>
      <c r="I5179" s="97" t="s">
        <v>3056</v>
      </c>
      <c r="J5179" s="97" t="s">
        <v>4869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3575</v>
      </c>
      <c r="T5179" s="95" t="str">
        <f t="shared" si="360"/>
        <v>11 2025</v>
      </c>
      <c r="U5179" s="32">
        <f t="shared" si="358"/>
        <v>1192.3990154260273</v>
      </c>
      <c r="V5179" s="22">
        <f t="shared" si="359"/>
        <v>0.46260031035141291</v>
      </c>
      <c r="X5179" s="33"/>
      <c r="Y5179" s="33"/>
    </row>
    <row r="5180" spans="1:25" x14ac:dyDescent="0.2">
      <c r="A5180" s="93" t="s">
        <v>4872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57"/>
        <v>10 2025</v>
      </c>
      <c r="G5180" s="97" t="s">
        <v>5</v>
      </c>
      <c r="H5180" s="161" t="s">
        <v>4870</v>
      </c>
      <c r="I5180" s="97" t="s">
        <v>2565</v>
      </c>
      <c r="J5180" s="97" t="s">
        <v>4871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60"/>
        <v/>
      </c>
      <c r="U5180" s="32">
        <f t="shared" si="358"/>
        <v>-1328.1881405942647</v>
      </c>
      <c r="V5180" s="22" t="str">
        <f t="shared" si="359"/>
        <v/>
      </c>
      <c r="X5180" s="33"/>
      <c r="Y5180" s="33"/>
    </row>
    <row r="5181" spans="1:25" x14ac:dyDescent="0.2">
      <c r="A5181" s="93" t="s">
        <v>4877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4680</v>
      </c>
      <c r="I5181" s="97" t="s">
        <v>2067</v>
      </c>
      <c r="J5181" s="97" t="s">
        <v>4681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3281</v>
      </c>
      <c r="T5181" s="95" t="str">
        <f t="shared" ref="T5181:T5260" si="387">IF(R5181="","",MONTH(R5181)&amp;" "&amp;YEAR(R5181))</f>
        <v>11 2025</v>
      </c>
      <c r="U5181" s="32">
        <f t="shared" ref="U5181:U5260" si="388">Q5181-P5181</f>
        <v>1143.7745627337977</v>
      </c>
      <c r="V5181" s="22">
        <f t="shared" ref="V5181:V5260" si="389">IF(Q5181&lt;&gt;0,IFERROR(U5181/P5181,""),"")</f>
        <v>0.48542662541698722</v>
      </c>
      <c r="X5181" s="33"/>
      <c r="Y5181" s="33"/>
    </row>
    <row r="5182" spans="1:25" x14ac:dyDescent="0.2">
      <c r="A5182" s="93" t="s">
        <v>4877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7"/>
        <v/>
      </c>
      <c r="U5182" s="32">
        <f t="shared" si="388"/>
        <v>-1110.224608229704</v>
      </c>
      <c r="V5182" s="22" t="str">
        <f t="shared" si="389"/>
        <v/>
      </c>
      <c r="X5182" s="33"/>
      <c r="Y5182" s="33"/>
    </row>
    <row r="5183" spans="1:25" x14ac:dyDescent="0.2">
      <c r="A5183" s="93" t="s">
        <v>4877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4916</v>
      </c>
      <c r="T5183" s="95" t="str">
        <f t="shared" si="387"/>
        <v>12 2025</v>
      </c>
      <c r="U5183" s="32">
        <f t="shared" si="388"/>
        <v>790.20695581842051</v>
      </c>
      <c r="V5183" s="22">
        <f t="shared" si="389"/>
        <v>0.86855682275441581</v>
      </c>
      <c r="X5183" s="33"/>
      <c r="Y5183" s="33"/>
    </row>
    <row r="5184" spans="1:25" x14ac:dyDescent="0.2">
      <c r="A5184" s="93" t="s">
        <v>4877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7"/>
        <v/>
      </c>
      <c r="U5184" s="32">
        <f t="shared" si="388"/>
        <v>-909.79304418157949</v>
      </c>
      <c r="V5184" s="22" t="str">
        <f t="shared" si="389"/>
        <v/>
      </c>
      <c r="X5184" s="33"/>
      <c r="Y5184" s="33"/>
    </row>
    <row r="5185" spans="1:25" x14ac:dyDescent="0.2">
      <c r="A5185" s="93" t="s">
        <v>4877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6"/>
        <v>10 2025</v>
      </c>
      <c r="G5185" s="97" t="s">
        <v>5</v>
      </c>
      <c r="H5185" s="161" t="s">
        <v>4873</v>
      </c>
      <c r="I5185" s="97" t="s">
        <v>2272</v>
      </c>
      <c r="J5185" s="97" t="s">
        <v>4874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3484</v>
      </c>
      <c r="T5185" s="95" t="str">
        <f t="shared" si="387"/>
        <v>11 2025</v>
      </c>
      <c r="U5185" s="32">
        <f t="shared" si="388"/>
        <v>810.52720655141025</v>
      </c>
      <c r="V5185" s="22">
        <f t="shared" si="389"/>
        <v>0.91124451756292824</v>
      </c>
      <c r="X5185" s="33"/>
      <c r="Y5185" s="33"/>
    </row>
    <row r="5186" spans="1:25" x14ac:dyDescent="0.2">
      <c r="A5186" s="93" t="s">
        <v>4877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6"/>
        <v>10 2025</v>
      </c>
      <c r="G5186" s="97" t="s">
        <v>5</v>
      </c>
      <c r="H5186" s="161" t="s">
        <v>3671</v>
      </c>
      <c r="I5186" s="97" t="s">
        <v>2165</v>
      </c>
      <c r="J5186" s="97" t="s">
        <v>4101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/>
      <c r="R5186" s="31"/>
      <c r="S5186" s="31"/>
      <c r="T5186" s="95" t="str">
        <f t="shared" si="387"/>
        <v/>
      </c>
      <c r="U5186" s="32">
        <f t="shared" si="388"/>
        <v>-945.81530684460643</v>
      </c>
      <c r="V5186" s="22" t="str">
        <f t="shared" si="389"/>
        <v/>
      </c>
      <c r="X5186" s="33"/>
      <c r="Y5186" s="33"/>
    </row>
    <row r="5187" spans="1:25" x14ac:dyDescent="0.2">
      <c r="A5187" s="93" t="s">
        <v>4877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6"/>
        <v>10 2025</v>
      </c>
      <c r="G5187" s="97" t="s">
        <v>5</v>
      </c>
      <c r="H5187" s="161" t="s">
        <v>3671</v>
      </c>
      <c r="I5187" s="97" t="s">
        <v>2165</v>
      </c>
      <c r="J5187" s="97" t="s">
        <v>4101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/>
      <c r="R5187" s="31"/>
      <c r="S5187" s="31"/>
      <c r="T5187" s="95" t="str">
        <f t="shared" si="387"/>
        <v/>
      </c>
      <c r="U5187" s="32">
        <f t="shared" si="388"/>
        <v>-945.81530684460643</v>
      </c>
      <c r="V5187" s="22" t="str">
        <f t="shared" si="389"/>
        <v/>
      </c>
      <c r="X5187" s="33"/>
      <c r="Y5187" s="33"/>
    </row>
    <row r="5188" spans="1:25" x14ac:dyDescent="0.2">
      <c r="A5188" s="93" t="s">
        <v>4877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4687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si="387"/>
        <v/>
      </c>
      <c r="U5188" s="32">
        <f t="shared" si="388"/>
        <v>-1929.1922892865571</v>
      </c>
      <c r="V5188" s="22" t="str">
        <f t="shared" si="389"/>
        <v/>
      </c>
      <c r="X5188" s="33"/>
      <c r="Y5188" s="33"/>
    </row>
    <row r="5189" spans="1:25" x14ac:dyDescent="0.2">
      <c r="A5189" s="93" t="s">
        <v>4877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4687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87"/>
        <v/>
      </c>
      <c r="U5189" s="32">
        <f t="shared" si="388"/>
        <v>-1929.1922892865571</v>
      </c>
      <c r="V5189" s="22" t="str">
        <f t="shared" si="389"/>
        <v/>
      </c>
      <c r="X5189" s="33"/>
      <c r="Y5189" s="33"/>
    </row>
    <row r="5190" spans="1:25" x14ac:dyDescent="0.2">
      <c r="A5190" s="93" t="s">
        <v>4877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4687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/>
      <c r="R5190" s="31"/>
      <c r="S5190" s="31"/>
      <c r="T5190" s="95" t="str">
        <f t="shared" si="387"/>
        <v/>
      </c>
      <c r="U5190" s="32">
        <f t="shared" si="388"/>
        <v>-1929.1922892865571</v>
      </c>
      <c r="V5190" s="22" t="str">
        <f t="shared" si="389"/>
        <v/>
      </c>
      <c r="X5190" s="33"/>
      <c r="Y5190" s="33"/>
    </row>
    <row r="5191" spans="1:25" x14ac:dyDescent="0.2">
      <c r="A5191" s="93" t="s">
        <v>4877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5161</v>
      </c>
      <c r="T5191" s="95" t="str">
        <f t="shared" si="387"/>
        <v>11 2025</v>
      </c>
      <c r="U5191" s="32">
        <f t="shared" si="388"/>
        <v>1117.0835203720553</v>
      </c>
      <c r="V5191" s="22">
        <f t="shared" si="389"/>
        <v>0.75330171032445825</v>
      </c>
      <c r="X5191" s="33"/>
      <c r="Y5191" s="33"/>
    </row>
    <row r="5192" spans="1:25" x14ac:dyDescent="0.2">
      <c r="A5192" s="93" t="s">
        <v>4877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4746</v>
      </c>
      <c r="T5192" s="95" t="str">
        <f t="shared" si="387"/>
        <v>11 2025</v>
      </c>
      <c r="U5192" s="32">
        <f t="shared" si="388"/>
        <v>1117.0835203720553</v>
      </c>
      <c r="V5192" s="22">
        <f t="shared" si="389"/>
        <v>0.75330171032445825</v>
      </c>
      <c r="X5192" s="33"/>
      <c r="Y5192" s="33"/>
    </row>
    <row r="5193" spans="1:25" x14ac:dyDescent="0.2">
      <c r="A5193" s="93" t="s">
        <v>4877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6"/>
        <v>10 2025</v>
      </c>
      <c r="G5193" s="97" t="s">
        <v>5</v>
      </c>
      <c r="H5193" s="161" t="s">
        <v>4875</v>
      </c>
      <c r="I5193" s="97" t="s">
        <v>2826</v>
      </c>
      <c r="J5193" s="97" t="s">
        <v>4876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5120</v>
      </c>
      <c r="T5193" s="95" t="str">
        <f t="shared" si="387"/>
        <v>11 2025</v>
      </c>
      <c r="U5193" s="32">
        <f t="shared" si="388"/>
        <v>1048.9493681124252</v>
      </c>
      <c r="V5193" s="22">
        <f t="shared" si="389"/>
        <v>0.72288957053684411</v>
      </c>
      <c r="X5193" s="33"/>
      <c r="Y5193" s="33"/>
    </row>
    <row r="5194" spans="1:25" x14ac:dyDescent="0.2">
      <c r="A5194" s="93" t="s">
        <v>4891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6"/>
        <v>10 2025</v>
      </c>
      <c r="G5194" s="97" t="s">
        <v>5</v>
      </c>
      <c r="H5194" s="161" t="s">
        <v>4878</v>
      </c>
      <c r="I5194" s="97" t="s">
        <v>2067</v>
      </c>
      <c r="J5194" s="97" t="s">
        <v>4879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87"/>
        <v/>
      </c>
      <c r="U5194" s="32">
        <f t="shared" si="388"/>
        <v>-1065.8938121395222</v>
      </c>
      <c r="V5194" s="22" t="str">
        <f t="shared" si="389"/>
        <v/>
      </c>
      <c r="X5194" s="33"/>
      <c r="Y5194" s="33"/>
    </row>
    <row r="5195" spans="1:25" x14ac:dyDescent="0.2">
      <c r="A5195" s="93" t="s">
        <v>4891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6"/>
        <v>10 2025</v>
      </c>
      <c r="G5195" s="97" t="s">
        <v>5</v>
      </c>
      <c r="H5195" s="161" t="s">
        <v>4878</v>
      </c>
      <c r="I5195" s="97" t="s">
        <v>2067</v>
      </c>
      <c r="J5195" s="97" t="s">
        <v>4879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87"/>
        <v/>
      </c>
      <c r="U5195" s="32">
        <f t="shared" si="388"/>
        <v>-1065.8938121395222</v>
      </c>
      <c r="V5195" s="22" t="str">
        <f t="shared" si="389"/>
        <v/>
      </c>
      <c r="X5195" s="33"/>
      <c r="Y5195" s="33"/>
    </row>
    <row r="5196" spans="1:25" x14ac:dyDescent="0.2">
      <c r="A5196" s="93" t="s">
        <v>4891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6"/>
        <v>10 2025</v>
      </c>
      <c r="G5196" s="97" t="s">
        <v>7</v>
      </c>
      <c r="H5196" s="161" t="s">
        <v>4880</v>
      </c>
      <c r="I5196" s="97" t="s">
        <v>2216</v>
      </c>
      <c r="J5196" s="97" t="s">
        <v>4881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87"/>
        <v/>
      </c>
      <c r="U5196" s="32">
        <f t="shared" si="388"/>
        <v>-656.21665476517433</v>
      </c>
      <c r="V5196" s="22" t="str">
        <f t="shared" si="389"/>
        <v/>
      </c>
      <c r="X5196" s="33"/>
      <c r="Y5196" s="33"/>
    </row>
    <row r="5197" spans="1:25" x14ac:dyDescent="0.2">
      <c r="A5197" s="93" t="s">
        <v>4891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6"/>
        <v>10 2025</v>
      </c>
      <c r="G5197" s="97" t="s">
        <v>5</v>
      </c>
      <c r="H5197" s="161" t="s">
        <v>4882</v>
      </c>
      <c r="I5197" s="97" t="s">
        <v>2283</v>
      </c>
      <c r="J5197" s="97" t="s">
        <v>4883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3331</v>
      </c>
      <c r="T5197" s="95" t="str">
        <f t="shared" si="387"/>
        <v>11 2025</v>
      </c>
      <c r="U5197" s="32">
        <f t="shared" si="388"/>
        <v>764.14861851139767</v>
      </c>
      <c r="V5197" s="22">
        <f t="shared" si="389"/>
        <v>0.91421589463726649</v>
      </c>
      <c r="X5197" s="33"/>
      <c r="Y5197" s="33"/>
    </row>
    <row r="5198" spans="1:25" x14ac:dyDescent="0.2">
      <c r="A5198" s="93" t="s">
        <v>4891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6"/>
        <v>10 2025</v>
      </c>
      <c r="G5198" s="97" t="s">
        <v>5</v>
      </c>
      <c r="H5198" s="161" t="s">
        <v>4882</v>
      </c>
      <c r="I5198" s="97" t="s">
        <v>2283</v>
      </c>
      <c r="J5198" s="97" t="s">
        <v>4883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3331</v>
      </c>
      <c r="T5198" s="95" t="str">
        <f t="shared" si="387"/>
        <v>11 2025</v>
      </c>
      <c r="U5198" s="32">
        <f t="shared" si="388"/>
        <v>764.14861851139767</v>
      </c>
      <c r="V5198" s="22">
        <f t="shared" si="389"/>
        <v>0.91421589463726649</v>
      </c>
      <c r="X5198" s="33"/>
      <c r="Y5198" s="33"/>
    </row>
    <row r="5199" spans="1:25" x14ac:dyDescent="0.2">
      <c r="A5199" s="93" t="s">
        <v>4891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6"/>
        <v>10 2025</v>
      </c>
      <c r="G5199" s="97" t="s">
        <v>5</v>
      </c>
      <c r="H5199" s="161" t="s">
        <v>4884</v>
      </c>
      <c r="I5199" s="97" t="s">
        <v>2829</v>
      </c>
      <c r="J5199" s="97" t="s">
        <v>4885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5164</v>
      </c>
      <c r="T5199" s="95" t="str">
        <f t="shared" si="387"/>
        <v>11 2025</v>
      </c>
      <c r="U5199" s="32">
        <f t="shared" si="388"/>
        <v>777.89617412798657</v>
      </c>
      <c r="V5199" s="22">
        <f t="shared" si="389"/>
        <v>0.94622619387869245</v>
      </c>
      <c r="X5199" s="33"/>
      <c r="Y5199" s="33"/>
    </row>
    <row r="5200" spans="1:25" x14ac:dyDescent="0.2">
      <c r="A5200" s="93" t="s">
        <v>4891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87"/>
        <v/>
      </c>
      <c r="U5200" s="32">
        <f t="shared" si="388"/>
        <v>-775.36213677561136</v>
      </c>
      <c r="V5200" s="22" t="str">
        <f t="shared" si="389"/>
        <v/>
      </c>
      <c r="X5200" s="33"/>
      <c r="Y5200" s="33"/>
    </row>
    <row r="5201" spans="1:25" x14ac:dyDescent="0.2">
      <c r="A5201" s="93" t="s">
        <v>4891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6"/>
        <v>10 2025</v>
      </c>
      <c r="G5201" s="97" t="s">
        <v>5</v>
      </c>
      <c r="H5201" s="161" t="s">
        <v>4886</v>
      </c>
      <c r="I5201" s="97" t="s">
        <v>2070</v>
      </c>
      <c r="J5201" s="97" t="s">
        <v>4887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/>
      <c r="R5201" s="31"/>
      <c r="S5201" s="31"/>
      <c r="T5201" s="95" t="str">
        <f t="shared" si="387"/>
        <v/>
      </c>
      <c r="U5201" s="32">
        <f t="shared" si="388"/>
        <v>-1307.8507909914858</v>
      </c>
      <c r="V5201" s="22" t="str">
        <f t="shared" si="389"/>
        <v/>
      </c>
      <c r="X5201" s="33"/>
      <c r="Y5201" s="33"/>
    </row>
    <row r="5202" spans="1:25" x14ac:dyDescent="0.2">
      <c r="A5202" s="93" t="s">
        <v>4891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87"/>
        <v/>
      </c>
      <c r="U5202" s="32">
        <f t="shared" si="388"/>
        <v>-752.44954408129638</v>
      </c>
      <c r="V5202" s="22" t="str">
        <f t="shared" si="389"/>
        <v/>
      </c>
      <c r="X5202" s="33"/>
      <c r="Y5202" s="33"/>
    </row>
    <row r="5203" spans="1:25" x14ac:dyDescent="0.2">
      <c r="A5203" s="93" t="s">
        <v>4891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6"/>
        <v>10 2025</v>
      </c>
      <c r="G5203" s="97" t="s">
        <v>5</v>
      </c>
      <c r="H5203" s="161" t="s">
        <v>4888</v>
      </c>
      <c r="I5203" s="97" t="s">
        <v>4889</v>
      </c>
      <c r="J5203" s="97" t="s">
        <v>4890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87"/>
        <v/>
      </c>
      <c r="U5203" s="32">
        <f t="shared" si="388"/>
        <v>-551.73523207909921</v>
      </c>
      <c r="V5203" s="22" t="str">
        <f t="shared" si="389"/>
        <v/>
      </c>
      <c r="X5203" s="33"/>
      <c r="Y5203" s="33"/>
    </row>
    <row r="5204" spans="1:25" x14ac:dyDescent="0.2">
      <c r="A5204" s="93" t="s">
        <v>4891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3484</v>
      </c>
      <c r="T5204" s="95" t="str">
        <f t="shared" si="387"/>
        <v>11 2025</v>
      </c>
      <c r="U5204" s="32">
        <f t="shared" si="388"/>
        <v>809.87270804723971</v>
      </c>
      <c r="V5204" s="22">
        <f t="shared" si="389"/>
        <v>1.173512071600084</v>
      </c>
      <c r="X5204" s="33"/>
      <c r="Y5204" s="33"/>
    </row>
    <row r="5205" spans="1:25" x14ac:dyDescent="0.2">
      <c r="A5205" s="93" t="s">
        <v>4891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87"/>
        <v/>
      </c>
      <c r="U5205" s="32">
        <f t="shared" si="388"/>
        <v>-408.76065366657519</v>
      </c>
      <c r="V5205" s="22" t="str">
        <f t="shared" si="389"/>
        <v/>
      </c>
      <c r="X5205" s="33"/>
      <c r="Y5205" s="33"/>
    </row>
    <row r="5206" spans="1:25" x14ac:dyDescent="0.2">
      <c r="A5206" s="93" t="s">
        <v>4891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3886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3484</v>
      </c>
      <c r="T5206" s="95" t="str">
        <f t="shared" si="387"/>
        <v>12 2025</v>
      </c>
      <c r="U5206" s="32">
        <f t="shared" si="388"/>
        <v>1252.1263334248833</v>
      </c>
      <c r="V5206" s="22">
        <f t="shared" si="389"/>
        <v>0.75984364506974567</v>
      </c>
      <c r="X5206" s="33"/>
      <c r="Y5206" s="33"/>
    </row>
    <row r="5207" spans="1:25" x14ac:dyDescent="0.2">
      <c r="A5207" s="93" t="s">
        <v>4891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87"/>
        <v>11 2025</v>
      </c>
      <c r="U5207" s="32">
        <f t="shared" si="388"/>
        <v>1012.9727341389726</v>
      </c>
      <c r="V5207" s="22">
        <f t="shared" si="389"/>
        <v>0.68120656385707556</v>
      </c>
      <c r="X5207" s="33"/>
      <c r="Y5207" s="33"/>
    </row>
    <row r="5208" spans="1:25" x14ac:dyDescent="0.2">
      <c r="A5208" s="93" t="s">
        <v>4891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/>
      <c r="R5208" s="31"/>
      <c r="S5208" s="31"/>
      <c r="T5208" s="95" t="str">
        <f t="shared" si="387"/>
        <v/>
      </c>
      <c r="U5208" s="32">
        <f t="shared" si="388"/>
        <v>-1487.0272658610274</v>
      </c>
      <c r="V5208" s="22" t="str">
        <f t="shared" si="389"/>
        <v/>
      </c>
      <c r="X5208" s="33"/>
      <c r="Y5208" s="33"/>
    </row>
    <row r="5209" spans="1:25" x14ac:dyDescent="0.2">
      <c r="A5209" s="93" t="s">
        <v>4891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6"/>
        <v>10 2025</v>
      </c>
      <c r="G5209" s="97" t="s">
        <v>5</v>
      </c>
      <c r="H5209" s="161" t="s">
        <v>3929</v>
      </c>
      <c r="I5209" s="97" t="s">
        <v>2071</v>
      </c>
      <c r="J5209" s="97" t="s">
        <v>3930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3331</v>
      </c>
      <c r="T5209" s="95" t="str">
        <f t="shared" si="387"/>
        <v>11 2025</v>
      </c>
      <c r="U5209" s="32">
        <f t="shared" si="388"/>
        <v>862.31561109585255</v>
      </c>
      <c r="V5209" s="22">
        <f t="shared" si="389"/>
        <v>1.0294039408134696</v>
      </c>
      <c r="X5209" s="33"/>
      <c r="Y5209" s="33"/>
    </row>
    <row r="5210" spans="1:25" x14ac:dyDescent="0.2">
      <c r="A5210" s="93" t="s">
        <v>4891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87"/>
        <v/>
      </c>
      <c r="U5210" s="32">
        <f t="shared" si="388"/>
        <v>-1457.2408953584181</v>
      </c>
      <c r="V5210" s="22" t="str">
        <f t="shared" si="389"/>
        <v/>
      </c>
      <c r="X5210" s="33"/>
      <c r="Y5210" s="33"/>
    </row>
    <row r="5211" spans="1:25" x14ac:dyDescent="0.2">
      <c r="A5211" s="93" t="s">
        <v>5173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6"/>
        <v>10 2025</v>
      </c>
      <c r="G5211" s="97" t="s">
        <v>5</v>
      </c>
      <c r="H5211" s="161" t="s">
        <v>5169</v>
      </c>
      <c r="I5211" s="97" t="s">
        <v>2067</v>
      </c>
      <c r="J5211" s="97" t="s">
        <v>5170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5167</v>
      </c>
      <c r="T5211" s="95" t="str">
        <f t="shared" si="387"/>
        <v>11 2025</v>
      </c>
      <c r="U5211" s="32">
        <f t="shared" si="388"/>
        <v>867.02721385998575</v>
      </c>
      <c r="V5211" s="22">
        <f t="shared" si="389"/>
        <v>0.65044629783530628</v>
      </c>
      <c r="X5211" s="33"/>
      <c r="Y5211" s="33"/>
    </row>
    <row r="5212" spans="1:25" x14ac:dyDescent="0.2">
      <c r="A5212" s="93" t="s">
        <v>5173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6"/>
        <v>10 2025</v>
      </c>
      <c r="G5212" s="97" t="s">
        <v>5</v>
      </c>
      <c r="H5212" s="161" t="s">
        <v>2700</v>
      </c>
      <c r="I5212" s="97" t="s">
        <v>2067</v>
      </c>
      <c r="J5212" s="97" t="s">
        <v>2701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3537</v>
      </c>
      <c r="T5212" s="95" t="str">
        <f t="shared" si="387"/>
        <v>12 2025</v>
      </c>
      <c r="U5212" s="32">
        <f t="shared" si="388"/>
        <v>1304.1328962521463</v>
      </c>
      <c r="V5212" s="22">
        <f t="shared" si="389"/>
        <v>0.76900654147369352</v>
      </c>
      <c r="X5212" s="33"/>
      <c r="Y5212" s="33"/>
    </row>
    <row r="5213" spans="1:25" x14ac:dyDescent="0.2">
      <c r="A5213" s="93" t="s">
        <v>5173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6"/>
        <v>10 2025</v>
      </c>
      <c r="G5213" s="97" t="s">
        <v>5</v>
      </c>
      <c r="H5213" s="161" t="s">
        <v>2700</v>
      </c>
      <c r="I5213" s="97" t="s">
        <v>2067</v>
      </c>
      <c r="J5213" s="97" t="s">
        <v>2701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/>
      <c r="R5213" s="31"/>
      <c r="S5213" s="31"/>
      <c r="T5213" s="95" t="str">
        <f t="shared" si="387"/>
        <v/>
      </c>
      <c r="U5213" s="32">
        <f t="shared" si="388"/>
        <v>-1695.8671037478537</v>
      </c>
      <c r="V5213" s="22" t="str">
        <f t="shared" si="389"/>
        <v/>
      </c>
      <c r="X5213" s="33"/>
      <c r="Y5213" s="33"/>
    </row>
    <row r="5214" spans="1:25" x14ac:dyDescent="0.2">
      <c r="A5214" s="93" t="s">
        <v>5173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6"/>
        <v>10 2025</v>
      </c>
      <c r="G5214" s="97" t="s">
        <v>5</v>
      </c>
      <c r="H5214" s="161" t="s">
        <v>5171</v>
      </c>
      <c r="I5214" s="97" t="s">
        <v>2229</v>
      </c>
      <c r="J5214" s="97" t="s">
        <v>5172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3326</v>
      </c>
      <c r="T5214" s="95" t="str">
        <f t="shared" si="387"/>
        <v>11 2025</v>
      </c>
      <c r="U5214" s="32">
        <f t="shared" si="388"/>
        <v>963.55563895342948</v>
      </c>
      <c r="V5214" s="22">
        <f t="shared" si="389"/>
        <v>1.0289512960242073</v>
      </c>
      <c r="X5214" s="33"/>
      <c r="Y5214" s="33"/>
    </row>
    <row r="5215" spans="1:25" x14ac:dyDescent="0.2">
      <c r="A5215" s="93" t="s">
        <v>5173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6"/>
        <v>10 2025</v>
      </c>
      <c r="G5215" s="97" t="s">
        <v>5</v>
      </c>
      <c r="H5215" s="161" t="s">
        <v>4039</v>
      </c>
      <c r="I5215" s="97" t="s">
        <v>2099</v>
      </c>
      <c r="J5215" s="97" t="s">
        <v>4040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3326</v>
      </c>
      <c r="T5215" s="95" t="str">
        <f t="shared" si="387"/>
        <v>11 2025</v>
      </c>
      <c r="U5215" s="32">
        <f t="shared" si="388"/>
        <v>945.87069148398803</v>
      </c>
      <c r="V5215" s="22">
        <f t="shared" si="389"/>
        <v>1.1074092436043086</v>
      </c>
      <c r="X5215" s="33"/>
      <c r="Y5215" s="33"/>
    </row>
    <row r="5216" spans="1:25" x14ac:dyDescent="0.2">
      <c r="A5216" s="93" t="s">
        <v>5173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6"/>
        <v>10 2025</v>
      </c>
      <c r="G5216" s="97" t="s">
        <v>5</v>
      </c>
      <c r="H5216" s="161" t="s">
        <v>4126</v>
      </c>
      <c r="I5216" s="97" t="s">
        <v>2272</v>
      </c>
      <c r="J5216" s="97" t="s">
        <v>4127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3326</v>
      </c>
      <c r="T5216" s="95" t="str">
        <f t="shared" si="387"/>
        <v>11 2025</v>
      </c>
      <c r="U5216" s="32">
        <f t="shared" si="388"/>
        <v>1814.001780735427</v>
      </c>
      <c r="V5216" s="22">
        <f t="shared" si="389"/>
        <v>0.52036795965952032</v>
      </c>
      <c r="X5216" s="33"/>
      <c r="Y5216" s="33"/>
    </row>
    <row r="5217" spans="1:25" x14ac:dyDescent="0.2">
      <c r="A5217" s="93" t="s">
        <v>5173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6"/>
        <v>10 2025</v>
      </c>
      <c r="G5217" s="97" t="s">
        <v>5</v>
      </c>
      <c r="H5217" s="161" t="s">
        <v>4126</v>
      </c>
      <c r="I5217" s="97" t="s">
        <v>2272</v>
      </c>
      <c r="J5217" s="97" t="s">
        <v>4127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3326</v>
      </c>
      <c r="T5217" s="95" t="str">
        <f t="shared" si="387"/>
        <v>11 2025</v>
      </c>
      <c r="U5217" s="32">
        <f t="shared" si="388"/>
        <v>1814.001780735427</v>
      </c>
      <c r="V5217" s="22">
        <f t="shared" si="389"/>
        <v>0.52036795965952032</v>
      </c>
      <c r="X5217" s="33"/>
      <c r="Y5217" s="33"/>
    </row>
    <row r="5218" spans="1:25" x14ac:dyDescent="0.2">
      <c r="A5218" s="93" t="s">
        <v>5173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6"/>
        <v>10 2025</v>
      </c>
      <c r="G5218" s="97" t="s">
        <v>5</v>
      </c>
      <c r="H5218" s="161" t="s">
        <v>4154</v>
      </c>
      <c r="I5218" s="97" t="s">
        <v>2226</v>
      </c>
      <c r="J5218" s="97" t="s">
        <v>4155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3326</v>
      </c>
      <c r="T5218" s="95" t="str">
        <f t="shared" si="387"/>
        <v>11 2025</v>
      </c>
      <c r="U5218" s="32">
        <f t="shared" si="388"/>
        <v>1137.663717547227</v>
      </c>
      <c r="V5218" s="22">
        <f t="shared" si="389"/>
        <v>0.50287118072199155</v>
      </c>
      <c r="X5218" s="33"/>
      <c r="Y5218" s="33"/>
    </row>
    <row r="5219" spans="1:25" x14ac:dyDescent="0.2">
      <c r="A5219" s="93" t="s">
        <v>5173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6"/>
        <v>10 2025</v>
      </c>
      <c r="G5219" s="97" t="s">
        <v>5</v>
      </c>
      <c r="H5219" s="161" t="s">
        <v>2935</v>
      </c>
      <c r="I5219" s="97" t="s">
        <v>2933</v>
      </c>
      <c r="J5219" s="97" t="s">
        <v>2936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4930</v>
      </c>
      <c r="T5219" s="95" t="str">
        <f t="shared" si="387"/>
        <v>11 2025</v>
      </c>
      <c r="U5219" s="32">
        <f t="shared" si="388"/>
        <v>903.2650025255075</v>
      </c>
      <c r="V5219" s="22">
        <f t="shared" si="389"/>
        <v>0.56569499882834318</v>
      </c>
      <c r="X5219" s="33"/>
      <c r="Y5219" s="33"/>
    </row>
    <row r="5220" spans="1:25" x14ac:dyDescent="0.2">
      <c r="A5220" s="93" t="s">
        <v>5173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6"/>
        <v>10 2025</v>
      </c>
      <c r="G5220" s="97" t="s">
        <v>7</v>
      </c>
      <c r="H5220" s="161" t="s">
        <v>4643</v>
      </c>
      <c r="I5220" s="97" t="s">
        <v>4644</v>
      </c>
      <c r="J5220" s="97" t="s">
        <v>4645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87"/>
        <v/>
      </c>
      <c r="U5220" s="32">
        <f t="shared" si="388"/>
        <v>-177.02161834528738</v>
      </c>
      <c r="V5220" s="22" t="str">
        <f t="shared" si="389"/>
        <v/>
      </c>
      <c r="X5220" s="33"/>
      <c r="Y5220" s="33"/>
    </row>
    <row r="5221" spans="1:25" x14ac:dyDescent="0.2">
      <c r="A5221" s="93" t="s">
        <v>5175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6"/>
        <v>10 2025</v>
      </c>
      <c r="G5221" s="96" t="s">
        <v>6</v>
      </c>
      <c r="H5221" s="161" t="s">
        <v>5177</v>
      </c>
      <c r="I5221" s="97" t="s">
        <v>4332</v>
      </c>
      <c r="J5221" s="97" t="s">
        <v>5176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4746</v>
      </c>
      <c r="T5221" s="95" t="str">
        <f t="shared" si="387"/>
        <v>11 2025</v>
      </c>
      <c r="U5221" s="32">
        <f t="shared" si="388"/>
        <v>1501</v>
      </c>
      <c r="V5221" s="22">
        <f t="shared" si="389"/>
        <v>0.18764845605700711</v>
      </c>
      <c r="X5221" s="33"/>
      <c r="Y5221" s="33"/>
    </row>
    <row r="5222" spans="1:25" x14ac:dyDescent="0.2">
      <c r="A5222" s="93" t="s">
        <v>5178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6"/>
        <v>10 2025</v>
      </c>
      <c r="G5222" s="97" t="s">
        <v>6</v>
      </c>
      <c r="H5222" s="161" t="s">
        <v>2665</v>
      </c>
      <c r="I5222" s="97" t="s">
        <v>2663</v>
      </c>
      <c r="J5222" s="97" t="s">
        <v>2664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4746</v>
      </c>
      <c r="T5222" s="95" t="str">
        <f t="shared" si="387"/>
        <v>10 2025</v>
      </c>
      <c r="U5222" s="32">
        <f t="shared" si="388"/>
        <v>696</v>
      </c>
      <c r="V5222" s="22">
        <f t="shared" si="389"/>
        <v>0.30208333333333331</v>
      </c>
      <c r="X5222" s="33"/>
      <c r="Y5222" s="33"/>
    </row>
    <row r="5223" spans="1:25" x14ac:dyDescent="0.2">
      <c r="A5223" s="93" t="s">
        <v>5180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6"/>
        <v>10 2025</v>
      </c>
      <c r="G5223" s="97" t="s">
        <v>5</v>
      </c>
      <c r="H5223" s="161" t="s">
        <v>2691</v>
      </c>
      <c r="I5223" s="97" t="s">
        <v>2115</v>
      </c>
      <c r="J5223" s="200" t="s">
        <v>5179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3352</v>
      </c>
      <c r="T5223" s="95" t="str">
        <f t="shared" si="387"/>
        <v>11 2025</v>
      </c>
      <c r="U5223" s="32">
        <f t="shared" si="388"/>
        <v>2427.545874395234</v>
      </c>
      <c r="V5223" s="22">
        <f t="shared" si="389"/>
        <v>0.9818365684748358</v>
      </c>
      <c r="X5223" s="33"/>
      <c r="Y5223" s="33"/>
    </row>
    <row r="5224" spans="1:25" x14ac:dyDescent="0.2">
      <c r="A5224" s="93" t="s">
        <v>5180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6"/>
        <v>10 2025</v>
      </c>
      <c r="G5224" s="97" t="s">
        <v>5</v>
      </c>
      <c r="H5224" s="161" t="s">
        <v>2691</v>
      </c>
      <c r="I5224" s="97" t="s">
        <v>2115</v>
      </c>
      <c r="J5224" s="200" t="s">
        <v>5179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/>
      <c r="R5224" s="31"/>
      <c r="S5224" s="31"/>
      <c r="T5224" s="95" t="str">
        <f t="shared" si="387"/>
        <v/>
      </c>
      <c r="U5224" s="32">
        <f t="shared" si="388"/>
        <v>-2472.454125604766</v>
      </c>
      <c r="V5224" s="22" t="str">
        <f t="shared" si="389"/>
        <v/>
      </c>
      <c r="X5224" s="33"/>
      <c r="Y5224" s="33"/>
    </row>
    <row r="5225" spans="1:25" x14ac:dyDescent="0.2">
      <c r="A5225" s="93" t="s">
        <v>5180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6"/>
        <v>10 2025</v>
      </c>
      <c r="G5225" s="97" t="s">
        <v>5</v>
      </c>
      <c r="H5225" s="161" t="s">
        <v>3758</v>
      </c>
      <c r="I5225" s="97" t="s">
        <v>2067</v>
      </c>
      <c r="J5225" s="200" t="s">
        <v>4717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3597</v>
      </c>
      <c r="T5225" s="95" t="str">
        <f t="shared" si="387"/>
        <v>12 2025</v>
      </c>
      <c r="U5225" s="32">
        <f t="shared" si="388"/>
        <v>1054.2086599571294</v>
      </c>
      <c r="V5225" s="22">
        <f t="shared" si="389"/>
        <v>0.78333737823245853</v>
      </c>
      <c r="X5225" s="33"/>
      <c r="Y5225" s="33"/>
    </row>
    <row r="5226" spans="1:25" x14ac:dyDescent="0.2">
      <c r="A5226" s="93" t="s">
        <v>5180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6"/>
        <v>10 2025</v>
      </c>
      <c r="G5226" s="97" t="s">
        <v>5</v>
      </c>
      <c r="H5226" s="161" t="s">
        <v>2894</v>
      </c>
      <c r="I5226" s="97" t="s">
        <v>2272</v>
      </c>
      <c r="J5226" s="200" t="s">
        <v>2895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87"/>
        <v/>
      </c>
      <c r="U5226" s="32">
        <f t="shared" si="388"/>
        <v>-1531.9114189849699</v>
      </c>
      <c r="V5226" s="22" t="str">
        <f t="shared" si="389"/>
        <v/>
      </c>
      <c r="X5226" s="33"/>
      <c r="Y5226" s="33"/>
    </row>
    <row r="5227" spans="1:25" x14ac:dyDescent="0.2">
      <c r="A5227" s="93" t="s">
        <v>5181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6"/>
        <v>10 2025</v>
      </c>
      <c r="G5227" s="97" t="s">
        <v>5</v>
      </c>
      <c r="H5227" s="161" t="s">
        <v>2152</v>
      </c>
      <c r="I5227" s="97" t="s">
        <v>2067</v>
      </c>
      <c r="J5227" s="97" t="s">
        <v>3886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4772</v>
      </c>
      <c r="T5227" s="95" t="str">
        <f t="shared" si="387"/>
        <v>12 2025</v>
      </c>
      <c r="U5227" s="32">
        <f t="shared" si="388"/>
        <v>1193.5803416207293</v>
      </c>
      <c r="V5227" s="22">
        <f t="shared" si="389"/>
        <v>0.66074366279406849</v>
      </c>
      <c r="X5227" s="33"/>
      <c r="Y5227" s="33"/>
    </row>
    <row r="5228" spans="1:25" x14ac:dyDescent="0.2">
      <c r="A5228" s="93" t="s">
        <v>5181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6"/>
        <v>10 2025</v>
      </c>
      <c r="G5228" s="97" t="s">
        <v>5</v>
      </c>
      <c r="H5228" s="161" t="s">
        <v>2152</v>
      </c>
      <c r="I5228" s="97" t="s">
        <v>2067</v>
      </c>
      <c r="J5228" s="97" t="s">
        <v>3886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87"/>
        <v>12 2025</v>
      </c>
      <c r="U5228" s="32">
        <f t="shared" si="388"/>
        <v>1093.5803416207293</v>
      </c>
      <c r="V5228" s="22">
        <f t="shared" si="389"/>
        <v>0.60538554070093287</v>
      </c>
      <c r="X5228" s="33"/>
      <c r="Y5228" s="33"/>
    </row>
    <row r="5229" spans="1:25" x14ac:dyDescent="0.2">
      <c r="A5229" s="93" t="s">
        <v>5181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6"/>
        <v>10 2025</v>
      </c>
      <c r="G5229" s="97" t="s">
        <v>5</v>
      </c>
      <c r="H5229" s="161" t="s">
        <v>2152</v>
      </c>
      <c r="I5229" s="97" t="s">
        <v>2067</v>
      </c>
      <c r="J5229" s="97" t="s">
        <v>3886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87"/>
        <v>12 2025</v>
      </c>
      <c r="U5229" s="32">
        <f t="shared" si="388"/>
        <v>1093.5803416207293</v>
      </c>
      <c r="V5229" s="22">
        <f t="shared" si="389"/>
        <v>0.60538554070093287</v>
      </c>
      <c r="X5229" s="33"/>
      <c r="Y5229" s="33"/>
    </row>
    <row r="5230" spans="1:25" x14ac:dyDescent="0.2">
      <c r="A5230" s="93" t="s">
        <v>5183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6"/>
        <v>10 2025</v>
      </c>
      <c r="G5230" s="97" t="s">
        <v>5</v>
      </c>
      <c r="H5230" s="161" t="s">
        <v>2164</v>
      </c>
      <c r="I5230" s="97" t="s">
        <v>2165</v>
      </c>
      <c r="J5230" s="200" t="s">
        <v>4125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87"/>
        <v>12 2025</v>
      </c>
      <c r="U5230" s="32">
        <f t="shared" si="388"/>
        <v>1719.6508272292222</v>
      </c>
      <c r="V5230" s="22">
        <f t="shared" si="389"/>
        <v>0.52422798204030907</v>
      </c>
      <c r="X5230" s="33"/>
      <c r="Y5230" s="33"/>
    </row>
    <row r="5231" spans="1:25" x14ac:dyDescent="0.2">
      <c r="A5231" s="93" t="s">
        <v>5183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6"/>
        <v>10 2025</v>
      </c>
      <c r="G5231" s="97" t="s">
        <v>5</v>
      </c>
      <c r="H5231" s="161" t="s">
        <v>3094</v>
      </c>
      <c r="I5231" s="97" t="s">
        <v>2165</v>
      </c>
      <c r="J5231" s="200" t="s">
        <v>4653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4812</v>
      </c>
      <c r="T5231" s="95" t="str">
        <f t="shared" si="387"/>
        <v>11 2025</v>
      </c>
      <c r="U5231" s="32">
        <f t="shared" si="388"/>
        <v>1568.9497236058214</v>
      </c>
      <c r="V5231" s="22">
        <f t="shared" si="389"/>
        <v>0.70323369231353972</v>
      </c>
      <c r="X5231" s="33"/>
      <c r="Y5231" s="33"/>
    </row>
    <row r="5232" spans="1:25" x14ac:dyDescent="0.2">
      <c r="A5232" s="93" t="s">
        <v>5183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6"/>
        <v>10 2025</v>
      </c>
      <c r="G5232" s="97" t="s">
        <v>5</v>
      </c>
      <c r="H5232" s="161" t="s">
        <v>2080</v>
      </c>
      <c r="I5232" s="97" t="s">
        <v>2067</v>
      </c>
      <c r="J5232" s="200" t="s">
        <v>2081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87"/>
        <v/>
      </c>
      <c r="U5232" s="32">
        <f t="shared" si="388"/>
        <v>-1573.0882635022949</v>
      </c>
      <c r="V5232" s="22" t="str">
        <f t="shared" si="389"/>
        <v/>
      </c>
      <c r="X5232" s="33"/>
      <c r="Y5232" s="33"/>
    </row>
    <row r="5233" spans="1:25" x14ac:dyDescent="0.2">
      <c r="A5233" s="93" t="s">
        <v>5183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6"/>
        <v>10 2025</v>
      </c>
      <c r="G5233" s="97" t="s">
        <v>5</v>
      </c>
      <c r="H5233" s="161" t="s">
        <v>2288</v>
      </c>
      <c r="I5233" s="97" t="s">
        <v>2070</v>
      </c>
      <c r="J5233" s="200" t="s">
        <v>5182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3331</v>
      </c>
      <c r="T5233" s="95" t="str">
        <f t="shared" si="387"/>
        <v>11 2025</v>
      </c>
      <c r="U5233" s="32">
        <f t="shared" si="388"/>
        <v>939.05885633362641</v>
      </c>
      <c r="V5233" s="22">
        <f t="shared" si="389"/>
        <v>1.0907352532074184</v>
      </c>
      <c r="X5233" s="33"/>
      <c r="Y5233" s="33"/>
    </row>
    <row r="5234" spans="1:25" x14ac:dyDescent="0.2">
      <c r="A5234" s="93" t="s">
        <v>5183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6"/>
        <v>10 2025</v>
      </c>
      <c r="G5234" s="97" t="s">
        <v>5</v>
      </c>
      <c r="H5234" s="161" t="s">
        <v>2288</v>
      </c>
      <c r="I5234" s="97" t="s">
        <v>2070</v>
      </c>
      <c r="J5234" s="97" t="s">
        <v>5182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87"/>
        <v/>
      </c>
      <c r="U5234" s="32">
        <f t="shared" si="388"/>
        <v>-860.94114366637359</v>
      </c>
      <c r="V5234" s="22" t="str">
        <f t="shared" si="389"/>
        <v/>
      </c>
      <c r="X5234" s="33"/>
      <c r="Y5234" s="33"/>
    </row>
    <row r="5235" spans="1:25" x14ac:dyDescent="0.2">
      <c r="A5235" s="93" t="s">
        <v>5190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6"/>
        <v>10 2025</v>
      </c>
      <c r="G5235" s="97" t="s">
        <v>5</v>
      </c>
      <c r="H5235" s="161" t="s">
        <v>2700</v>
      </c>
      <c r="I5235" s="97" t="s">
        <v>2067</v>
      </c>
      <c r="J5235" s="200" t="s">
        <v>2701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/>
      <c r="R5235" s="31"/>
      <c r="S5235" s="31"/>
      <c r="T5235" s="95" t="str">
        <f t="shared" si="387"/>
        <v/>
      </c>
      <c r="U5235" s="32">
        <f t="shared" si="388"/>
        <v>-1671.9694689325545</v>
      </c>
      <c r="V5235" s="22" t="str">
        <f t="shared" si="389"/>
        <v/>
      </c>
      <c r="X5235" s="33"/>
      <c r="Y5235" s="33"/>
    </row>
    <row r="5236" spans="1:25" x14ac:dyDescent="0.2">
      <c r="A5236" s="93" t="s">
        <v>5190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6"/>
        <v>10 2025</v>
      </c>
      <c r="G5236" s="97" t="s">
        <v>5</v>
      </c>
      <c r="H5236" s="161" t="s">
        <v>2700</v>
      </c>
      <c r="I5236" s="97" t="s">
        <v>2067</v>
      </c>
      <c r="J5236" s="200" t="s">
        <v>2701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87"/>
        <v/>
      </c>
      <c r="U5236" s="32">
        <f t="shared" si="388"/>
        <v>-1671.9694689325545</v>
      </c>
      <c r="V5236" s="22" t="str">
        <f t="shared" si="389"/>
        <v/>
      </c>
      <c r="X5236" s="33"/>
      <c r="Y5236" s="33"/>
    </row>
    <row r="5237" spans="1:25" x14ac:dyDescent="0.2">
      <c r="A5237" s="93" t="s">
        <v>5190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6"/>
        <v>10 2025</v>
      </c>
      <c r="G5237" s="97" t="s">
        <v>5</v>
      </c>
      <c r="H5237" s="161" t="s">
        <v>2700</v>
      </c>
      <c r="I5237" s="97" t="s">
        <v>2067</v>
      </c>
      <c r="J5237" s="200" t="s">
        <v>2701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87"/>
        <v/>
      </c>
      <c r="U5237" s="32">
        <f t="shared" si="388"/>
        <v>-1671.9694689325545</v>
      </c>
      <c r="V5237" s="22" t="str">
        <f t="shared" si="389"/>
        <v/>
      </c>
      <c r="X5237" s="33"/>
      <c r="Y5237" s="33"/>
    </row>
    <row r="5238" spans="1:25" x14ac:dyDescent="0.2">
      <c r="A5238" s="93" t="s">
        <v>5190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6"/>
        <v>10 2025</v>
      </c>
      <c r="G5238" s="97" t="s">
        <v>5</v>
      </c>
      <c r="H5238" s="161" t="s">
        <v>5184</v>
      </c>
      <c r="I5238" s="97" t="s">
        <v>2826</v>
      </c>
      <c r="J5238" s="200" t="s">
        <v>5185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3335</v>
      </c>
      <c r="T5238" s="95" t="str">
        <f t="shared" si="387"/>
        <v>11 2025</v>
      </c>
      <c r="U5238" s="32">
        <f t="shared" si="388"/>
        <v>734.92741812710199</v>
      </c>
      <c r="V5238" s="22">
        <f t="shared" si="389"/>
        <v>0.84955578702537382</v>
      </c>
      <c r="X5238" s="33"/>
      <c r="Y5238" s="33"/>
    </row>
    <row r="5239" spans="1:25" x14ac:dyDescent="0.2">
      <c r="A5239" s="93" t="s">
        <v>5190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6"/>
        <v>10 2025</v>
      </c>
      <c r="G5239" s="97" t="s">
        <v>5</v>
      </c>
      <c r="H5239" s="161" t="s">
        <v>5184</v>
      </c>
      <c r="I5239" s="97" t="s">
        <v>2826</v>
      </c>
      <c r="J5239" s="200" t="s">
        <v>5185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3326</v>
      </c>
      <c r="T5239" s="95" t="str">
        <f t="shared" si="387"/>
        <v>11 2025</v>
      </c>
      <c r="U5239" s="32">
        <f t="shared" si="388"/>
        <v>734.92741812710199</v>
      </c>
      <c r="V5239" s="22">
        <f t="shared" si="389"/>
        <v>0.84955578702537382</v>
      </c>
      <c r="X5239" s="33"/>
      <c r="Y5239" s="33"/>
    </row>
    <row r="5240" spans="1:25" x14ac:dyDescent="0.2">
      <c r="A5240" s="93" t="s">
        <v>5190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6"/>
        <v>10 2025</v>
      </c>
      <c r="G5240" s="97" t="s">
        <v>5</v>
      </c>
      <c r="H5240" s="161" t="s">
        <v>5184</v>
      </c>
      <c r="I5240" s="97" t="s">
        <v>2826</v>
      </c>
      <c r="J5240" s="200" t="s">
        <v>5185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3326</v>
      </c>
      <c r="T5240" s="95" t="str">
        <f t="shared" si="387"/>
        <v>11 2025</v>
      </c>
      <c r="U5240" s="32">
        <f t="shared" si="388"/>
        <v>734.92741812710199</v>
      </c>
      <c r="V5240" s="22">
        <f t="shared" si="389"/>
        <v>0.84955578702537382</v>
      </c>
      <c r="X5240" s="33"/>
      <c r="Y5240" s="33"/>
    </row>
    <row r="5241" spans="1:25" x14ac:dyDescent="0.2">
      <c r="A5241" s="93" t="s">
        <v>5190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6"/>
        <v>10 2025</v>
      </c>
      <c r="G5241" s="97" t="s">
        <v>5</v>
      </c>
      <c r="H5241" s="161" t="s">
        <v>3758</v>
      </c>
      <c r="I5241" s="97" t="s">
        <v>2067</v>
      </c>
      <c r="J5241" s="200" t="s">
        <v>4717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/>
      <c r="R5241" s="31"/>
      <c r="S5241" s="31"/>
      <c r="T5241" s="95" t="str">
        <f t="shared" si="387"/>
        <v/>
      </c>
      <c r="U5241" s="32">
        <f t="shared" si="388"/>
        <v>-1517.512999203399</v>
      </c>
      <c r="V5241" s="22" t="str">
        <f t="shared" si="389"/>
        <v/>
      </c>
      <c r="X5241" s="33"/>
      <c r="Y5241" s="33"/>
    </row>
    <row r="5242" spans="1:25" x14ac:dyDescent="0.2">
      <c r="A5242" s="93" t="s">
        <v>5190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6"/>
        <v>10 2025</v>
      </c>
      <c r="G5242" s="97" t="s">
        <v>5</v>
      </c>
      <c r="H5242" s="161" t="s">
        <v>5186</v>
      </c>
      <c r="I5242" s="97" t="s">
        <v>2649</v>
      </c>
      <c r="J5242" s="200" t="s">
        <v>5187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/>
      <c r="R5242" s="31"/>
      <c r="S5242" s="31"/>
      <c r="T5242" s="95" t="str">
        <f t="shared" si="387"/>
        <v/>
      </c>
      <c r="U5242" s="32">
        <f t="shared" si="388"/>
        <v>-978.22430828465224</v>
      </c>
      <c r="V5242" s="22" t="str">
        <f t="shared" si="389"/>
        <v/>
      </c>
      <c r="X5242" s="33"/>
      <c r="Y5242" s="33"/>
    </row>
    <row r="5243" spans="1:25" x14ac:dyDescent="0.2">
      <c r="A5243" s="93" t="s">
        <v>5190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6"/>
        <v>10 2025</v>
      </c>
      <c r="G5243" s="97" t="s">
        <v>5</v>
      </c>
      <c r="H5243" s="161" t="s">
        <v>2237</v>
      </c>
      <c r="I5243" s="97" t="s">
        <v>2067</v>
      </c>
      <c r="J5243" s="200" t="s">
        <v>2238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3335</v>
      </c>
      <c r="T5243" s="95" t="str">
        <f t="shared" si="387"/>
        <v>11 2025</v>
      </c>
      <c r="U5243" s="32">
        <f t="shared" si="388"/>
        <v>696.84243494423788</v>
      </c>
      <c r="V5243" s="22">
        <f t="shared" si="389"/>
        <v>1.728461761216995</v>
      </c>
      <c r="X5243" s="33"/>
      <c r="Y5243" s="33"/>
    </row>
    <row r="5244" spans="1:25" x14ac:dyDescent="0.2">
      <c r="A5244" s="93" t="s">
        <v>5190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6"/>
        <v>10 2025</v>
      </c>
      <c r="G5244" s="97" t="s">
        <v>5</v>
      </c>
      <c r="H5244" s="161" t="s">
        <v>5188</v>
      </c>
      <c r="I5244" s="97" t="s">
        <v>2070</v>
      </c>
      <c r="J5244" s="200" t="s">
        <v>5189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3331</v>
      </c>
      <c r="T5244" s="95" t="str">
        <f t="shared" si="387"/>
        <v>12 2025</v>
      </c>
      <c r="U5244" s="32">
        <f t="shared" si="388"/>
        <v>1075.6724057355286</v>
      </c>
      <c r="V5244" s="22">
        <f t="shared" si="389"/>
        <v>0.62382137206031729</v>
      </c>
      <c r="X5244" s="33"/>
      <c r="Y5244" s="33"/>
    </row>
    <row r="5245" spans="1:25" x14ac:dyDescent="0.2">
      <c r="A5245" s="93" t="s">
        <v>5190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6"/>
        <v>10 2025</v>
      </c>
      <c r="G5245" s="97" t="s">
        <v>5</v>
      </c>
      <c r="H5245" s="161" t="s">
        <v>3901</v>
      </c>
      <c r="I5245" s="97" t="s">
        <v>2071</v>
      </c>
      <c r="J5245" s="200" t="s">
        <v>3902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3335</v>
      </c>
      <c r="T5245" s="95" t="str">
        <f t="shared" si="387"/>
        <v>11 2025</v>
      </c>
      <c r="U5245" s="32">
        <f t="shared" si="388"/>
        <v>1088.9686192246413</v>
      </c>
      <c r="V5245" s="22">
        <f t="shared" si="389"/>
        <v>1.1953140607493062</v>
      </c>
      <c r="X5245" s="33"/>
      <c r="Y5245" s="33"/>
    </row>
    <row r="5246" spans="1:25" x14ac:dyDescent="0.2">
      <c r="A5246" s="93" t="s">
        <v>5224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6"/>
        <v>11 2025</v>
      </c>
      <c r="G5246" s="97" t="s">
        <v>5</v>
      </c>
      <c r="H5246" s="161" t="s">
        <v>5214</v>
      </c>
      <c r="I5246" s="97" t="s">
        <v>2742</v>
      </c>
      <c r="J5246" s="97" t="s">
        <v>5215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87"/>
        <v/>
      </c>
      <c r="U5246" s="32">
        <f t="shared" si="388"/>
        <v>-841.30223012946954</v>
      </c>
      <c r="V5246" s="22" t="str">
        <f t="shared" si="389"/>
        <v/>
      </c>
      <c r="X5246" s="33"/>
      <c r="Y5246" s="33"/>
    </row>
    <row r="5247" spans="1:25" x14ac:dyDescent="0.2">
      <c r="A5247" s="93" t="s">
        <v>5224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6"/>
        <v>11 2025</v>
      </c>
      <c r="G5247" s="97" t="s">
        <v>5</v>
      </c>
      <c r="H5247" s="161" t="s">
        <v>5216</v>
      </c>
      <c r="I5247" s="97" t="s">
        <v>2826</v>
      </c>
      <c r="J5247" s="97" t="s">
        <v>5217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3326</v>
      </c>
      <c r="T5247" s="95" t="str">
        <f t="shared" si="387"/>
        <v>12 2025</v>
      </c>
      <c r="U5247" s="32">
        <f t="shared" si="388"/>
        <v>975.85100660207399</v>
      </c>
      <c r="V5247" s="22">
        <f t="shared" si="389"/>
        <v>0.64025958802526206</v>
      </c>
      <c r="X5247" s="33"/>
      <c r="Y5247" s="33"/>
    </row>
    <row r="5248" spans="1:25" x14ac:dyDescent="0.2">
      <c r="A5248" s="93" t="s">
        <v>5224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6"/>
        <v>11 2025</v>
      </c>
      <c r="G5248" s="97" t="s">
        <v>5</v>
      </c>
      <c r="H5248" s="161" t="s">
        <v>3082</v>
      </c>
      <c r="I5248" s="97" t="s">
        <v>2067</v>
      </c>
      <c r="J5248" s="97" t="s">
        <v>3083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3326</v>
      </c>
      <c r="T5248" s="95" t="str">
        <f t="shared" si="387"/>
        <v>12 2025</v>
      </c>
      <c r="U5248" s="32">
        <f t="shared" si="388"/>
        <v>758.49845065592024</v>
      </c>
      <c r="V5248" s="22">
        <f t="shared" si="389"/>
        <v>1.0229222734960914</v>
      </c>
      <c r="X5248" s="33"/>
      <c r="Y5248" s="33"/>
    </row>
    <row r="5249" spans="1:25" x14ac:dyDescent="0.2">
      <c r="A5249" s="93" t="s">
        <v>5224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6"/>
        <v>11 2025</v>
      </c>
      <c r="G5249" s="97" t="s">
        <v>5</v>
      </c>
      <c r="H5249" s="161" t="s">
        <v>2862</v>
      </c>
      <c r="I5249" s="97" t="s">
        <v>2115</v>
      </c>
      <c r="J5249" s="97" t="s">
        <v>3966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/>
      <c r="R5249" s="31"/>
      <c r="S5249" s="31"/>
      <c r="T5249" s="95" t="str">
        <f t="shared" si="387"/>
        <v/>
      </c>
      <c r="U5249" s="32">
        <f t="shared" si="388"/>
        <v>-836.92500728800508</v>
      </c>
      <c r="V5249" s="22" t="str">
        <f t="shared" si="389"/>
        <v/>
      </c>
      <c r="X5249" s="33"/>
      <c r="Y5249" s="33"/>
    </row>
    <row r="5250" spans="1:25" x14ac:dyDescent="0.2">
      <c r="A5250" s="93" t="s">
        <v>5224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6"/>
        <v>11 2025</v>
      </c>
      <c r="G5250" s="97" t="s">
        <v>5</v>
      </c>
      <c r="H5250" s="161" t="s">
        <v>2237</v>
      </c>
      <c r="I5250" s="97" t="s">
        <v>2067</v>
      </c>
      <c r="J5250" s="97" t="s">
        <v>2238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/>
      <c r="R5250" s="31"/>
      <c r="S5250" s="31"/>
      <c r="T5250" s="95" t="str">
        <f t="shared" si="387"/>
        <v/>
      </c>
      <c r="U5250" s="32">
        <f t="shared" si="388"/>
        <v>-455.23117551230399</v>
      </c>
      <c r="V5250" s="22" t="str">
        <f t="shared" si="389"/>
        <v/>
      </c>
      <c r="X5250" s="33"/>
      <c r="Y5250" s="33"/>
    </row>
    <row r="5251" spans="1:25" x14ac:dyDescent="0.2">
      <c r="A5251" s="93" t="s">
        <v>5224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6"/>
        <v>11 2025</v>
      </c>
      <c r="G5251" s="97" t="s">
        <v>5</v>
      </c>
      <c r="H5251" s="161" t="s">
        <v>5218</v>
      </c>
      <c r="I5251" s="97" t="s">
        <v>2826</v>
      </c>
      <c r="J5251" s="97" t="s">
        <v>5219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87"/>
        <v/>
      </c>
      <c r="U5251" s="32">
        <f t="shared" si="388"/>
        <v>-1665.971013461374</v>
      </c>
      <c r="V5251" s="22" t="str">
        <f t="shared" si="389"/>
        <v/>
      </c>
      <c r="X5251" s="33"/>
      <c r="Y5251" s="33"/>
    </row>
    <row r="5252" spans="1:25" x14ac:dyDescent="0.2">
      <c r="A5252" s="93" t="s">
        <v>5224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si="386"/>
        <v>11 2025</v>
      </c>
      <c r="G5252" s="97" t="s">
        <v>5</v>
      </c>
      <c r="H5252" s="161" t="s">
        <v>5220</v>
      </c>
      <c r="I5252" s="97" t="s">
        <v>2826</v>
      </c>
      <c r="J5252" s="97" t="s">
        <v>5221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3272</v>
      </c>
      <c r="T5252" s="95" t="str">
        <f t="shared" si="387"/>
        <v>12 2025</v>
      </c>
      <c r="U5252" s="32">
        <f t="shared" si="388"/>
        <v>1814.4487353168133</v>
      </c>
      <c r="V5252" s="22">
        <f t="shared" si="389"/>
        <v>1.671453752897015</v>
      </c>
      <c r="X5252" s="33"/>
      <c r="Y5252" s="33"/>
    </row>
    <row r="5253" spans="1:25" x14ac:dyDescent="0.2">
      <c r="A5253" s="93" t="s">
        <v>5224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86"/>
        <v>11 2025</v>
      </c>
      <c r="G5253" s="97" t="s">
        <v>5</v>
      </c>
      <c r="H5253" s="161" t="s">
        <v>3762</v>
      </c>
      <c r="I5253" s="97" t="s">
        <v>3793</v>
      </c>
      <c r="J5253" s="97" t="s">
        <v>5222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87"/>
        <v>12 2025</v>
      </c>
      <c r="U5253" s="32">
        <f t="shared" si="388"/>
        <v>787.95089513847097</v>
      </c>
      <c r="V5253" s="22">
        <f t="shared" si="389"/>
        <v>0.34080197236367182</v>
      </c>
      <c r="X5253" s="33"/>
      <c r="Y5253" s="33"/>
    </row>
    <row r="5254" spans="1:25" x14ac:dyDescent="0.2">
      <c r="A5254" s="93" t="s">
        <v>5224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86"/>
        <v>11 2025</v>
      </c>
      <c r="G5254" s="97" t="s">
        <v>6</v>
      </c>
      <c r="H5254" s="161" t="s">
        <v>4688</v>
      </c>
      <c r="I5254" s="97" t="s">
        <v>4689</v>
      </c>
      <c r="J5254" s="97" t="s">
        <v>5223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87"/>
        <v/>
      </c>
      <c r="U5254" s="32">
        <f t="shared" si="388"/>
        <v>-747.62966132212989</v>
      </c>
      <c r="V5254" s="22" t="str">
        <f t="shared" si="389"/>
        <v/>
      </c>
      <c r="X5254" s="33"/>
      <c r="Y5254" s="33"/>
    </row>
    <row r="5255" spans="1:25" x14ac:dyDescent="0.2">
      <c r="A5255" s="93" t="s">
        <v>5235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86"/>
        <v>10 2025</v>
      </c>
      <c r="G5255" s="97" t="s">
        <v>5</v>
      </c>
      <c r="H5255" s="161" t="s">
        <v>2533</v>
      </c>
      <c r="I5255" s="97" t="s">
        <v>2165</v>
      </c>
      <c r="J5255" s="97" t="s">
        <v>5225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/>
      <c r="R5255" s="31"/>
      <c r="S5255" s="31"/>
      <c r="T5255" s="95" t="str">
        <f t="shared" si="387"/>
        <v/>
      </c>
      <c r="U5255" s="32">
        <f t="shared" si="388"/>
        <v>-2537.6671428571431</v>
      </c>
      <c r="V5255" s="22" t="str">
        <f t="shared" si="389"/>
        <v/>
      </c>
      <c r="X5255" s="33"/>
      <c r="Y5255" s="33"/>
    </row>
    <row r="5256" spans="1:25" x14ac:dyDescent="0.2">
      <c r="A5256" s="93" t="s">
        <v>5235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86"/>
        <v>10 2025</v>
      </c>
      <c r="G5256" s="97" t="s">
        <v>5</v>
      </c>
      <c r="H5256" s="161" t="s">
        <v>5226</v>
      </c>
      <c r="I5256" s="97" t="s">
        <v>5227</v>
      </c>
      <c r="J5256" s="97" t="s">
        <v>5228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3575</v>
      </c>
      <c r="T5256" s="95" t="str">
        <f t="shared" si="387"/>
        <v>12 2025</v>
      </c>
      <c r="U5256" s="32">
        <f t="shared" si="388"/>
        <v>1647.6160663909213</v>
      </c>
      <c r="V5256" s="22">
        <f t="shared" si="389"/>
        <v>0.27914417037650552</v>
      </c>
      <c r="X5256" s="33"/>
      <c r="Y5256" s="33"/>
    </row>
    <row r="5257" spans="1:25" x14ac:dyDescent="0.2">
      <c r="A5257" s="93" t="s">
        <v>5236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86"/>
        <v>11 2025</v>
      </c>
      <c r="G5257" s="97" t="s">
        <v>5</v>
      </c>
      <c r="H5257" s="161" t="s">
        <v>2209</v>
      </c>
      <c r="I5257" s="97" t="s">
        <v>2210</v>
      </c>
      <c r="J5257" s="97" t="s">
        <v>5229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87"/>
        <v/>
      </c>
      <c r="U5257" s="32">
        <f t="shared" si="388"/>
        <v>-2343.3058743922611</v>
      </c>
      <c r="V5257" s="22" t="str">
        <f t="shared" si="389"/>
        <v/>
      </c>
      <c r="X5257" s="33"/>
      <c r="Y5257" s="33"/>
    </row>
    <row r="5258" spans="1:25" x14ac:dyDescent="0.2">
      <c r="A5258" s="93" t="s">
        <v>5236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86"/>
        <v>11 2025</v>
      </c>
      <c r="G5258" s="97" t="s">
        <v>5</v>
      </c>
      <c r="H5258" s="161" t="s">
        <v>2076</v>
      </c>
      <c r="I5258" s="97" t="s">
        <v>2115</v>
      </c>
      <c r="J5258" s="97" t="s">
        <v>2077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/>
      <c r="R5258" s="31"/>
      <c r="S5258" s="31"/>
      <c r="T5258" s="95" t="str">
        <f t="shared" si="387"/>
        <v/>
      </c>
      <c r="U5258" s="32">
        <f t="shared" si="388"/>
        <v>-1672.4081700165402</v>
      </c>
      <c r="V5258" s="22" t="str">
        <f t="shared" si="389"/>
        <v/>
      </c>
      <c r="X5258" s="33"/>
      <c r="Y5258" s="33"/>
    </row>
    <row r="5259" spans="1:25" x14ac:dyDescent="0.2">
      <c r="A5259" s="93" t="s">
        <v>5236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86"/>
        <v>11 2025</v>
      </c>
      <c r="G5259" s="97" t="s">
        <v>5</v>
      </c>
      <c r="H5259" s="161" t="s">
        <v>2739</v>
      </c>
      <c r="I5259" s="97" t="s">
        <v>2067</v>
      </c>
      <c r="J5259" s="97" t="s">
        <v>2740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3335</v>
      </c>
      <c r="T5259" s="95" t="str">
        <f t="shared" si="387"/>
        <v>12 2025</v>
      </c>
      <c r="U5259" s="32">
        <f t="shared" si="388"/>
        <v>1061.2529346899901</v>
      </c>
      <c r="V5259" s="22">
        <f t="shared" si="389"/>
        <v>0.40218062149329575</v>
      </c>
      <c r="X5259" s="33"/>
      <c r="Y5259" s="33"/>
    </row>
    <row r="5260" spans="1:25" x14ac:dyDescent="0.2">
      <c r="A5260" s="93" t="s">
        <v>5236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86"/>
        <v>11 2025</v>
      </c>
      <c r="G5260" s="97" t="s">
        <v>5</v>
      </c>
      <c r="H5260" s="161" t="s">
        <v>3893</v>
      </c>
      <c r="I5260" s="97" t="s">
        <v>2099</v>
      </c>
      <c r="J5260" s="97" t="s">
        <v>4170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3335</v>
      </c>
      <c r="T5260" s="95" t="str">
        <f t="shared" si="387"/>
        <v>12 2025</v>
      </c>
      <c r="U5260" s="32">
        <f t="shared" si="388"/>
        <v>706.80447596611702</v>
      </c>
      <c r="V5260" s="22">
        <f t="shared" si="389"/>
        <v>0.59236266121464765</v>
      </c>
      <c r="X5260" s="33"/>
      <c r="Y5260" s="33"/>
    </row>
    <row r="5261" spans="1:25" x14ac:dyDescent="0.2">
      <c r="A5261" s="93" t="s">
        <v>5236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57"/>
        <v>11 2025</v>
      </c>
      <c r="G5261" s="97" t="s">
        <v>5</v>
      </c>
      <c r="H5261" s="161" t="s">
        <v>2266</v>
      </c>
      <c r="I5261" s="97" t="s">
        <v>2067</v>
      </c>
      <c r="J5261" s="97" t="s">
        <v>5230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60"/>
        <v/>
      </c>
      <c r="U5261" s="32">
        <f t="shared" si="358"/>
        <v>-1260.9007969525339</v>
      </c>
      <c r="V5261" s="22" t="str">
        <f t="shared" si="359"/>
        <v/>
      </c>
      <c r="X5261" s="33"/>
      <c r="Y5261" s="33"/>
    </row>
    <row r="5262" spans="1:25" x14ac:dyDescent="0.2">
      <c r="A5262" s="93" t="s">
        <v>5236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57"/>
        <v>11 2025</v>
      </c>
      <c r="G5262" s="97" t="s">
        <v>5</v>
      </c>
      <c r="H5262" s="161" t="s">
        <v>2633</v>
      </c>
      <c r="I5262" s="97" t="s">
        <v>2115</v>
      </c>
      <c r="J5262" s="97" t="s">
        <v>3936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60"/>
        <v/>
      </c>
      <c r="U5262" s="32">
        <f t="shared" si="358"/>
        <v>-1851.7831787880305</v>
      </c>
      <c r="V5262" s="22" t="str">
        <f t="shared" si="359"/>
        <v/>
      </c>
      <c r="X5262" s="33"/>
      <c r="Y5262" s="33"/>
    </row>
    <row r="5263" spans="1:25" x14ac:dyDescent="0.2">
      <c r="A5263" s="93" t="s">
        <v>5236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57"/>
        <v>11 2025</v>
      </c>
      <c r="G5263" s="97" t="s">
        <v>5</v>
      </c>
      <c r="H5263" s="161" t="s">
        <v>2239</v>
      </c>
      <c r="I5263" s="97" t="s">
        <v>2067</v>
      </c>
      <c r="J5263" s="97" t="s">
        <v>5231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/>
      <c r="R5263" s="31"/>
      <c r="S5263" s="31"/>
      <c r="T5263" s="95" t="str">
        <f t="shared" si="360"/>
        <v/>
      </c>
      <c r="U5263" s="32">
        <f t="shared" si="358"/>
        <v>-1145.7139040649595</v>
      </c>
      <c r="V5263" s="22" t="str">
        <f t="shared" si="359"/>
        <v/>
      </c>
      <c r="X5263" s="33"/>
      <c r="Y5263" s="33"/>
    </row>
    <row r="5264" spans="1:25" x14ac:dyDescent="0.2">
      <c r="A5264" s="93" t="s">
        <v>5236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57"/>
        <v>11 2025</v>
      </c>
      <c r="G5264" s="97" t="s">
        <v>5</v>
      </c>
      <c r="H5264" s="161" t="s">
        <v>2687</v>
      </c>
      <c r="I5264" s="97" t="s">
        <v>2067</v>
      </c>
      <c r="J5264" s="97" t="s">
        <v>5232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3250</v>
      </c>
      <c r="T5264" s="95" t="str">
        <f t="shared" si="360"/>
        <v>12 2025</v>
      </c>
      <c r="U5264" s="32">
        <f t="shared" si="358"/>
        <v>625.74750137837702</v>
      </c>
      <c r="V5264" s="22">
        <f t="shared" si="359"/>
        <v>0.64228472830573957</v>
      </c>
      <c r="X5264" s="33"/>
      <c r="Y5264" s="33"/>
    </row>
    <row r="5265" spans="1:25" x14ac:dyDescent="0.2">
      <c r="A5265" s="93" t="s">
        <v>5236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57"/>
        <v>11 2025</v>
      </c>
      <c r="G5265" s="97" t="s">
        <v>5</v>
      </c>
      <c r="H5265" s="161" t="s">
        <v>2687</v>
      </c>
      <c r="I5265" s="97" t="s">
        <v>2067</v>
      </c>
      <c r="J5265" s="97" t="s">
        <v>5232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3250</v>
      </c>
      <c r="T5265" s="95" t="str">
        <f t="shared" si="360"/>
        <v>12 2025</v>
      </c>
      <c r="U5265" s="32">
        <f t="shared" si="358"/>
        <v>625.74750137837702</v>
      </c>
      <c r="V5265" s="22">
        <f t="shared" si="359"/>
        <v>0.64228472830573957</v>
      </c>
      <c r="X5265" s="33"/>
      <c r="Y5265" s="33"/>
    </row>
    <row r="5266" spans="1:25" x14ac:dyDescent="0.2">
      <c r="A5266" s="93" t="s">
        <v>5236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57"/>
        <v>11 2025</v>
      </c>
      <c r="G5266" s="97" t="s">
        <v>5</v>
      </c>
      <c r="H5266" s="161" t="s">
        <v>2687</v>
      </c>
      <c r="I5266" s="97" t="s">
        <v>2067</v>
      </c>
      <c r="J5266" s="97" t="s">
        <v>5232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3250</v>
      </c>
      <c r="T5266" s="95" t="str">
        <f t="shared" si="360"/>
        <v>12 2025</v>
      </c>
      <c r="U5266" s="32">
        <f t="shared" si="358"/>
        <v>625.74750137837702</v>
      </c>
      <c r="V5266" s="22">
        <f t="shared" si="359"/>
        <v>0.64228472830573957</v>
      </c>
      <c r="X5266" s="33"/>
      <c r="Y5266" s="33"/>
    </row>
    <row r="5267" spans="1:25" x14ac:dyDescent="0.2">
      <c r="A5267" s="93" t="s">
        <v>5236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57"/>
        <v>11 2025</v>
      </c>
      <c r="G5267" s="97" t="s">
        <v>5</v>
      </c>
      <c r="H5267" s="161" t="s">
        <v>2237</v>
      </c>
      <c r="I5267" s="97" t="s">
        <v>2067</v>
      </c>
      <c r="J5267" s="97" t="s">
        <v>2238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60"/>
        <v/>
      </c>
      <c r="U5267" s="32">
        <f t="shared" si="358"/>
        <v>-457.23041451556315</v>
      </c>
      <c r="V5267" s="22" t="str">
        <f t="shared" si="359"/>
        <v/>
      </c>
      <c r="X5267" s="33"/>
      <c r="Y5267" s="33"/>
    </row>
    <row r="5268" spans="1:25" x14ac:dyDescent="0.2">
      <c r="A5268" s="93" t="s">
        <v>5236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57"/>
        <v>11 2025</v>
      </c>
      <c r="G5268" s="97" t="s">
        <v>5</v>
      </c>
      <c r="H5268" s="161" t="s">
        <v>5233</v>
      </c>
      <c r="I5268" s="97" t="s">
        <v>2102</v>
      </c>
      <c r="J5268" s="97" t="s">
        <v>5234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60"/>
        <v/>
      </c>
      <c r="U5268" s="32">
        <f t="shared" si="358"/>
        <v>-2056.6575760613496</v>
      </c>
      <c r="V5268" s="22" t="str">
        <f t="shared" si="359"/>
        <v/>
      </c>
      <c r="X5268" s="33"/>
      <c r="Y5268" s="33"/>
    </row>
    <row r="5269" spans="1:25" x14ac:dyDescent="0.2">
      <c r="A5269" s="93" t="s">
        <v>5239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57"/>
        <v>10 2025</v>
      </c>
      <c r="G5269" s="97" t="s">
        <v>5</v>
      </c>
      <c r="H5269" s="161" t="s">
        <v>2935</v>
      </c>
      <c r="I5269" s="97" t="s">
        <v>2933</v>
      </c>
      <c r="J5269" s="97" t="s">
        <v>2936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3484</v>
      </c>
      <c r="T5269" s="95" t="str">
        <f t="shared" si="360"/>
        <v>12 2025</v>
      </c>
      <c r="U5269" s="32">
        <f t="shared" si="358"/>
        <v>1138.928230002768</v>
      </c>
      <c r="V5269" s="22">
        <f t="shared" si="359"/>
        <v>0.9031430701246036</v>
      </c>
      <c r="X5269" s="33"/>
      <c r="Y5269" s="33"/>
    </row>
    <row r="5270" spans="1:25" x14ac:dyDescent="0.2">
      <c r="A5270" s="93" t="s">
        <v>5239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57"/>
        <v>10 2025</v>
      </c>
      <c r="G5270" s="97" t="s">
        <v>5</v>
      </c>
      <c r="H5270" s="161" t="s">
        <v>2935</v>
      </c>
      <c r="I5270" s="97" t="s">
        <v>2933</v>
      </c>
      <c r="J5270" s="97" t="s">
        <v>2936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3370</v>
      </c>
      <c r="T5270" s="95" t="str">
        <f t="shared" si="360"/>
        <v>12 2025</v>
      </c>
      <c r="U5270" s="32">
        <f t="shared" si="358"/>
        <v>1238.928230002768</v>
      </c>
      <c r="V5270" s="22">
        <f t="shared" si="359"/>
        <v>0.98244069804646206</v>
      </c>
      <c r="X5270" s="33"/>
      <c r="Y5270" s="33"/>
    </row>
    <row r="5271" spans="1:25" x14ac:dyDescent="0.2">
      <c r="A5271" s="93" t="s">
        <v>5239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57"/>
        <v>10 2025</v>
      </c>
      <c r="G5271" s="97" t="s">
        <v>5</v>
      </c>
      <c r="H5271" s="161" t="s">
        <v>2937</v>
      </c>
      <c r="I5271" s="97" t="s">
        <v>2933</v>
      </c>
      <c r="J5271" s="97" t="s">
        <v>2938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3484</v>
      </c>
      <c r="T5271" s="95" t="str">
        <f t="shared" si="360"/>
        <v>12 2025</v>
      </c>
      <c r="U5271" s="32">
        <f t="shared" si="358"/>
        <v>1239.860286004244</v>
      </c>
      <c r="V5271" s="22">
        <f t="shared" si="359"/>
        <v>0.98390700033791634</v>
      </c>
      <c r="X5271" s="33"/>
      <c r="Y5271" s="33"/>
    </row>
    <row r="5272" spans="1:25" x14ac:dyDescent="0.2">
      <c r="A5272" s="93" t="s">
        <v>5239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57"/>
        <v>10 2025</v>
      </c>
      <c r="G5272" s="97" t="s">
        <v>5</v>
      </c>
      <c r="H5272" s="161" t="s">
        <v>2937</v>
      </c>
      <c r="I5272" s="97" t="s">
        <v>2933</v>
      </c>
      <c r="J5272" s="97" t="s">
        <v>2938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/>
      <c r="R5272" s="31"/>
      <c r="S5272" s="31"/>
      <c r="T5272" s="95" t="str">
        <f t="shared" si="360"/>
        <v/>
      </c>
      <c r="U5272" s="32">
        <f t="shared" si="358"/>
        <v>-1260.139713995756</v>
      </c>
      <c r="V5272" s="22" t="str">
        <f t="shared" si="359"/>
        <v/>
      </c>
      <c r="X5272" s="33"/>
      <c r="Y5272" s="33"/>
    </row>
    <row r="5273" spans="1:25" x14ac:dyDescent="0.2">
      <c r="A5273" s="93" t="s">
        <v>5239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57"/>
        <v>10 2025</v>
      </c>
      <c r="G5273" s="97" t="s">
        <v>5</v>
      </c>
      <c r="H5273" s="161" t="s">
        <v>2939</v>
      </c>
      <c r="I5273" s="97" t="s">
        <v>2933</v>
      </c>
      <c r="J5273" s="97" t="s">
        <v>2940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60"/>
        <v>12 2025</v>
      </c>
      <c r="U5273" s="32">
        <f t="shared" si="358"/>
        <v>1574.028305424855</v>
      </c>
      <c r="V5273" s="22">
        <f t="shared" si="359"/>
        <v>0.96805394010019197</v>
      </c>
      <c r="X5273" s="33"/>
      <c r="Y5273" s="33"/>
    </row>
    <row r="5274" spans="1:25" x14ac:dyDescent="0.2">
      <c r="A5274" s="93" t="s">
        <v>5239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57"/>
        <v>10 2025</v>
      </c>
      <c r="G5274" s="97" t="s">
        <v>5</v>
      </c>
      <c r="H5274" s="161" t="s">
        <v>2939</v>
      </c>
      <c r="I5274" s="97" t="s">
        <v>2933</v>
      </c>
      <c r="J5274" s="97" t="s">
        <v>2940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60"/>
        <v/>
      </c>
      <c r="U5274" s="32">
        <f t="shared" si="358"/>
        <v>-1625.971694575145</v>
      </c>
      <c r="V5274" s="22" t="str">
        <f t="shared" si="359"/>
        <v/>
      </c>
      <c r="X5274" s="33"/>
      <c r="Y5274" s="33"/>
    </row>
    <row r="5275" spans="1:25" x14ac:dyDescent="0.2">
      <c r="A5275" s="93" t="s">
        <v>5239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57"/>
        <v>10 2025</v>
      </c>
      <c r="G5275" s="97" t="s">
        <v>5</v>
      </c>
      <c r="H5275" s="161" t="s">
        <v>4635</v>
      </c>
      <c r="I5275" s="97" t="s">
        <v>2933</v>
      </c>
      <c r="J5275" s="97" t="s">
        <v>4636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/>
      <c r="R5275" s="31"/>
      <c r="S5275" s="31"/>
      <c r="T5275" s="95" t="str">
        <f t="shared" si="360"/>
        <v/>
      </c>
      <c r="U5275" s="32">
        <f t="shared" si="358"/>
        <v>-540.59248085616753</v>
      </c>
      <c r="V5275" s="22" t="str">
        <f t="shared" si="359"/>
        <v/>
      </c>
      <c r="X5275" s="33"/>
      <c r="Y5275" s="33"/>
    </row>
    <row r="5276" spans="1:25" x14ac:dyDescent="0.2">
      <c r="A5276" s="93" t="s">
        <v>5239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57"/>
        <v>10 2025</v>
      </c>
      <c r="G5276" s="97" t="s">
        <v>5</v>
      </c>
      <c r="H5276" s="161" t="s">
        <v>5237</v>
      </c>
      <c r="I5276" s="97" t="s">
        <v>2933</v>
      </c>
      <c r="J5276" s="97" t="s">
        <v>5238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4746</v>
      </c>
      <c r="T5276" s="95" t="str">
        <f t="shared" si="360"/>
        <v>11 2025</v>
      </c>
      <c r="U5276" s="32">
        <f t="shared" si="358"/>
        <v>1132.4038379924352</v>
      </c>
      <c r="V5276" s="22">
        <f t="shared" si="359"/>
        <v>0.89334748079308024</v>
      </c>
      <c r="X5276" s="33"/>
      <c r="Y5276" s="33"/>
    </row>
    <row r="5277" spans="1:25" x14ac:dyDescent="0.2">
      <c r="A5277" s="93" t="s">
        <v>5241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57"/>
        <v>11 2025</v>
      </c>
      <c r="G5277" s="97" t="s">
        <v>5</v>
      </c>
      <c r="H5277" s="161" t="s">
        <v>5171</v>
      </c>
      <c r="I5277" s="97" t="s">
        <v>2229</v>
      </c>
      <c r="J5277" s="97" t="s">
        <v>5172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3335</v>
      </c>
      <c r="T5277" s="95" t="str">
        <f t="shared" si="360"/>
        <v>12 2025</v>
      </c>
      <c r="U5277" s="32">
        <f t="shared" si="358"/>
        <v>925.08559532082461</v>
      </c>
      <c r="V5277" s="22">
        <f t="shared" si="359"/>
        <v>0.94888904182849931</v>
      </c>
      <c r="X5277" s="33"/>
      <c r="Y5277" s="33"/>
    </row>
    <row r="5278" spans="1:25" x14ac:dyDescent="0.2">
      <c r="A5278" s="93" t="s">
        <v>5241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57"/>
        <v>11 2025</v>
      </c>
      <c r="G5278" s="97" t="s">
        <v>5</v>
      </c>
      <c r="H5278" s="161" t="s">
        <v>4039</v>
      </c>
      <c r="I5278" s="97" t="s">
        <v>2099</v>
      </c>
      <c r="J5278" s="97" t="s">
        <v>4040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3335</v>
      </c>
      <c r="T5278" s="95" t="str">
        <f t="shared" si="360"/>
        <v>12 2025</v>
      </c>
      <c r="U5278" s="32">
        <f t="shared" si="358"/>
        <v>710.782230136669</v>
      </c>
      <c r="V5278" s="22">
        <f t="shared" si="359"/>
        <v>0.79933426234375993</v>
      </c>
      <c r="X5278" s="33"/>
      <c r="Y5278" s="33"/>
    </row>
    <row r="5279" spans="1:25" x14ac:dyDescent="0.2">
      <c r="A5279" s="93" t="s">
        <v>5241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57"/>
        <v>11 2025</v>
      </c>
      <c r="G5279" s="97" t="s">
        <v>5</v>
      </c>
      <c r="H5279" s="161" t="s">
        <v>3903</v>
      </c>
      <c r="I5279" s="97" t="s">
        <v>2071</v>
      </c>
      <c r="J5279" s="97" t="s">
        <v>3904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3335</v>
      </c>
      <c r="T5279" s="95" t="str">
        <f t="shared" si="360"/>
        <v>12 2025</v>
      </c>
      <c r="U5279" s="32">
        <f t="shared" si="358"/>
        <v>1118.8000526986334</v>
      </c>
      <c r="V5279" s="22">
        <f t="shared" si="359"/>
        <v>0.62811592510638015</v>
      </c>
      <c r="X5279" s="33"/>
      <c r="Y5279" s="33"/>
    </row>
    <row r="5280" spans="1:25" x14ac:dyDescent="0.2">
      <c r="A5280" s="93" t="s">
        <v>5241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57"/>
        <v>11 2025</v>
      </c>
      <c r="G5280" s="97" t="s">
        <v>5</v>
      </c>
      <c r="H5280" s="161" t="s">
        <v>3903</v>
      </c>
      <c r="I5280" s="97" t="s">
        <v>2071</v>
      </c>
      <c r="J5280" s="97" t="s">
        <v>3904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3335</v>
      </c>
      <c r="T5280" s="95" t="str">
        <f t="shared" si="360"/>
        <v>12 2025</v>
      </c>
      <c r="U5280" s="32">
        <f t="shared" si="358"/>
        <v>1118.8000526986334</v>
      </c>
      <c r="V5280" s="22">
        <f t="shared" si="359"/>
        <v>0.62811592510638015</v>
      </c>
      <c r="X5280" s="33"/>
      <c r="Y5280" s="33"/>
    </row>
    <row r="5281" spans="1:25" x14ac:dyDescent="0.2">
      <c r="A5281" s="93" t="s">
        <v>5241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ref="F5281:F5300" si="390">IFERROR(MONTH(E5281)&amp;" "&amp;YEAR(E5281),"")</f>
        <v>11 2025</v>
      </c>
      <c r="G5281" s="97" t="s">
        <v>5</v>
      </c>
      <c r="H5281" s="161" t="s">
        <v>3901</v>
      </c>
      <c r="I5281" s="97" t="s">
        <v>2071</v>
      </c>
      <c r="J5281" s="97" t="s">
        <v>3902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3335</v>
      </c>
      <c r="T5281" s="95" t="str">
        <f t="shared" ref="T5281:T5300" si="391">IF(R5281="","",MONTH(R5281)&amp;" "&amp;YEAR(R5281))</f>
        <v>12 2025</v>
      </c>
      <c r="U5281" s="32">
        <f t="shared" ref="U5281:U5300" si="392">Q5281-P5281</f>
        <v>1037.9861640027798</v>
      </c>
      <c r="V5281" s="22">
        <f t="shared" ref="V5281:V5300" si="393">IF(Q5281&lt;&gt;0,IFERROR(U5281/P5281,""),"")</f>
        <v>1.0789721781150963</v>
      </c>
      <c r="X5281" s="33"/>
      <c r="Y5281" s="33"/>
    </row>
    <row r="5282" spans="1:25" x14ac:dyDescent="0.2">
      <c r="A5282" s="93" t="s">
        <v>5241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0"/>
        <v>11 2025</v>
      </c>
      <c r="G5282" s="97" t="s">
        <v>5</v>
      </c>
      <c r="H5282" s="161" t="s">
        <v>3901</v>
      </c>
      <c r="I5282" s="97" t="s">
        <v>2071</v>
      </c>
      <c r="J5282" s="97" t="s">
        <v>3902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3335</v>
      </c>
      <c r="T5282" s="95" t="str">
        <f t="shared" si="391"/>
        <v>12 2025</v>
      </c>
      <c r="U5282" s="32">
        <f t="shared" si="392"/>
        <v>1037.9861640027798</v>
      </c>
      <c r="V5282" s="22">
        <f t="shared" si="393"/>
        <v>1.0789721781150963</v>
      </c>
      <c r="X5282" s="33"/>
      <c r="Y5282" s="33"/>
    </row>
    <row r="5283" spans="1:25" x14ac:dyDescent="0.2">
      <c r="A5283" s="93" t="s">
        <v>5241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0"/>
        <v>11 2025</v>
      </c>
      <c r="G5283" s="97" t="s">
        <v>5</v>
      </c>
      <c r="H5283" s="161" t="s">
        <v>3867</v>
      </c>
      <c r="I5283" s="97" t="s">
        <v>2229</v>
      </c>
      <c r="J5283" s="97" t="s">
        <v>3868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3335</v>
      </c>
      <c r="T5283" s="95" t="str">
        <f t="shared" si="391"/>
        <v>12 2025</v>
      </c>
      <c r="U5283" s="32">
        <f t="shared" si="392"/>
        <v>688.15735464442923</v>
      </c>
      <c r="V5283" s="22">
        <f t="shared" si="393"/>
        <v>0.23633054339047121</v>
      </c>
      <c r="X5283" s="33"/>
      <c r="Y5283" s="33"/>
    </row>
    <row r="5284" spans="1:25" x14ac:dyDescent="0.2">
      <c r="A5284" s="93" t="s">
        <v>5241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0"/>
        <v>11 2025</v>
      </c>
      <c r="G5284" s="97" t="s">
        <v>5</v>
      </c>
      <c r="H5284" s="161" t="s">
        <v>4154</v>
      </c>
      <c r="I5284" s="97" t="s">
        <v>2226</v>
      </c>
      <c r="J5284" s="97" t="s">
        <v>4155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3335</v>
      </c>
      <c r="T5284" s="95" t="str">
        <f t="shared" si="391"/>
        <v>12 2025</v>
      </c>
      <c r="U5284" s="32">
        <f t="shared" si="392"/>
        <v>1244.7247463516333</v>
      </c>
      <c r="V5284" s="22">
        <f t="shared" si="393"/>
        <v>0.52848377038884553</v>
      </c>
      <c r="X5284" s="33"/>
      <c r="Y5284" s="33"/>
    </row>
    <row r="5285" spans="1:25" x14ac:dyDescent="0.2">
      <c r="A5285" s="93" t="s">
        <v>5241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0"/>
        <v>11 2025</v>
      </c>
      <c r="G5285" s="97" t="s">
        <v>5</v>
      </c>
      <c r="H5285" s="161" t="s">
        <v>2097</v>
      </c>
      <c r="I5285" s="97" t="s">
        <v>2070</v>
      </c>
      <c r="J5285" s="97" t="s">
        <v>5240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3575</v>
      </c>
      <c r="T5285" s="95" t="str">
        <f t="shared" si="391"/>
        <v>12 2025</v>
      </c>
      <c r="U5285" s="32">
        <f t="shared" si="392"/>
        <v>1139.0723749131341</v>
      </c>
      <c r="V5285" s="22">
        <f t="shared" si="393"/>
        <v>0.64685927955553779</v>
      </c>
      <c r="X5285" s="33"/>
      <c r="Y5285" s="33"/>
    </row>
    <row r="5286" spans="1:25" x14ac:dyDescent="0.2">
      <c r="A5286" s="93" t="s">
        <v>5241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0"/>
        <v>11 2025</v>
      </c>
      <c r="G5286" s="97" t="s">
        <v>5</v>
      </c>
      <c r="H5286" s="161" t="s">
        <v>2641</v>
      </c>
      <c r="I5286" s="97" t="s">
        <v>2068</v>
      </c>
      <c r="J5286" s="97" t="s">
        <v>4718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1"/>
        <v/>
      </c>
      <c r="U5286" s="32">
        <f t="shared" si="392"/>
        <v>-1533.3247347695158</v>
      </c>
      <c r="V5286" s="22" t="str">
        <f t="shared" si="393"/>
        <v/>
      </c>
      <c r="X5286" s="33"/>
      <c r="Y5286" s="33"/>
    </row>
    <row r="5287" spans="1:25" x14ac:dyDescent="0.2">
      <c r="A5287" s="93" t="s">
        <v>5249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0"/>
        <v>11 2025</v>
      </c>
      <c r="G5287" s="97" t="s">
        <v>5</v>
      </c>
      <c r="H5287" s="161" t="s">
        <v>3094</v>
      </c>
      <c r="I5287" s="97" t="s">
        <v>2165</v>
      </c>
      <c r="J5287" s="97" t="s">
        <v>5242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3484</v>
      </c>
      <c r="T5287" s="95" t="str">
        <f t="shared" si="391"/>
        <v>12 2025</v>
      </c>
      <c r="U5287" s="32">
        <f t="shared" si="392"/>
        <v>1834.3520031767366</v>
      </c>
      <c r="V5287" s="22">
        <f t="shared" si="393"/>
        <v>0.80963680401754357</v>
      </c>
      <c r="X5287" s="33"/>
      <c r="Y5287" s="33"/>
    </row>
    <row r="5288" spans="1:25" x14ac:dyDescent="0.2">
      <c r="A5288" s="93" t="s">
        <v>5249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0"/>
        <v>11 2025</v>
      </c>
      <c r="G5288" s="97" t="s">
        <v>5</v>
      </c>
      <c r="H5288" s="161" t="s">
        <v>3735</v>
      </c>
      <c r="I5288" s="97" t="s">
        <v>2070</v>
      </c>
      <c r="J5288" s="97" t="s">
        <v>5243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3335</v>
      </c>
      <c r="T5288" s="95" t="str">
        <f t="shared" si="391"/>
        <v>12 2025</v>
      </c>
      <c r="U5288" s="32">
        <f t="shared" si="392"/>
        <v>985.94806646710254</v>
      </c>
      <c r="V5288" s="22">
        <f t="shared" si="393"/>
        <v>0.812113583640519</v>
      </c>
      <c r="X5288" s="33"/>
      <c r="Y5288" s="33"/>
    </row>
    <row r="5289" spans="1:25" x14ac:dyDescent="0.2">
      <c r="A5289" s="93" t="s">
        <v>5249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0"/>
        <v>11 2025</v>
      </c>
      <c r="G5289" s="97" t="s">
        <v>5</v>
      </c>
      <c r="H5289" s="161" t="s">
        <v>2237</v>
      </c>
      <c r="I5289" s="97" t="s">
        <v>2067</v>
      </c>
      <c r="J5289" s="97" t="s">
        <v>2238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1"/>
        <v/>
      </c>
      <c r="U5289" s="32">
        <f t="shared" si="392"/>
        <v>-403.51941963467527</v>
      </c>
      <c r="V5289" s="22" t="str">
        <f t="shared" si="393"/>
        <v/>
      </c>
      <c r="X5289" s="33"/>
      <c r="Y5289" s="33"/>
    </row>
    <row r="5290" spans="1:25" x14ac:dyDescent="0.2">
      <c r="A5290" s="93" t="s">
        <v>5249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0"/>
        <v>11 2025</v>
      </c>
      <c r="G5290" s="97" t="s">
        <v>5</v>
      </c>
      <c r="H5290" s="161" t="s">
        <v>5244</v>
      </c>
      <c r="I5290" s="97" t="s">
        <v>2226</v>
      </c>
      <c r="J5290" s="97" t="s">
        <v>5245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3484</v>
      </c>
      <c r="T5290" s="95" t="str">
        <f t="shared" si="391"/>
        <v>12 2025</v>
      </c>
      <c r="U5290" s="32">
        <f t="shared" si="392"/>
        <v>1191.5802339788627</v>
      </c>
      <c r="V5290" s="22">
        <f t="shared" si="393"/>
        <v>0.62438057663969138</v>
      </c>
      <c r="X5290" s="33"/>
      <c r="Y5290" s="33"/>
    </row>
    <row r="5291" spans="1:25" x14ac:dyDescent="0.2">
      <c r="A5291" s="93" t="s">
        <v>5249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0"/>
        <v>11 2025</v>
      </c>
      <c r="G5291" s="97" t="s">
        <v>5</v>
      </c>
      <c r="H5291" s="161" t="s">
        <v>2097</v>
      </c>
      <c r="I5291" s="97" t="s">
        <v>2070</v>
      </c>
      <c r="J5291" s="97" t="s">
        <v>5240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3335</v>
      </c>
      <c r="T5291" s="95" t="str">
        <f t="shared" si="391"/>
        <v>12 2025</v>
      </c>
      <c r="U5291" s="32">
        <f t="shared" si="392"/>
        <v>1330.8969460565704</v>
      </c>
      <c r="V5291" s="22">
        <f t="shared" si="393"/>
        <v>0.79737254264330049</v>
      </c>
      <c r="X5291" s="33"/>
      <c r="Y5291" s="33"/>
    </row>
    <row r="5292" spans="1:25" x14ac:dyDescent="0.2">
      <c r="A5292" s="93" t="s">
        <v>5249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0"/>
        <v>11 2025</v>
      </c>
      <c r="G5292" s="97" t="s">
        <v>5</v>
      </c>
      <c r="H5292" s="161" t="s">
        <v>3763</v>
      </c>
      <c r="I5292" s="97" t="s">
        <v>2071</v>
      </c>
      <c r="J5292" s="97" t="s">
        <v>5246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1"/>
        <v>12 2025</v>
      </c>
      <c r="U5292" s="32">
        <f t="shared" si="392"/>
        <v>1145.4913091819903</v>
      </c>
      <c r="V5292" s="22">
        <f t="shared" si="393"/>
        <v>0.51961297043330867</v>
      </c>
      <c r="X5292" s="33"/>
      <c r="Y5292" s="33"/>
    </row>
    <row r="5293" spans="1:25" x14ac:dyDescent="0.2">
      <c r="A5293" s="93" t="s">
        <v>5249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0"/>
        <v>11 2025</v>
      </c>
      <c r="G5293" s="97" t="s">
        <v>5</v>
      </c>
      <c r="H5293" s="161" t="s">
        <v>4674</v>
      </c>
      <c r="I5293" s="97" t="s">
        <v>3974</v>
      </c>
      <c r="J5293" s="97" t="s">
        <v>4675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1"/>
        <v/>
      </c>
      <c r="U5293" s="32">
        <f t="shared" si="392"/>
        <v>-2707.597837375527</v>
      </c>
      <c r="V5293" s="22" t="str">
        <f t="shared" si="393"/>
        <v/>
      </c>
      <c r="X5293" s="33"/>
      <c r="Y5293" s="33"/>
    </row>
    <row r="5294" spans="1:25" x14ac:dyDescent="0.2">
      <c r="A5294" s="93" t="s">
        <v>5249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0"/>
        <v>11 2025</v>
      </c>
      <c r="G5294" s="97" t="s">
        <v>5</v>
      </c>
      <c r="H5294" s="161" t="s">
        <v>5247</v>
      </c>
      <c r="I5294" s="97" t="s">
        <v>2067</v>
      </c>
      <c r="J5294" s="97" t="s">
        <v>5248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1"/>
        <v/>
      </c>
      <c r="U5294" s="32">
        <f t="shared" si="392"/>
        <v>-1924.14130185106</v>
      </c>
      <c r="V5294" s="22" t="str">
        <f t="shared" si="393"/>
        <v/>
      </c>
      <c r="X5294" s="33"/>
      <c r="Y5294" s="33"/>
    </row>
    <row r="5295" spans="1:25" x14ac:dyDescent="0.2">
      <c r="A5295" s="93" t="s">
        <v>5251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0"/>
        <v>11 2025</v>
      </c>
      <c r="G5295" s="97" t="s">
        <v>5</v>
      </c>
      <c r="H5295" s="161" t="s">
        <v>3084</v>
      </c>
      <c r="I5295" s="97" t="s">
        <v>2826</v>
      </c>
      <c r="J5295" s="97" t="s">
        <v>3085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1"/>
        <v/>
      </c>
      <c r="U5295" s="32">
        <f t="shared" si="392"/>
        <v>-1597.5838473767878</v>
      </c>
      <c r="V5295" s="22" t="str">
        <f t="shared" si="393"/>
        <v/>
      </c>
      <c r="X5295" s="33"/>
      <c r="Y5295" s="33"/>
    </row>
    <row r="5296" spans="1:25" x14ac:dyDescent="0.2">
      <c r="A5296" s="93" t="s">
        <v>5251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0"/>
        <v>11 2025</v>
      </c>
      <c r="G5296" s="97" t="s">
        <v>5</v>
      </c>
      <c r="H5296" s="161" t="s">
        <v>3084</v>
      </c>
      <c r="I5296" s="97" t="s">
        <v>2826</v>
      </c>
      <c r="J5296" s="97" t="s">
        <v>3085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1"/>
        <v/>
      </c>
      <c r="U5296" s="32">
        <f t="shared" si="392"/>
        <v>-1597.5838473767878</v>
      </c>
      <c r="V5296" s="22" t="str">
        <f t="shared" si="393"/>
        <v/>
      </c>
      <c r="X5296" s="33"/>
      <c r="Y5296" s="33"/>
    </row>
    <row r="5297" spans="1:25" x14ac:dyDescent="0.2">
      <c r="A5297" s="93" t="s">
        <v>5251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0"/>
        <v>11 2025</v>
      </c>
      <c r="G5297" s="97" t="s">
        <v>5</v>
      </c>
      <c r="H5297" s="161" t="s">
        <v>4030</v>
      </c>
      <c r="I5297" s="97" t="s">
        <v>2115</v>
      </c>
      <c r="J5297" s="97" t="s">
        <v>4031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/>
      <c r="R5297" s="31"/>
      <c r="S5297" s="31"/>
      <c r="T5297" s="95" t="str">
        <f t="shared" si="391"/>
        <v/>
      </c>
      <c r="U5297" s="32">
        <f t="shared" si="392"/>
        <v>-2741.3485468998397</v>
      </c>
      <c r="V5297" s="22" t="str">
        <f t="shared" si="393"/>
        <v/>
      </c>
      <c r="X5297" s="33"/>
      <c r="Y5297" s="33"/>
    </row>
    <row r="5298" spans="1:25" x14ac:dyDescent="0.2">
      <c r="A5298" s="93" t="s">
        <v>5251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0"/>
        <v>11 2025</v>
      </c>
      <c r="G5298" s="97" t="s">
        <v>5</v>
      </c>
      <c r="H5298" s="161" t="s">
        <v>2114</v>
      </c>
      <c r="I5298" s="97" t="s">
        <v>2115</v>
      </c>
      <c r="J5298" s="97" t="s">
        <v>3197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/>
      <c r="R5298" s="31"/>
      <c r="S5298" s="31"/>
      <c r="T5298" s="95" t="str">
        <f t="shared" si="391"/>
        <v/>
      </c>
      <c r="U5298" s="32">
        <f t="shared" si="392"/>
        <v>-1328.4304697933223</v>
      </c>
      <c r="V5298" s="22" t="str">
        <f t="shared" si="393"/>
        <v/>
      </c>
      <c r="X5298" s="33"/>
      <c r="Y5298" s="33"/>
    </row>
    <row r="5299" spans="1:25" x14ac:dyDescent="0.2">
      <c r="A5299" s="93" t="s">
        <v>5251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0"/>
        <v>11 2025</v>
      </c>
      <c r="G5299" s="97" t="s">
        <v>5</v>
      </c>
      <c r="H5299" s="161" t="s">
        <v>2114</v>
      </c>
      <c r="I5299" s="97" t="s">
        <v>2115</v>
      </c>
      <c r="J5299" s="97" t="s">
        <v>3197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/>
      <c r="R5299" s="31"/>
      <c r="S5299" s="31"/>
      <c r="T5299" s="95" t="str">
        <f t="shared" si="391"/>
        <v/>
      </c>
      <c r="U5299" s="32">
        <f t="shared" si="392"/>
        <v>-1328.4304697933223</v>
      </c>
      <c r="V5299" s="22" t="str">
        <f t="shared" si="393"/>
        <v/>
      </c>
      <c r="X5299" s="33"/>
      <c r="Y5299" s="33"/>
    </row>
    <row r="5300" spans="1:25" x14ac:dyDescent="0.2">
      <c r="A5300" s="93" t="s">
        <v>5251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0"/>
        <v>11 2025</v>
      </c>
      <c r="G5300" s="97" t="s">
        <v>5</v>
      </c>
      <c r="H5300" s="161" t="s">
        <v>2114</v>
      </c>
      <c r="I5300" s="97" t="s">
        <v>2115</v>
      </c>
      <c r="J5300" s="97" t="s">
        <v>3197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/>
      <c r="R5300" s="31"/>
      <c r="S5300" s="31"/>
      <c r="T5300" s="95" t="str">
        <f t="shared" si="391"/>
        <v/>
      </c>
      <c r="U5300" s="32">
        <f t="shared" si="392"/>
        <v>-1328.4304697933223</v>
      </c>
      <c r="V5300" s="22" t="str">
        <f t="shared" si="393"/>
        <v/>
      </c>
      <c r="X5300" s="33"/>
      <c r="Y5300" s="33"/>
    </row>
    <row r="5301" spans="1:25" x14ac:dyDescent="0.2">
      <c r="A5301" s="93" t="s">
        <v>5251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ref="F5301:F5320" si="394">IFERROR(MONTH(E5301)&amp;" "&amp;YEAR(E5301),"")</f>
        <v>11 2025</v>
      </c>
      <c r="G5301" s="97" t="s">
        <v>5</v>
      </c>
      <c r="H5301" s="161" t="s">
        <v>2114</v>
      </c>
      <c r="I5301" s="97" t="s">
        <v>2115</v>
      </c>
      <c r="J5301" s="97" t="s">
        <v>3197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-1328.4304697933223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 t="s">
        <v>5251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4"/>
        <v>11 2025</v>
      </c>
      <c r="G5302" s="97" t="s">
        <v>5</v>
      </c>
      <c r="H5302" s="161" t="s">
        <v>2114</v>
      </c>
      <c r="I5302" s="97" t="s">
        <v>2115</v>
      </c>
      <c r="J5302" s="97" t="s">
        <v>3197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/>
      <c r="R5302" s="31"/>
      <c r="S5302" s="31"/>
      <c r="T5302" s="95" t="str">
        <f t="shared" si="395"/>
        <v/>
      </c>
      <c r="U5302" s="32">
        <f t="shared" si="396"/>
        <v>-1328.4304697933223</v>
      </c>
      <c r="V5302" s="22" t="str">
        <f t="shared" si="397"/>
        <v/>
      </c>
      <c r="X5302" s="33"/>
      <c r="Y5302" s="33"/>
    </row>
    <row r="5303" spans="1:25" x14ac:dyDescent="0.2">
      <c r="A5303" s="93" t="s">
        <v>5251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4"/>
        <v>11 2025</v>
      </c>
      <c r="G5303" s="97" t="s">
        <v>5</v>
      </c>
      <c r="H5303" s="161" t="s">
        <v>2114</v>
      </c>
      <c r="I5303" s="97" t="s">
        <v>2115</v>
      </c>
      <c r="J5303" s="97" t="s">
        <v>3197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/>
      <c r="R5303" s="31"/>
      <c r="S5303" s="31"/>
      <c r="T5303" s="95" t="str">
        <f t="shared" si="395"/>
        <v/>
      </c>
      <c r="U5303" s="32">
        <f t="shared" si="396"/>
        <v>-1328.4304697933223</v>
      </c>
      <c r="V5303" s="22" t="str">
        <f t="shared" si="397"/>
        <v/>
      </c>
      <c r="X5303" s="33"/>
      <c r="Y5303" s="33"/>
    </row>
    <row r="5304" spans="1:25" x14ac:dyDescent="0.2">
      <c r="A5304" s="93" t="s">
        <v>5251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4"/>
        <v>11 2025</v>
      </c>
      <c r="G5304" s="97" t="s">
        <v>5</v>
      </c>
      <c r="H5304" s="161" t="s">
        <v>2114</v>
      </c>
      <c r="I5304" s="97" t="s">
        <v>2115</v>
      </c>
      <c r="J5304" s="97" t="s">
        <v>3197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/>
      <c r="R5304" s="31"/>
      <c r="S5304" s="31"/>
      <c r="T5304" s="95" t="str">
        <f t="shared" si="395"/>
        <v/>
      </c>
      <c r="U5304" s="32">
        <f t="shared" si="396"/>
        <v>-1328.4304697933223</v>
      </c>
      <c r="V5304" s="22" t="str">
        <f t="shared" si="397"/>
        <v/>
      </c>
      <c r="X5304" s="33"/>
      <c r="Y5304" s="33"/>
    </row>
    <row r="5305" spans="1:25" x14ac:dyDescent="0.2">
      <c r="A5305" s="93" t="s">
        <v>5251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4"/>
        <v>11 2025</v>
      </c>
      <c r="G5305" s="97" t="s">
        <v>5</v>
      </c>
      <c r="H5305" s="161" t="s">
        <v>2114</v>
      </c>
      <c r="I5305" s="97" t="s">
        <v>2115</v>
      </c>
      <c r="J5305" s="97" t="s">
        <v>3197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5"/>
        <v/>
      </c>
      <c r="U5305" s="32">
        <f t="shared" si="396"/>
        <v>-1328.4304697933223</v>
      </c>
      <c r="V5305" s="22" t="str">
        <f t="shared" si="397"/>
        <v/>
      </c>
      <c r="X5305" s="33"/>
      <c r="Y5305" s="33"/>
    </row>
    <row r="5306" spans="1:25" x14ac:dyDescent="0.2">
      <c r="A5306" s="93" t="s">
        <v>5332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4"/>
        <v>11 2025</v>
      </c>
      <c r="G5306" s="97" t="s">
        <v>5</v>
      </c>
      <c r="H5306" s="161" t="s">
        <v>5328</v>
      </c>
      <c r="I5306" s="97" t="s">
        <v>2527</v>
      </c>
      <c r="J5306" s="97" t="s">
        <v>5329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3575</v>
      </c>
      <c r="T5306" s="95" t="str">
        <f t="shared" si="395"/>
        <v>12 2025</v>
      </c>
      <c r="U5306" s="32">
        <f t="shared" si="396"/>
        <v>2717.9934182197012</v>
      </c>
      <c r="V5306" s="22">
        <f t="shared" si="397"/>
        <v>0.32426524504618226</v>
      </c>
      <c r="X5306" s="33"/>
      <c r="Y5306" s="33"/>
    </row>
    <row r="5307" spans="1:25" x14ac:dyDescent="0.2">
      <c r="A5307" s="93" t="s">
        <v>5332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4"/>
        <v>11 2025</v>
      </c>
      <c r="G5307" s="97" t="s">
        <v>5</v>
      </c>
      <c r="H5307" s="161" t="s">
        <v>5330</v>
      </c>
      <c r="I5307" s="97" t="s">
        <v>3056</v>
      </c>
      <c r="J5307" s="97" t="s">
        <v>5331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3575</v>
      </c>
      <c r="T5307" s="95" t="str">
        <f t="shared" si="395"/>
        <v>12 2025</v>
      </c>
      <c r="U5307" s="32">
        <f t="shared" si="396"/>
        <v>1779.5361986340995</v>
      </c>
      <c r="V5307" s="22">
        <f t="shared" si="397"/>
        <v>0.38514233097292816</v>
      </c>
      <c r="X5307" s="33"/>
      <c r="Y5307" s="33"/>
    </row>
    <row r="5308" spans="1:25" x14ac:dyDescent="0.2">
      <c r="A5308" s="93" t="s">
        <v>5332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4"/>
        <v>11 2025</v>
      </c>
      <c r="G5308" s="97" t="s">
        <v>5</v>
      </c>
      <c r="H5308" s="161" t="s">
        <v>3094</v>
      </c>
      <c r="I5308" s="97" t="s">
        <v>2165</v>
      </c>
      <c r="J5308" s="97" t="s">
        <v>5242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/>
      <c r="R5308" s="31"/>
      <c r="S5308" s="31"/>
      <c r="T5308" s="95" t="str">
        <f t="shared" si="395"/>
        <v/>
      </c>
      <c r="U5308" s="32">
        <f t="shared" si="396"/>
        <v>-2296.9496168538021</v>
      </c>
      <c r="V5308" s="22" t="str">
        <f t="shared" si="397"/>
        <v/>
      </c>
      <c r="X5308" s="33"/>
      <c r="Y5308" s="33"/>
    </row>
    <row r="5309" spans="1:25" x14ac:dyDescent="0.2">
      <c r="A5309" s="93" t="s">
        <v>5342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4"/>
        <v>11 2025</v>
      </c>
      <c r="G5309" s="97" t="s">
        <v>5</v>
      </c>
      <c r="H5309" s="161" t="s">
        <v>4006</v>
      </c>
      <c r="I5309" s="97" t="s">
        <v>2286</v>
      </c>
      <c r="J5309" s="97" t="s">
        <v>4007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3331</v>
      </c>
      <c r="T5309" s="95" t="str">
        <f t="shared" si="395"/>
        <v>12 2025</v>
      </c>
      <c r="U5309" s="32">
        <f t="shared" si="396"/>
        <v>832.72897504091657</v>
      </c>
      <c r="V5309" s="22">
        <f t="shared" si="397"/>
        <v>1.0853126834619147</v>
      </c>
      <c r="X5309" s="33"/>
      <c r="Y5309" s="33"/>
    </row>
    <row r="5310" spans="1:25" x14ac:dyDescent="0.2">
      <c r="A5310" s="93" t="s">
        <v>5342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4"/>
        <v>11 2025</v>
      </c>
      <c r="G5310" s="97" t="s">
        <v>5</v>
      </c>
      <c r="H5310" s="161" t="s">
        <v>2618</v>
      </c>
      <c r="I5310" s="97" t="s">
        <v>5333</v>
      </c>
      <c r="J5310" s="97" t="s">
        <v>5334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5"/>
        <v>12 2025</v>
      </c>
      <c r="U5310" s="32">
        <f t="shared" si="396"/>
        <v>719.50486088379705</v>
      </c>
      <c r="V5310" s="22">
        <f t="shared" si="397"/>
        <v>0.73381787647855468</v>
      </c>
      <c r="X5310" s="33"/>
      <c r="Y5310" s="33"/>
    </row>
    <row r="5311" spans="1:25" x14ac:dyDescent="0.2">
      <c r="A5311" s="93" t="s">
        <v>5342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4"/>
        <v>11 2025</v>
      </c>
      <c r="G5311" s="97" t="s">
        <v>7</v>
      </c>
      <c r="H5311" s="161" t="s">
        <v>3187</v>
      </c>
      <c r="I5311" s="97" t="s">
        <v>3188</v>
      </c>
      <c r="J5311" s="97" t="s">
        <v>3189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5"/>
        <v/>
      </c>
      <c r="U5311" s="32">
        <f t="shared" si="396"/>
        <v>-1000.6422995090018</v>
      </c>
      <c r="V5311" s="22" t="str">
        <f t="shared" si="397"/>
        <v/>
      </c>
      <c r="X5311" s="33"/>
      <c r="Y5311" s="33"/>
    </row>
    <row r="5312" spans="1:25" x14ac:dyDescent="0.2">
      <c r="A5312" s="93" t="s">
        <v>5342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4"/>
        <v>11 2025</v>
      </c>
      <c r="G5312" s="97" t="s">
        <v>5</v>
      </c>
      <c r="H5312" s="161" t="s">
        <v>3094</v>
      </c>
      <c r="I5312" s="97" t="s">
        <v>2165</v>
      </c>
      <c r="J5312" s="97" t="s">
        <v>5242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/>
      <c r="R5312" s="31"/>
      <c r="S5312" s="31"/>
      <c r="T5312" s="95" t="str">
        <f t="shared" si="395"/>
        <v/>
      </c>
      <c r="U5312" s="32">
        <f t="shared" si="396"/>
        <v>-2177.5722524549915</v>
      </c>
      <c r="V5312" s="22" t="str">
        <f t="shared" si="397"/>
        <v/>
      </c>
      <c r="X5312" s="33"/>
      <c r="Y5312" s="33"/>
    </row>
    <row r="5313" spans="1:25" x14ac:dyDescent="0.2">
      <c r="A5313" s="93" t="s">
        <v>5342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4"/>
        <v>11 2025</v>
      </c>
      <c r="G5313" s="97" t="s">
        <v>5</v>
      </c>
      <c r="H5313" s="161" t="s">
        <v>3671</v>
      </c>
      <c r="I5313" s="97" t="s">
        <v>2165</v>
      </c>
      <c r="J5313" s="97" t="s">
        <v>4101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5"/>
        <v/>
      </c>
      <c r="U5313" s="32">
        <f t="shared" si="396"/>
        <v>-859.61217675941077</v>
      </c>
      <c r="V5313" s="22" t="str">
        <f t="shared" si="397"/>
        <v/>
      </c>
      <c r="X5313" s="33"/>
      <c r="Y5313" s="33"/>
    </row>
    <row r="5314" spans="1:25" x14ac:dyDescent="0.2">
      <c r="A5314" s="93" t="s">
        <v>5342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4"/>
        <v>11 2025</v>
      </c>
      <c r="G5314" s="97" t="s">
        <v>5</v>
      </c>
      <c r="H5314" s="161" t="s">
        <v>2831</v>
      </c>
      <c r="I5314" s="97" t="s">
        <v>2067</v>
      </c>
      <c r="J5314" s="97" t="s">
        <v>2832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3380</v>
      </c>
      <c r="T5314" s="95" t="str">
        <f t="shared" si="395"/>
        <v>12 2025</v>
      </c>
      <c r="U5314" s="32">
        <f t="shared" si="396"/>
        <v>1242.3777424304421</v>
      </c>
      <c r="V5314" s="22">
        <f t="shared" si="397"/>
        <v>1.0732151479523462</v>
      </c>
      <c r="X5314" s="33"/>
      <c r="Y5314" s="33"/>
    </row>
    <row r="5315" spans="1:25" x14ac:dyDescent="0.2">
      <c r="A5315" s="93" t="s">
        <v>5342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4"/>
        <v>11 2025</v>
      </c>
      <c r="G5315" s="97" t="s">
        <v>5</v>
      </c>
      <c r="H5315" s="161" t="s">
        <v>2831</v>
      </c>
      <c r="I5315" s="97" t="s">
        <v>2067</v>
      </c>
      <c r="J5315" s="97" t="s">
        <v>2832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3380</v>
      </c>
      <c r="T5315" s="95" t="str">
        <f t="shared" si="395"/>
        <v>12 2025</v>
      </c>
      <c r="U5315" s="32">
        <f t="shared" si="396"/>
        <v>1242.3777424304421</v>
      </c>
      <c r="V5315" s="22">
        <f t="shared" si="397"/>
        <v>1.0732151479523462</v>
      </c>
      <c r="X5315" s="33"/>
      <c r="Y5315" s="33"/>
    </row>
    <row r="5316" spans="1:25" x14ac:dyDescent="0.2">
      <c r="A5316" s="93" t="s">
        <v>5342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si="394"/>
        <v>11 2025</v>
      </c>
      <c r="G5316" s="97" t="s">
        <v>5</v>
      </c>
      <c r="H5316" s="161" t="s">
        <v>3929</v>
      </c>
      <c r="I5316" s="97" t="s">
        <v>2071</v>
      </c>
      <c r="J5316" s="97" t="s">
        <v>3930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3331</v>
      </c>
      <c r="T5316" s="95" t="str">
        <f t="shared" si="395"/>
        <v>12 2025</v>
      </c>
      <c r="U5316" s="32">
        <f t="shared" si="396"/>
        <v>1033.1487075491</v>
      </c>
      <c r="V5316" s="22">
        <f t="shared" si="397"/>
        <v>1.3472608284288057</v>
      </c>
      <c r="X5316" s="33"/>
      <c r="Y5316" s="33"/>
    </row>
    <row r="5317" spans="1:25" x14ac:dyDescent="0.2">
      <c r="A5317" s="93" t="s">
        <v>5342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4"/>
        <v>11 2025</v>
      </c>
      <c r="G5317" s="97" t="s">
        <v>5</v>
      </c>
      <c r="H5317" s="161" t="s">
        <v>3929</v>
      </c>
      <c r="I5317" s="97" t="s">
        <v>2071</v>
      </c>
      <c r="J5317" s="97" t="s">
        <v>3930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3335</v>
      </c>
      <c r="T5317" s="95" t="str">
        <f t="shared" si="395"/>
        <v>12 2025</v>
      </c>
      <c r="U5317" s="32">
        <f t="shared" si="396"/>
        <v>1033.1487075491</v>
      </c>
      <c r="V5317" s="22">
        <f t="shared" si="397"/>
        <v>1.3472608284288057</v>
      </c>
      <c r="X5317" s="33"/>
      <c r="Y5317" s="33"/>
    </row>
    <row r="5318" spans="1:25" x14ac:dyDescent="0.2">
      <c r="A5318" s="93" t="s">
        <v>5342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4"/>
        <v>11 2025</v>
      </c>
      <c r="G5318" s="97" t="s">
        <v>5</v>
      </c>
      <c r="H5318" s="161" t="s">
        <v>2630</v>
      </c>
      <c r="I5318" s="97" t="s">
        <v>2115</v>
      </c>
      <c r="J5318" s="97" t="s">
        <v>2631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3320</v>
      </c>
      <c r="T5318" s="95" t="str">
        <f t="shared" si="395"/>
        <v>12 2025</v>
      </c>
      <c r="U5318" s="32">
        <f t="shared" si="396"/>
        <v>3153.437150163666</v>
      </c>
      <c r="V5318" s="22">
        <f t="shared" si="397"/>
        <v>0.51304073954887375</v>
      </c>
      <c r="X5318" s="33"/>
      <c r="Y5318" s="33"/>
    </row>
    <row r="5319" spans="1:25" x14ac:dyDescent="0.2">
      <c r="A5319" s="93" t="s">
        <v>5342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4"/>
        <v>11 2025</v>
      </c>
      <c r="G5319" s="97" t="s">
        <v>5</v>
      </c>
      <c r="H5319" s="161" t="s">
        <v>3082</v>
      </c>
      <c r="I5319" s="97" t="s">
        <v>2067</v>
      </c>
      <c r="J5319" s="97" t="s">
        <v>3083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3335</v>
      </c>
      <c r="T5319" s="95" t="str">
        <f t="shared" si="395"/>
        <v>12 2025</v>
      </c>
      <c r="U5319" s="32">
        <f t="shared" si="396"/>
        <v>867.88284267594111</v>
      </c>
      <c r="V5319" s="22">
        <f t="shared" si="397"/>
        <v>1.3729778295370891</v>
      </c>
      <c r="X5319" s="33"/>
      <c r="Y5319" s="33"/>
    </row>
    <row r="5320" spans="1:25" x14ac:dyDescent="0.2">
      <c r="A5320" s="93" t="s">
        <v>5343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4"/>
        <v>11 2025</v>
      </c>
      <c r="G5320" s="97" t="s">
        <v>5</v>
      </c>
      <c r="H5320" s="161" t="s">
        <v>2144</v>
      </c>
      <c r="I5320" s="97" t="s">
        <v>2067</v>
      </c>
      <c r="J5320" s="97" t="s">
        <v>5335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/>
      <c r="R5320" s="31"/>
      <c r="S5320" s="31"/>
      <c r="T5320" s="95" t="str">
        <f t="shared" si="395"/>
        <v/>
      </c>
      <c r="U5320" s="32">
        <f t="shared" si="396"/>
        <v>-649.59245153933864</v>
      </c>
      <c r="V5320" s="22" t="str">
        <f t="shared" si="397"/>
        <v/>
      </c>
      <c r="X5320" s="33"/>
      <c r="Y5320" s="33"/>
    </row>
    <row r="5321" spans="1:25" x14ac:dyDescent="0.2">
      <c r="A5321" s="93" t="s">
        <v>5343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57"/>
        <v>11 2025</v>
      </c>
      <c r="G5321" s="97" t="s">
        <v>5</v>
      </c>
      <c r="H5321" s="161" t="s">
        <v>5336</v>
      </c>
      <c r="I5321" s="97" t="s">
        <v>2115</v>
      </c>
      <c r="J5321" s="97" t="s">
        <v>5337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60"/>
        <v/>
      </c>
      <c r="U5321" s="32">
        <f t="shared" si="358"/>
        <v>-827.17225769669324</v>
      </c>
      <c r="V5321" s="22" t="str">
        <f t="shared" si="359"/>
        <v/>
      </c>
      <c r="X5321" s="33"/>
      <c r="Y5321" s="33"/>
    </row>
    <row r="5322" spans="1:25" x14ac:dyDescent="0.2">
      <c r="A5322" s="93" t="s">
        <v>5343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57"/>
        <v>11 2025</v>
      </c>
      <c r="G5322" s="97" t="s">
        <v>5</v>
      </c>
      <c r="H5322" s="161" t="s">
        <v>5338</v>
      </c>
      <c r="I5322" s="97" t="s">
        <v>2119</v>
      </c>
      <c r="J5322" s="97" t="s">
        <v>5339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60"/>
        <v>12 2025</v>
      </c>
      <c r="U5322" s="32">
        <f t="shared" si="358"/>
        <v>1963.6028848346632</v>
      </c>
      <c r="V5322" s="22">
        <f t="shared" si="359"/>
        <v>0.42351913264975793</v>
      </c>
      <c r="X5322" s="33"/>
      <c r="Y5322" s="33"/>
    </row>
    <row r="5323" spans="1:25" x14ac:dyDescent="0.2">
      <c r="A5323" s="93" t="s">
        <v>5343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57"/>
        <v>11 2025</v>
      </c>
      <c r="G5323" s="97" t="s">
        <v>5</v>
      </c>
      <c r="H5323" s="161" t="s">
        <v>5338</v>
      </c>
      <c r="I5323" s="97" t="s">
        <v>2119</v>
      </c>
      <c r="J5323" s="97" t="s">
        <v>5339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60"/>
        <v>12 2025</v>
      </c>
      <c r="U5323" s="32">
        <f t="shared" si="358"/>
        <v>1963.6028848346632</v>
      </c>
      <c r="V5323" s="22">
        <f t="shared" si="359"/>
        <v>0.42351913264975793</v>
      </c>
      <c r="X5323" s="33"/>
      <c r="Y5323" s="33"/>
    </row>
    <row r="5324" spans="1:25" x14ac:dyDescent="0.2">
      <c r="A5324" s="93" t="s">
        <v>5343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57"/>
        <v>11 2025</v>
      </c>
      <c r="G5324" s="97" t="s">
        <v>5</v>
      </c>
      <c r="H5324" s="161" t="s">
        <v>2614</v>
      </c>
      <c r="I5324" s="97" t="s">
        <v>2102</v>
      </c>
      <c r="J5324" s="97" t="s">
        <v>2615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3566</v>
      </c>
      <c r="T5324" s="95" t="str">
        <f t="shared" si="360"/>
        <v>12 2025</v>
      </c>
      <c r="U5324" s="32">
        <f t="shared" si="358"/>
        <v>635.08026225769675</v>
      </c>
      <c r="V5324" s="22">
        <f t="shared" si="359"/>
        <v>0.88832386172923783</v>
      </c>
      <c r="X5324" s="33"/>
      <c r="Y5324" s="33"/>
    </row>
    <row r="5325" spans="1:25" x14ac:dyDescent="0.2">
      <c r="A5325" s="93" t="s">
        <v>5343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57"/>
        <v>11 2025</v>
      </c>
      <c r="G5325" s="97" t="s">
        <v>5</v>
      </c>
      <c r="H5325" s="161" t="s">
        <v>2614</v>
      </c>
      <c r="I5325" s="97" t="s">
        <v>2102</v>
      </c>
      <c r="J5325" s="97" t="s">
        <v>2615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3566</v>
      </c>
      <c r="T5325" s="95" t="str">
        <f t="shared" si="360"/>
        <v>12 2025</v>
      </c>
      <c r="U5325" s="32">
        <f t="shared" si="358"/>
        <v>635.08026225769675</v>
      </c>
      <c r="V5325" s="22">
        <f t="shared" si="359"/>
        <v>0.88832386172923783</v>
      </c>
      <c r="X5325" s="33"/>
      <c r="Y5325" s="33"/>
    </row>
    <row r="5326" spans="1:25" x14ac:dyDescent="0.2">
      <c r="A5326" s="93" t="s">
        <v>5343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ref="F5326:F5330" si="398">IFERROR(MONTH(E5326)&amp;" "&amp;YEAR(E5326),"")</f>
        <v>11 2025</v>
      </c>
      <c r="G5326" s="97" t="s">
        <v>5</v>
      </c>
      <c r="H5326" s="161" t="s">
        <v>5340</v>
      </c>
      <c r="I5326" s="97" t="s">
        <v>2733</v>
      </c>
      <c r="J5326" s="97" t="s">
        <v>5341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5287</v>
      </c>
      <c r="T5326" s="95" t="str">
        <f t="shared" ref="T5326:T5330" si="399">IF(R5326="","",MONTH(R5326)&amp;" "&amp;YEAR(R5326))</f>
        <v>12 2025</v>
      </c>
      <c r="U5326" s="32">
        <f t="shared" ref="U5326:U5330" si="400">Q5326-P5326</f>
        <v>974.76103762827847</v>
      </c>
      <c r="V5326" s="22">
        <f t="shared" ref="V5326:V5330" si="401">IF(Q5326&lt;&gt;0,IFERROR(U5326/P5326,""),"")</f>
        <v>0.68392814353474551</v>
      </c>
      <c r="X5326" s="33"/>
      <c r="Y5326" s="33"/>
    </row>
    <row r="5327" spans="1:25" x14ac:dyDescent="0.2">
      <c r="A5327" s="93" t="s">
        <v>5343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8"/>
        <v>11 2025</v>
      </c>
      <c r="G5327" s="97" t="s">
        <v>5</v>
      </c>
      <c r="H5327" s="161" t="s">
        <v>4381</v>
      </c>
      <c r="I5327" s="97" t="s">
        <v>2733</v>
      </c>
      <c r="J5327" s="97" t="s">
        <v>4382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/>
      <c r="R5327" s="31"/>
      <c r="S5327" s="31"/>
      <c r="T5327" s="95" t="str">
        <f t="shared" si="399"/>
        <v/>
      </c>
      <c r="U5327" s="32">
        <f t="shared" si="400"/>
        <v>-891.57944127708095</v>
      </c>
      <c r="V5327" s="22" t="str">
        <f t="shared" si="401"/>
        <v/>
      </c>
      <c r="X5327" s="33"/>
      <c r="Y5327" s="33"/>
    </row>
    <row r="5328" spans="1:25" x14ac:dyDescent="0.2">
      <c r="A5328" s="93" t="s">
        <v>5343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8"/>
        <v>11 2025</v>
      </c>
      <c r="G5328" s="97" t="s">
        <v>5</v>
      </c>
      <c r="H5328" s="161" t="s">
        <v>2134</v>
      </c>
      <c r="I5328" s="97" t="s">
        <v>2067</v>
      </c>
      <c r="J5328" s="97" t="s">
        <v>2135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4899</v>
      </c>
      <c r="T5328" s="95" t="str">
        <f t="shared" si="399"/>
        <v>12 2025</v>
      </c>
      <c r="U5328" s="32">
        <f t="shared" si="400"/>
        <v>1600.2327251995441</v>
      </c>
      <c r="V5328" s="22">
        <f t="shared" si="401"/>
        <v>1.0669873600305455</v>
      </c>
      <c r="X5328" s="33"/>
      <c r="Y5328" s="33"/>
    </row>
    <row r="5329" spans="1:25" x14ac:dyDescent="0.2">
      <c r="A5329" s="93" t="s">
        <v>5343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8"/>
        <v>11 2025</v>
      </c>
      <c r="G5329" s="97" t="s">
        <v>5</v>
      </c>
      <c r="H5329" s="161" t="s">
        <v>2183</v>
      </c>
      <c r="I5329" s="97" t="s">
        <v>2067</v>
      </c>
      <c r="J5329" s="97" t="s">
        <v>2184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/>
      <c r="R5329" s="31"/>
      <c r="S5329" s="31"/>
      <c r="T5329" s="95" t="str">
        <f t="shared" si="399"/>
        <v/>
      </c>
      <c r="U5329" s="32">
        <f t="shared" si="400"/>
        <v>-949.54590649942986</v>
      </c>
      <c r="V5329" s="22" t="str">
        <f t="shared" si="401"/>
        <v/>
      </c>
      <c r="X5329" s="33"/>
      <c r="Y5329" s="33"/>
    </row>
    <row r="5330" spans="1:25" x14ac:dyDescent="0.2">
      <c r="A5330" s="93" t="s">
        <v>5354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8"/>
        <v>11 2025</v>
      </c>
      <c r="G5330" s="97" t="s">
        <v>5</v>
      </c>
      <c r="H5330" s="161" t="s">
        <v>5344</v>
      </c>
      <c r="I5330" s="97" t="s">
        <v>2102</v>
      </c>
      <c r="J5330" s="97" t="s">
        <v>5345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3575</v>
      </c>
      <c r="T5330" s="95" t="str">
        <f t="shared" si="399"/>
        <v>12 2025</v>
      </c>
      <c r="U5330" s="32">
        <f t="shared" si="400"/>
        <v>940.9532814930019</v>
      </c>
      <c r="V5330" s="22">
        <f t="shared" si="401"/>
        <v>0.5061482705763749</v>
      </c>
      <c r="X5330" s="33"/>
      <c r="Y5330" s="33"/>
    </row>
    <row r="5331" spans="1:25" x14ac:dyDescent="0.2">
      <c r="A5331" s="93" t="s">
        <v>5354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ref="F5331:F5650" si="402">IFERROR(MONTH(E5331)&amp;" "&amp;YEAR(E5331),"")</f>
        <v>11 2025</v>
      </c>
      <c r="G5331" s="97" t="s">
        <v>5</v>
      </c>
      <c r="H5331" s="161" t="s">
        <v>5346</v>
      </c>
      <c r="I5331" s="97" t="s">
        <v>2527</v>
      </c>
      <c r="J5331" s="97" t="s">
        <v>5347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3575</v>
      </c>
      <c r="T5331" s="95" t="str">
        <f t="shared" ref="T5331:T5650" si="403">IF(R5331="","",MONTH(R5331)&amp;" "&amp;YEAR(R5331))</f>
        <v>12 2025</v>
      </c>
      <c r="U5331" s="32">
        <f t="shared" ref="U5331:U5650" si="404">Q5331-P5331</f>
        <v>1165.7308242612753</v>
      </c>
      <c r="V5331" s="22">
        <f t="shared" ref="V5331:V5650" si="405">IF(Q5331&lt;&gt;0,IFERROR(U5331/P5331,""),"")</f>
        <v>0.39728148797657381</v>
      </c>
      <c r="X5331" s="33"/>
      <c r="Y5331" s="33"/>
    </row>
    <row r="5332" spans="1:25" x14ac:dyDescent="0.2">
      <c r="A5332" s="93" t="s">
        <v>5354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402"/>
        <v>11 2025</v>
      </c>
      <c r="G5332" s="97" t="s">
        <v>5</v>
      </c>
      <c r="H5332" s="161" t="s">
        <v>4488</v>
      </c>
      <c r="I5332" s="97" t="s">
        <v>2527</v>
      </c>
      <c r="J5332" s="97" t="s">
        <v>4489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3575</v>
      </c>
      <c r="T5332" s="95" t="str">
        <f t="shared" si="403"/>
        <v>12 2025</v>
      </c>
      <c r="U5332" s="32">
        <f t="shared" si="404"/>
        <v>1202.201119751167</v>
      </c>
      <c r="V5332" s="22">
        <f t="shared" si="405"/>
        <v>0.37015873336930866</v>
      </c>
      <c r="X5332" s="33"/>
      <c r="Y5332" s="33"/>
    </row>
    <row r="5333" spans="1:25" x14ac:dyDescent="0.2">
      <c r="A5333" s="93" t="s">
        <v>5354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402"/>
        <v>11 2025</v>
      </c>
      <c r="G5333" s="97" t="s">
        <v>5</v>
      </c>
      <c r="H5333" s="161" t="s">
        <v>5348</v>
      </c>
      <c r="I5333" s="97" t="s">
        <v>2527</v>
      </c>
      <c r="J5333" s="97" t="s">
        <v>5349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3575</v>
      </c>
      <c r="T5333" s="95" t="str">
        <f t="shared" si="403"/>
        <v>12 2025</v>
      </c>
      <c r="U5333" s="32">
        <f t="shared" si="404"/>
        <v>1165.7308242612753</v>
      </c>
      <c r="V5333" s="22">
        <f t="shared" si="405"/>
        <v>0.39728148797657381</v>
      </c>
      <c r="X5333" s="33"/>
      <c r="Y5333" s="33"/>
    </row>
    <row r="5334" spans="1:25" x14ac:dyDescent="0.2">
      <c r="A5334" s="93" t="s">
        <v>5354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402"/>
        <v>11 2025</v>
      </c>
      <c r="G5334" s="97" t="s">
        <v>5</v>
      </c>
      <c r="H5334" s="161" t="s">
        <v>5350</v>
      </c>
      <c r="I5334" s="97" t="s">
        <v>2950</v>
      </c>
      <c r="J5334" s="97" t="s">
        <v>5351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3575</v>
      </c>
      <c r="T5334" s="95" t="str">
        <f t="shared" si="403"/>
        <v>12 2025</v>
      </c>
      <c r="U5334" s="32">
        <f t="shared" si="404"/>
        <v>942.48774494556801</v>
      </c>
      <c r="V5334" s="22">
        <f t="shared" si="405"/>
        <v>0.46948044405338551</v>
      </c>
      <c r="X5334" s="33"/>
      <c r="Y5334" s="33"/>
    </row>
    <row r="5335" spans="1:25" x14ac:dyDescent="0.2">
      <c r="A5335" s="93" t="s">
        <v>5354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402"/>
        <v>11 2025</v>
      </c>
      <c r="G5335" s="97" t="s">
        <v>5</v>
      </c>
      <c r="H5335" s="161" t="s">
        <v>5352</v>
      </c>
      <c r="I5335" s="97" t="s">
        <v>2527</v>
      </c>
      <c r="J5335" s="97" t="s">
        <v>5353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3575</v>
      </c>
      <c r="T5335" s="95" t="str">
        <f t="shared" si="403"/>
        <v>12 2025</v>
      </c>
      <c r="U5335" s="32">
        <f t="shared" si="404"/>
        <v>1066.4562052877141</v>
      </c>
      <c r="V5335" s="22">
        <f t="shared" si="405"/>
        <v>0.43823177031165755</v>
      </c>
      <c r="X5335" s="33"/>
      <c r="Y5335" s="33"/>
    </row>
    <row r="5336" spans="1:25" x14ac:dyDescent="0.2">
      <c r="A5336" s="93" t="s">
        <v>5355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ref="F5336:F5495" si="406">IFERROR(MONTH(E5336)&amp;" "&amp;YEAR(E5336),"")</f>
        <v>11 2025</v>
      </c>
      <c r="G5336" s="97" t="s">
        <v>6</v>
      </c>
      <c r="H5336" s="161" t="s">
        <v>2346</v>
      </c>
      <c r="I5336" s="97" t="s">
        <v>2347</v>
      </c>
      <c r="J5336" s="97" t="s">
        <v>760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4902</v>
      </c>
      <c r="T5336" s="95" t="str">
        <f t="shared" ref="T5336:T5495" si="407">IF(R5336="","",MONTH(R5336)&amp;" "&amp;YEAR(R5336))</f>
        <v>12 2025</v>
      </c>
      <c r="U5336" s="32">
        <f t="shared" ref="U5336:U5495" si="408">Q5336-P5336</f>
        <v>1196</v>
      </c>
      <c r="V5336" s="22">
        <f t="shared" ref="V5336:V5495" si="409">IF(Q5336&lt;&gt;0,IFERROR(U5336/P5336,""),"")</f>
        <v>1.4875621890547264</v>
      </c>
      <c r="X5336" s="33"/>
      <c r="Y5336" s="33"/>
    </row>
    <row r="5337" spans="1:25" x14ac:dyDescent="0.2">
      <c r="A5337" s="93" t="s">
        <v>5355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406"/>
        <v>11 2025</v>
      </c>
      <c r="G5337" s="97" t="s">
        <v>6</v>
      </c>
      <c r="H5337" s="161" t="s">
        <v>2346</v>
      </c>
      <c r="I5337" s="97" t="s">
        <v>2347</v>
      </c>
      <c r="J5337" s="97" t="s">
        <v>760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5201</v>
      </c>
      <c r="T5337" s="95" t="str">
        <f t="shared" si="407"/>
        <v>12 2025</v>
      </c>
      <c r="U5337" s="32">
        <f t="shared" si="408"/>
        <v>1196</v>
      </c>
      <c r="V5337" s="22">
        <f t="shared" si="409"/>
        <v>1.4875621890547264</v>
      </c>
      <c r="X5337" s="33"/>
      <c r="Y5337" s="33"/>
    </row>
    <row r="5338" spans="1:25" x14ac:dyDescent="0.2">
      <c r="A5338" s="93" t="s">
        <v>5355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406"/>
        <v>11 2025</v>
      </c>
      <c r="G5338" s="97" t="s">
        <v>6</v>
      </c>
      <c r="H5338" s="161" t="s">
        <v>2346</v>
      </c>
      <c r="I5338" s="97" t="s">
        <v>2347</v>
      </c>
      <c r="J5338" s="97" t="s">
        <v>760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5201</v>
      </c>
      <c r="T5338" s="95" t="str">
        <f t="shared" si="407"/>
        <v>12 2025</v>
      </c>
      <c r="U5338" s="32">
        <f t="shared" si="408"/>
        <v>1196</v>
      </c>
      <c r="V5338" s="22">
        <f t="shared" si="409"/>
        <v>1.4875621890547264</v>
      </c>
      <c r="X5338" s="33"/>
      <c r="Y5338" s="33"/>
    </row>
    <row r="5339" spans="1:25" x14ac:dyDescent="0.2">
      <c r="A5339" s="93" t="s">
        <v>5356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406"/>
        <v>3 2025</v>
      </c>
      <c r="G5339" s="97" t="s">
        <v>5</v>
      </c>
      <c r="H5339" s="161" t="s">
        <v>5357</v>
      </c>
      <c r="I5339" s="97" t="s">
        <v>2670</v>
      </c>
      <c r="J5339" s="97" t="s">
        <v>1120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407"/>
        <v/>
      </c>
      <c r="U5339" s="32">
        <f t="shared" si="408"/>
        <v>-2058</v>
      </c>
      <c r="V5339" s="22" t="str">
        <f t="shared" si="409"/>
        <v/>
      </c>
      <c r="X5339" s="33"/>
      <c r="Y5339" s="33"/>
    </row>
    <row r="5340" spans="1:25" x14ac:dyDescent="0.2">
      <c r="A5340" s="93" t="s">
        <v>5367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Костанай Мариуполь</v>
      </c>
      <c r="E5340" s="95">
        <f>IFERROR(VLOOKUP($A5340,HeadJournal!$A$1:$NTR$890,COLUMN(HeadJournal!G$1),0),"")</f>
        <v>45989</v>
      </c>
      <c r="F5340" s="95" t="str">
        <f t="shared" si="406"/>
        <v>11 2025</v>
      </c>
      <c r="G5340" s="97" t="s">
        <v>5</v>
      </c>
      <c r="H5340" s="161" t="s">
        <v>2078</v>
      </c>
      <c r="I5340" s="97" t="s">
        <v>2067</v>
      </c>
      <c r="J5340" s="97" t="s">
        <v>2079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/>
      <c r="R5340" s="31"/>
      <c r="S5340" s="31"/>
      <c r="T5340" s="95" t="str">
        <f t="shared" si="407"/>
        <v/>
      </c>
      <c r="U5340" s="32">
        <f t="shared" si="408"/>
        <v>-2764.5998396138275</v>
      </c>
      <c r="V5340" s="22" t="str">
        <f t="shared" si="409"/>
        <v/>
      </c>
      <c r="X5340" s="33"/>
      <c r="Y5340" s="33"/>
    </row>
    <row r="5341" spans="1:25" x14ac:dyDescent="0.2">
      <c r="A5341" s="93" t="s">
        <v>5367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Костанай Мариуполь</v>
      </c>
      <c r="E5341" s="95">
        <f>IFERROR(VLOOKUP($A5341,HeadJournal!$A$1:$NTR$890,COLUMN(HeadJournal!G$1),0),"")</f>
        <v>45989</v>
      </c>
      <c r="F5341" s="95" t="str">
        <f t="shared" si="406"/>
        <v>11 2025</v>
      </c>
      <c r="G5341" s="97" t="s">
        <v>5</v>
      </c>
      <c r="H5341" s="161" t="s">
        <v>5358</v>
      </c>
      <c r="I5341" s="97" t="s">
        <v>2115</v>
      </c>
      <c r="J5341" s="97" t="s">
        <v>5359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/>
      <c r="R5341" s="31"/>
      <c r="S5341" s="31"/>
      <c r="T5341" s="95" t="str">
        <f t="shared" si="407"/>
        <v/>
      </c>
      <c r="U5341" s="32">
        <f t="shared" si="408"/>
        <v>-752.05941762690736</v>
      </c>
      <c r="V5341" s="22" t="str">
        <f t="shared" si="409"/>
        <v/>
      </c>
      <c r="X5341" s="33"/>
      <c r="Y5341" s="33"/>
    </row>
    <row r="5342" spans="1:25" x14ac:dyDescent="0.2">
      <c r="A5342" s="93" t="s">
        <v>5367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Костанай Мариуполь</v>
      </c>
      <c r="E5342" s="95">
        <f>IFERROR(VLOOKUP($A5342,HeadJournal!$A$1:$NTR$890,COLUMN(HeadJournal!G$1),0),"")</f>
        <v>45989</v>
      </c>
      <c r="F5342" s="95" t="str">
        <f t="shared" si="406"/>
        <v>11 2025</v>
      </c>
      <c r="G5342" s="97" t="s">
        <v>5</v>
      </c>
      <c r="H5342" s="161" t="s">
        <v>5358</v>
      </c>
      <c r="I5342" s="97" t="s">
        <v>2115</v>
      </c>
      <c r="J5342" s="97" t="s">
        <v>5359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407"/>
        <v/>
      </c>
      <c r="U5342" s="32">
        <f t="shared" si="408"/>
        <v>-752.05941762690736</v>
      </c>
      <c r="V5342" s="22" t="str">
        <f t="shared" si="409"/>
        <v/>
      </c>
      <c r="X5342" s="33"/>
      <c r="Y5342" s="33"/>
    </row>
    <row r="5343" spans="1:25" x14ac:dyDescent="0.2">
      <c r="A5343" s="93" t="s">
        <v>5367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Костанай Мариуполь</v>
      </c>
      <c r="E5343" s="95">
        <f>IFERROR(VLOOKUP($A5343,HeadJournal!$A$1:$NTR$890,COLUMN(HeadJournal!G$1),0),"")</f>
        <v>45989</v>
      </c>
      <c r="F5343" s="95" t="str">
        <f t="shared" si="406"/>
        <v>11 2025</v>
      </c>
      <c r="G5343" s="97" t="s">
        <v>5</v>
      </c>
      <c r="H5343" s="161" t="s">
        <v>3893</v>
      </c>
      <c r="I5343" s="97" t="s">
        <v>2099</v>
      </c>
      <c r="J5343" s="97" t="s">
        <v>4170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/>
      <c r="R5343" s="31"/>
      <c r="S5343" s="31"/>
      <c r="T5343" s="95" t="str">
        <f t="shared" si="407"/>
        <v/>
      </c>
      <c r="U5343" s="32">
        <f t="shared" si="408"/>
        <v>-1039.8278744939271</v>
      </c>
      <c r="V5343" s="22" t="str">
        <f t="shared" si="409"/>
        <v/>
      </c>
      <c r="X5343" s="33"/>
      <c r="Y5343" s="33"/>
    </row>
    <row r="5344" spans="1:25" x14ac:dyDescent="0.2">
      <c r="A5344" s="93" t="s">
        <v>5367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Костанай Мариуполь</v>
      </c>
      <c r="E5344" s="95">
        <f>IFERROR(VLOOKUP($A5344,HeadJournal!$A$1:$NTR$890,COLUMN(HeadJournal!G$1),0),"")</f>
        <v>45989</v>
      </c>
      <c r="F5344" s="95" t="str">
        <f t="shared" si="406"/>
        <v>11 2025</v>
      </c>
      <c r="G5344" s="97" t="s">
        <v>5</v>
      </c>
      <c r="H5344" s="161" t="s">
        <v>4039</v>
      </c>
      <c r="I5344" s="97" t="s">
        <v>2099</v>
      </c>
      <c r="J5344" s="97" t="s">
        <v>4040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/>
      <c r="R5344" s="31"/>
      <c r="S5344" s="31"/>
      <c r="T5344" s="95" t="str">
        <f t="shared" si="407"/>
        <v/>
      </c>
      <c r="U5344" s="32">
        <f t="shared" si="408"/>
        <v>-831.12678916225479</v>
      </c>
      <c r="V5344" s="22" t="str">
        <f t="shared" si="409"/>
        <v/>
      </c>
      <c r="X5344" s="33"/>
      <c r="Y5344" s="33"/>
    </row>
    <row r="5345" spans="1:25" x14ac:dyDescent="0.2">
      <c r="A5345" s="93" t="s">
        <v>5367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Костанай Мариуполь</v>
      </c>
      <c r="E5345" s="95">
        <f>IFERROR(VLOOKUP($A5345,HeadJournal!$A$1:$NTR$890,COLUMN(HeadJournal!G$1),0),"")</f>
        <v>45989</v>
      </c>
      <c r="F5345" s="95" t="str">
        <f t="shared" si="406"/>
        <v>11 2025</v>
      </c>
      <c r="G5345" s="97" t="s">
        <v>5</v>
      </c>
      <c r="H5345" s="161" t="s">
        <v>5360</v>
      </c>
      <c r="I5345" s="97" t="s">
        <v>2070</v>
      </c>
      <c r="J5345" s="97" t="s">
        <v>5361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/>
      <c r="R5345" s="31"/>
      <c r="S5345" s="31"/>
      <c r="T5345" s="95" t="str">
        <f t="shared" si="407"/>
        <v/>
      </c>
      <c r="U5345" s="32">
        <f t="shared" si="408"/>
        <v>-887.20945966988461</v>
      </c>
      <c r="V5345" s="22" t="str">
        <f t="shared" si="409"/>
        <v/>
      </c>
      <c r="X5345" s="33"/>
      <c r="Y5345" s="33"/>
    </row>
    <row r="5346" spans="1:25" x14ac:dyDescent="0.2">
      <c r="A5346" s="93" t="s">
        <v>5367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Костанай Мариуполь</v>
      </c>
      <c r="E5346" s="95">
        <f>IFERROR(VLOOKUP($A5346,HeadJournal!$A$1:$NTR$890,COLUMN(HeadJournal!G$1),0),"")</f>
        <v>45989</v>
      </c>
      <c r="F5346" s="95" t="str">
        <f t="shared" si="406"/>
        <v>11 2025</v>
      </c>
      <c r="G5346" s="97" t="s">
        <v>5</v>
      </c>
      <c r="H5346" s="161" t="s">
        <v>5360</v>
      </c>
      <c r="I5346" s="97" t="s">
        <v>2070</v>
      </c>
      <c r="J5346" s="97" t="s">
        <v>5361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/>
      <c r="R5346" s="31"/>
      <c r="S5346" s="31"/>
      <c r="T5346" s="95" t="str">
        <f t="shared" si="407"/>
        <v/>
      </c>
      <c r="U5346" s="32">
        <f t="shared" si="408"/>
        <v>-887.20945966988461</v>
      </c>
      <c r="V5346" s="22" t="str">
        <f t="shared" si="409"/>
        <v/>
      </c>
      <c r="X5346" s="33"/>
      <c r="Y5346" s="33"/>
    </row>
    <row r="5347" spans="1:25" x14ac:dyDescent="0.2">
      <c r="A5347" s="93" t="s">
        <v>5367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Костанай Мариуполь</v>
      </c>
      <c r="E5347" s="95">
        <f>IFERROR(VLOOKUP($A5347,HeadJournal!$A$1:$NTR$890,COLUMN(HeadJournal!G$1),0),"")</f>
        <v>45989</v>
      </c>
      <c r="F5347" s="95" t="str">
        <f t="shared" si="406"/>
        <v>11 2025</v>
      </c>
      <c r="G5347" s="97" t="s">
        <v>5</v>
      </c>
      <c r="H5347" s="161" t="s">
        <v>2616</v>
      </c>
      <c r="I5347" s="97" t="s">
        <v>2067</v>
      </c>
      <c r="J5347" s="97" t="s">
        <v>2617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1900</v>
      </c>
      <c r="R5347" s="31">
        <v>45999</v>
      </c>
      <c r="S5347" s="31" t="s">
        <v>3335</v>
      </c>
      <c r="T5347" s="95" t="str">
        <f t="shared" si="407"/>
        <v>12 2025</v>
      </c>
      <c r="U5347" s="32">
        <f t="shared" si="408"/>
        <v>1001.7578838368111</v>
      </c>
      <c r="V5347" s="22">
        <f t="shared" si="409"/>
        <v>1.1152426119984067</v>
      </c>
      <c r="X5347" s="33"/>
      <c r="Y5347" s="33"/>
    </row>
    <row r="5348" spans="1:25" x14ac:dyDescent="0.2">
      <c r="A5348" s="93" t="s">
        <v>5367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Костанай Мариуполь</v>
      </c>
      <c r="E5348" s="95">
        <f>IFERROR(VLOOKUP($A5348,HeadJournal!$A$1:$NTR$890,COLUMN(HeadJournal!G$1),0),"")</f>
        <v>45989</v>
      </c>
      <c r="F5348" s="95" t="str">
        <f t="shared" si="406"/>
        <v>11 2025</v>
      </c>
      <c r="G5348" s="97" t="s">
        <v>5</v>
      </c>
      <c r="H5348" s="161" t="s">
        <v>4438</v>
      </c>
      <c r="I5348" s="97" t="s">
        <v>2226</v>
      </c>
      <c r="J5348" s="97" t="s">
        <v>4439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/>
      <c r="R5348" s="31"/>
      <c r="S5348" s="31"/>
      <c r="T5348" s="95" t="str">
        <f t="shared" si="407"/>
        <v/>
      </c>
      <c r="U5348" s="32">
        <f t="shared" si="408"/>
        <v>-3323.5877686079102</v>
      </c>
      <c r="V5348" s="22" t="str">
        <f t="shared" si="409"/>
        <v/>
      </c>
      <c r="X5348" s="33"/>
      <c r="Y5348" s="33"/>
    </row>
    <row r="5349" spans="1:25" x14ac:dyDescent="0.2">
      <c r="A5349" s="93" t="s">
        <v>5367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Костанай Мариуполь</v>
      </c>
      <c r="E5349" s="95">
        <f>IFERROR(VLOOKUP($A5349,HeadJournal!$A$1:$NTR$890,COLUMN(HeadJournal!G$1),0),"")</f>
        <v>45989</v>
      </c>
      <c r="F5349" s="95" t="str">
        <f t="shared" si="406"/>
        <v>11 2025</v>
      </c>
      <c r="G5349" s="97" t="s">
        <v>5</v>
      </c>
      <c r="H5349" s="161" t="s">
        <v>5362</v>
      </c>
      <c r="I5349" s="97" t="s">
        <v>2067</v>
      </c>
      <c r="J5349" s="97" t="s">
        <v>5363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/>
      <c r="R5349" s="31"/>
      <c r="S5349" s="31"/>
      <c r="T5349" s="95" t="str">
        <f t="shared" si="407"/>
        <v/>
      </c>
      <c r="U5349" s="32">
        <f t="shared" si="408"/>
        <v>-1331.2738835253815</v>
      </c>
      <c r="V5349" s="22" t="str">
        <f t="shared" si="409"/>
        <v/>
      </c>
      <c r="X5349" s="33"/>
      <c r="Y5349" s="33"/>
    </row>
    <row r="5350" spans="1:25" x14ac:dyDescent="0.2">
      <c r="A5350" s="93" t="s">
        <v>5367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Костанай Мариуполь</v>
      </c>
      <c r="E5350" s="95">
        <f>IFERROR(VLOOKUP($A5350,HeadJournal!$A$1:$NTR$890,COLUMN(HeadJournal!G$1),0),"")</f>
        <v>45989</v>
      </c>
      <c r="F5350" s="95" t="str">
        <f t="shared" si="406"/>
        <v>11 2025</v>
      </c>
      <c r="G5350" s="97" t="s">
        <v>5</v>
      </c>
      <c r="H5350" s="161" t="s">
        <v>3141</v>
      </c>
      <c r="I5350" s="97" t="s">
        <v>2826</v>
      </c>
      <c r="J5350" s="97" t="s">
        <v>3142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/>
      <c r="R5350" s="31"/>
      <c r="S5350" s="31"/>
      <c r="T5350" s="95" t="str">
        <f t="shared" si="407"/>
        <v/>
      </c>
      <c r="U5350" s="32">
        <f t="shared" si="408"/>
        <v>-1713.7393086265959</v>
      </c>
      <c r="V5350" s="22" t="str">
        <f t="shared" si="409"/>
        <v/>
      </c>
      <c r="X5350" s="33"/>
      <c r="Y5350" s="33"/>
    </row>
    <row r="5351" spans="1:25" x14ac:dyDescent="0.2">
      <c r="A5351" s="93" t="s">
        <v>5367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Костанай Мариуполь</v>
      </c>
      <c r="E5351" s="95">
        <f>IFERROR(VLOOKUP($A5351,HeadJournal!$A$1:$NTR$890,COLUMN(HeadJournal!G$1),0),"")</f>
        <v>45989</v>
      </c>
      <c r="F5351" s="95" t="str">
        <f t="shared" si="406"/>
        <v>11 2025</v>
      </c>
      <c r="G5351" s="97" t="s">
        <v>5</v>
      </c>
      <c r="H5351" s="161" t="s">
        <v>5364</v>
      </c>
      <c r="I5351" s="97" t="s">
        <v>2071</v>
      </c>
      <c r="J5351" s="97" t="s">
        <v>5365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/>
      <c r="R5351" s="31"/>
      <c r="S5351" s="31"/>
      <c r="T5351" s="95" t="str">
        <f t="shared" si="407"/>
        <v/>
      </c>
      <c r="U5351" s="32">
        <f t="shared" si="408"/>
        <v>-1870.9546636561818</v>
      </c>
      <c r="V5351" s="22" t="str">
        <f t="shared" si="409"/>
        <v/>
      </c>
      <c r="X5351" s="33"/>
      <c r="Y5351" s="33"/>
    </row>
    <row r="5352" spans="1:25" x14ac:dyDescent="0.2">
      <c r="A5352" s="93" t="s">
        <v>5367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Костанай Мариуполь</v>
      </c>
      <c r="E5352" s="95">
        <f>IFERROR(VLOOKUP($A5352,HeadJournal!$A$1:$NTR$890,COLUMN(HeadJournal!G$1),0),"")</f>
        <v>45989</v>
      </c>
      <c r="F5352" s="95" t="str">
        <f t="shared" si="406"/>
        <v>11 2025</v>
      </c>
      <c r="G5352" s="97" t="s">
        <v>5</v>
      </c>
      <c r="H5352" s="161" t="s">
        <v>2883</v>
      </c>
      <c r="I5352" s="97" t="s">
        <v>2742</v>
      </c>
      <c r="J5352" s="97" t="s">
        <v>5366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407"/>
        <v/>
      </c>
      <c r="U5352" s="32">
        <f t="shared" si="408"/>
        <v>-661.04000155714721</v>
      </c>
      <c r="V5352" s="22" t="str">
        <f t="shared" si="409"/>
        <v/>
      </c>
      <c r="X5352" s="33"/>
      <c r="Y5352" s="33"/>
    </row>
    <row r="5353" spans="1:25" x14ac:dyDescent="0.2">
      <c r="A5353" s="93" t="s">
        <v>5368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406"/>
        <v>10 2025</v>
      </c>
      <c r="G5353" s="96" t="s">
        <v>6</v>
      </c>
      <c r="H5353" s="161" t="s">
        <v>2304</v>
      </c>
      <c r="I5353" s="97" t="s">
        <v>2305</v>
      </c>
      <c r="J5353" s="97" t="s">
        <v>295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407"/>
        <v>12 2025</v>
      </c>
      <c r="U5353" s="32">
        <f t="shared" si="408"/>
        <v>788</v>
      </c>
      <c r="V5353" s="22">
        <f t="shared" si="409"/>
        <v>0.55807365439093481</v>
      </c>
      <c r="X5353" s="33"/>
      <c r="Y5353" s="33"/>
    </row>
    <row r="5354" spans="1:25" x14ac:dyDescent="0.2">
      <c r="A5354" s="93" t="s">
        <v>5368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406"/>
        <v>10 2025</v>
      </c>
      <c r="G5354" s="96" t="s">
        <v>6</v>
      </c>
      <c r="H5354" s="161" t="s">
        <v>2304</v>
      </c>
      <c r="I5354" s="97" t="s">
        <v>2305</v>
      </c>
      <c r="J5354" s="97" t="s">
        <v>295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407"/>
        <v>12 2025</v>
      </c>
      <c r="U5354" s="32">
        <f t="shared" si="408"/>
        <v>788</v>
      </c>
      <c r="V5354" s="22">
        <f t="shared" si="409"/>
        <v>0.55807365439093481</v>
      </c>
      <c r="X5354" s="33"/>
      <c r="Y5354" s="33"/>
    </row>
    <row r="5355" spans="1:25" x14ac:dyDescent="0.2">
      <c r="A5355" s="93" t="s">
        <v>5369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Костанай Мариуполь</v>
      </c>
      <c r="E5355" s="95">
        <f>IFERROR(VLOOKUP($A5355,HeadJournal!$A$1:$NTR$890,COLUMN(HeadJournal!G$1),0),"")</f>
        <v>45993</v>
      </c>
      <c r="F5355" s="95" t="str">
        <f t="shared" si="406"/>
        <v>12 2025</v>
      </c>
      <c r="G5355" s="97" t="s">
        <v>5</v>
      </c>
      <c r="H5355" s="161" t="s">
        <v>4102</v>
      </c>
      <c r="I5355" s="97" t="s">
        <v>2742</v>
      </c>
      <c r="J5355" s="97" t="s">
        <v>4103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/>
      <c r="R5355" s="31"/>
      <c r="S5355" s="31"/>
      <c r="T5355" s="95" t="str">
        <f t="shared" si="407"/>
        <v/>
      </c>
      <c r="U5355" s="32">
        <f t="shared" si="408"/>
        <v>-2013.5514718378902</v>
      </c>
      <c r="V5355" s="22" t="str">
        <f t="shared" si="409"/>
        <v/>
      </c>
      <c r="X5355" s="33"/>
      <c r="Y5355" s="33"/>
    </row>
    <row r="5356" spans="1:25" x14ac:dyDescent="0.2">
      <c r="A5356" s="93" t="s">
        <v>5369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Костанай Мариуполь</v>
      </c>
      <c r="E5356" s="95">
        <f>IFERROR(VLOOKUP($A5356,HeadJournal!$A$1:$NTR$890,COLUMN(HeadJournal!G$1),0),"")</f>
        <v>45993</v>
      </c>
      <c r="F5356" s="95" t="str">
        <f t="shared" si="406"/>
        <v>12 2025</v>
      </c>
      <c r="G5356" s="97" t="s">
        <v>5</v>
      </c>
      <c r="H5356" s="161" t="s">
        <v>3094</v>
      </c>
      <c r="I5356" s="97" t="s">
        <v>2165</v>
      </c>
      <c r="J5356" s="97" t="s">
        <v>5242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/>
      <c r="R5356" s="31"/>
      <c r="S5356" s="31"/>
      <c r="T5356" s="95" t="str">
        <f t="shared" si="407"/>
        <v/>
      </c>
      <c r="U5356" s="32">
        <f t="shared" si="408"/>
        <v>-2199.8909162218106</v>
      </c>
      <c r="V5356" s="22" t="str">
        <f t="shared" si="409"/>
        <v/>
      </c>
      <c r="X5356" s="33"/>
      <c r="Y5356" s="33"/>
    </row>
    <row r="5357" spans="1:25" x14ac:dyDescent="0.2">
      <c r="A5357" s="93" t="s">
        <v>5369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Костанай Мариуполь</v>
      </c>
      <c r="E5357" s="95">
        <f>IFERROR(VLOOKUP($A5357,HeadJournal!$A$1:$NTR$890,COLUMN(HeadJournal!G$1),0),"")</f>
        <v>45993</v>
      </c>
      <c r="F5357" s="95" t="str">
        <f t="shared" si="406"/>
        <v>12 2025</v>
      </c>
      <c r="G5357" s="97" t="s">
        <v>5</v>
      </c>
      <c r="H5357" s="161" t="s">
        <v>2078</v>
      </c>
      <c r="I5357" s="97" t="s">
        <v>2067</v>
      </c>
      <c r="J5357" s="97" t="s">
        <v>2079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/>
      <c r="R5357" s="31"/>
      <c r="S5357" s="31"/>
      <c r="T5357" s="95" t="str">
        <f t="shared" si="407"/>
        <v/>
      </c>
      <c r="U5357" s="32">
        <f t="shared" si="408"/>
        <v>-2719.5608715546355</v>
      </c>
      <c r="V5357" s="22" t="str">
        <f t="shared" si="409"/>
        <v/>
      </c>
      <c r="X5357" s="33"/>
      <c r="Y5357" s="33"/>
    </row>
    <row r="5358" spans="1:25" x14ac:dyDescent="0.2">
      <c r="A5358" s="93" t="s">
        <v>5369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Костанай Мариуполь</v>
      </c>
      <c r="E5358" s="95">
        <f>IFERROR(VLOOKUP($A5358,HeadJournal!$A$1:$NTR$890,COLUMN(HeadJournal!G$1),0),"")</f>
        <v>45993</v>
      </c>
      <c r="F5358" s="95" t="str">
        <f t="shared" si="406"/>
        <v>12 2025</v>
      </c>
      <c r="G5358" s="97" t="s">
        <v>5</v>
      </c>
      <c r="H5358" s="161" t="s">
        <v>2078</v>
      </c>
      <c r="I5358" s="97" t="s">
        <v>2067</v>
      </c>
      <c r="J5358" s="97" t="s">
        <v>2079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/>
      <c r="R5358" s="31"/>
      <c r="S5358" s="31"/>
      <c r="T5358" s="95" t="str">
        <f t="shared" si="407"/>
        <v/>
      </c>
      <c r="U5358" s="32">
        <f t="shared" si="408"/>
        <v>-2719.5608715546355</v>
      </c>
      <c r="V5358" s="22" t="str">
        <f t="shared" si="409"/>
        <v/>
      </c>
      <c r="X5358" s="33"/>
      <c r="Y5358" s="33"/>
    </row>
    <row r="5359" spans="1:25" x14ac:dyDescent="0.2">
      <c r="A5359" s="93" t="s">
        <v>5369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Костанай Мариуполь</v>
      </c>
      <c r="E5359" s="95">
        <f>IFERROR(VLOOKUP($A5359,HeadJournal!$A$1:$NTR$890,COLUMN(HeadJournal!G$1),0),"")</f>
        <v>45993</v>
      </c>
      <c r="F5359" s="95" t="str">
        <f t="shared" si="406"/>
        <v>12 2025</v>
      </c>
      <c r="G5359" s="97" t="s">
        <v>5</v>
      </c>
      <c r="H5359" s="161" t="s">
        <v>2555</v>
      </c>
      <c r="I5359" s="97" t="s">
        <v>2067</v>
      </c>
      <c r="J5359" s="97" t="s">
        <v>2556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407"/>
        <v/>
      </c>
      <c r="U5359" s="32">
        <f t="shared" si="408"/>
        <v>-1375.8363830482622</v>
      </c>
      <c r="V5359" s="22" t="str">
        <f t="shared" si="409"/>
        <v/>
      </c>
      <c r="X5359" s="33"/>
      <c r="Y5359" s="33"/>
    </row>
    <row r="5360" spans="1:25" x14ac:dyDescent="0.2">
      <c r="A5360" s="93" t="s">
        <v>5369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Костанай Мариуполь</v>
      </c>
      <c r="E5360" s="95">
        <f>IFERROR(VLOOKUP($A5360,HeadJournal!$A$1:$NTR$890,COLUMN(HeadJournal!G$1),0),"")</f>
        <v>45993</v>
      </c>
      <c r="F5360" s="95" t="str">
        <f t="shared" si="406"/>
        <v>12 2025</v>
      </c>
      <c r="G5360" s="97" t="s">
        <v>5</v>
      </c>
      <c r="H5360" s="161" t="s">
        <v>2114</v>
      </c>
      <c r="I5360" s="97" t="s">
        <v>2115</v>
      </c>
      <c r="J5360" s="97" t="s">
        <v>3197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/>
      <c r="R5360" s="31"/>
      <c r="S5360" s="31"/>
      <c r="T5360" s="95" t="str">
        <f t="shared" si="407"/>
        <v/>
      </c>
      <c r="U5360" s="32">
        <f t="shared" si="408"/>
        <v>-1466.744704216145</v>
      </c>
      <c r="V5360" s="22" t="str">
        <f t="shared" si="409"/>
        <v/>
      </c>
      <c r="X5360" s="33"/>
      <c r="Y5360" s="33"/>
    </row>
    <row r="5361" spans="1:25" x14ac:dyDescent="0.2">
      <c r="A5361" s="93" t="s">
        <v>5369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Костанай Мариуполь</v>
      </c>
      <c r="E5361" s="95">
        <f>IFERROR(VLOOKUP($A5361,HeadJournal!$A$1:$NTR$890,COLUMN(HeadJournal!G$1),0),"")</f>
        <v>45993</v>
      </c>
      <c r="F5361" s="95" t="str">
        <f t="shared" si="406"/>
        <v>12 2025</v>
      </c>
      <c r="G5361" s="97" t="s">
        <v>5</v>
      </c>
      <c r="H5361" s="161" t="s">
        <v>2114</v>
      </c>
      <c r="I5361" s="97" t="s">
        <v>2115</v>
      </c>
      <c r="J5361" s="97" t="s">
        <v>3197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/>
      <c r="R5361" s="31"/>
      <c r="S5361" s="31"/>
      <c r="T5361" s="95" t="str">
        <f t="shared" si="407"/>
        <v/>
      </c>
      <c r="U5361" s="32">
        <f t="shared" si="408"/>
        <v>-1466.744704216145</v>
      </c>
      <c r="V5361" s="22" t="str">
        <f t="shared" si="409"/>
        <v/>
      </c>
      <c r="X5361" s="33"/>
      <c r="Y5361" s="33"/>
    </row>
    <row r="5362" spans="1:25" x14ac:dyDescent="0.2">
      <c r="A5362" s="93" t="s">
        <v>5369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Костанай Мариуполь</v>
      </c>
      <c r="E5362" s="95">
        <f>IFERROR(VLOOKUP($A5362,HeadJournal!$A$1:$NTR$890,COLUMN(HeadJournal!G$1),0),"")</f>
        <v>45993</v>
      </c>
      <c r="F5362" s="95" t="str">
        <f t="shared" si="406"/>
        <v>12 2025</v>
      </c>
      <c r="G5362" s="97" t="s">
        <v>5</v>
      </c>
      <c r="H5362" s="161" t="s">
        <v>2831</v>
      </c>
      <c r="I5362" s="97" t="s">
        <v>2067</v>
      </c>
      <c r="J5362" s="97" t="s">
        <v>2832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/>
      <c r="R5362" s="31"/>
      <c r="S5362" s="31"/>
      <c r="T5362" s="95" t="str">
        <f t="shared" si="407"/>
        <v/>
      </c>
      <c r="U5362" s="32">
        <f t="shared" si="408"/>
        <v>-1169.5966096524674</v>
      </c>
      <c r="V5362" s="22" t="str">
        <f t="shared" si="409"/>
        <v/>
      </c>
      <c r="X5362" s="33"/>
      <c r="Y5362" s="33"/>
    </row>
    <row r="5363" spans="1:25" x14ac:dyDescent="0.2">
      <c r="A5363" s="93" t="s">
        <v>5369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Костанай Мариуполь</v>
      </c>
      <c r="E5363" s="95">
        <f>IFERROR(VLOOKUP($A5363,HeadJournal!$A$1:$NTR$890,COLUMN(HeadJournal!G$1),0),"")</f>
        <v>45993</v>
      </c>
      <c r="F5363" s="95" t="str">
        <f t="shared" si="406"/>
        <v>12 2025</v>
      </c>
      <c r="G5363" s="97" t="s">
        <v>5</v>
      </c>
      <c r="H5363" s="161" t="s">
        <v>2807</v>
      </c>
      <c r="I5363" s="97" t="s">
        <v>2067</v>
      </c>
      <c r="J5363" s="97" t="s">
        <v>2808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/>
      <c r="R5363" s="31"/>
      <c r="S5363" s="31"/>
      <c r="T5363" s="95" t="str">
        <f t="shared" si="407"/>
        <v/>
      </c>
      <c r="U5363" s="32">
        <f t="shared" si="408"/>
        <v>-1474.4334676980056</v>
      </c>
      <c r="V5363" s="22" t="str">
        <f t="shared" si="409"/>
        <v/>
      </c>
      <c r="X5363" s="33"/>
      <c r="Y5363" s="33"/>
    </row>
    <row r="5364" spans="1:25" x14ac:dyDescent="0.2">
      <c r="A5364" s="93" t="s">
        <v>5378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Костанай Мариуполь</v>
      </c>
      <c r="E5364" s="95">
        <f>IFERROR(VLOOKUP($A5364,HeadJournal!$A$1:$NTR$890,COLUMN(HeadJournal!G$1),0),"")</f>
        <v>45993</v>
      </c>
      <c r="F5364" s="95" t="str">
        <f t="shared" si="406"/>
        <v>12 2025</v>
      </c>
      <c r="G5364" s="97" t="s">
        <v>5</v>
      </c>
      <c r="H5364" s="161" t="s">
        <v>2078</v>
      </c>
      <c r="I5364" s="97" t="s">
        <v>2067</v>
      </c>
      <c r="J5364" s="97" t="s">
        <v>2079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407"/>
        <v/>
      </c>
      <c r="U5364" s="32">
        <f t="shared" si="408"/>
        <v>-2622.9447558484017</v>
      </c>
      <c r="V5364" s="22" t="str">
        <f t="shared" si="409"/>
        <v/>
      </c>
      <c r="X5364" s="33"/>
      <c r="Y5364" s="33"/>
    </row>
    <row r="5365" spans="1:25" x14ac:dyDescent="0.2">
      <c r="A5365" s="93" t="s">
        <v>5378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Костанай Мариуполь</v>
      </c>
      <c r="E5365" s="95">
        <f>IFERROR(VLOOKUP($A5365,HeadJournal!$A$1:$NTR$890,COLUMN(HeadJournal!G$1),0),"")</f>
        <v>45993</v>
      </c>
      <c r="F5365" s="95" t="str">
        <f t="shared" si="406"/>
        <v>12 2025</v>
      </c>
      <c r="G5365" s="97" t="s">
        <v>5</v>
      </c>
      <c r="H5365" s="161" t="s">
        <v>5370</v>
      </c>
      <c r="I5365" s="97" t="s">
        <v>2067</v>
      </c>
      <c r="J5365" s="97" t="s">
        <v>5371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/>
      <c r="R5365" s="31"/>
      <c r="S5365" s="31"/>
      <c r="T5365" s="95" t="str">
        <f t="shared" si="407"/>
        <v/>
      </c>
      <c r="U5365" s="32">
        <f t="shared" si="408"/>
        <v>-1028.4176478700581</v>
      </c>
      <c r="V5365" s="22" t="str">
        <f t="shared" si="409"/>
        <v/>
      </c>
      <c r="X5365" s="33"/>
      <c r="Y5365" s="33"/>
    </row>
    <row r="5366" spans="1:25" x14ac:dyDescent="0.2">
      <c r="A5366" s="93" t="s">
        <v>5378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Костанай Мариуполь</v>
      </c>
      <c r="E5366" s="95">
        <f>IFERROR(VLOOKUP($A5366,HeadJournal!$A$1:$NTR$890,COLUMN(HeadJournal!G$1),0),"")</f>
        <v>45993</v>
      </c>
      <c r="F5366" s="95" t="str">
        <f t="shared" si="406"/>
        <v>12 2025</v>
      </c>
      <c r="G5366" s="97" t="s">
        <v>5</v>
      </c>
      <c r="H5366" s="161" t="s">
        <v>2538</v>
      </c>
      <c r="I5366" s="97" t="s">
        <v>2102</v>
      </c>
      <c r="J5366" s="97" t="s">
        <v>2539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/>
      <c r="R5366" s="31"/>
      <c r="S5366" s="31"/>
      <c r="T5366" s="95" t="str">
        <f t="shared" si="407"/>
        <v/>
      </c>
      <c r="U5366" s="32">
        <f t="shared" si="408"/>
        <v>-1312.7807973235265</v>
      </c>
      <c r="V5366" s="22" t="str">
        <f t="shared" si="409"/>
        <v/>
      </c>
      <c r="X5366" s="33"/>
      <c r="Y5366" s="33"/>
    </row>
    <row r="5367" spans="1:25" x14ac:dyDescent="0.2">
      <c r="A5367" s="93" t="s">
        <v>5378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Костанай Мариуполь</v>
      </c>
      <c r="E5367" s="95">
        <f>IFERROR(VLOOKUP($A5367,HeadJournal!$A$1:$NTR$890,COLUMN(HeadJournal!G$1),0),"")</f>
        <v>45993</v>
      </c>
      <c r="F5367" s="95" t="str">
        <f t="shared" si="406"/>
        <v>12 2025</v>
      </c>
      <c r="G5367" s="97" t="s">
        <v>5</v>
      </c>
      <c r="H5367" s="161" t="s">
        <v>5372</v>
      </c>
      <c r="I5367" s="97" t="s">
        <v>2067</v>
      </c>
      <c r="J5367" s="97" t="s">
        <v>5373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/>
      <c r="R5367" s="31"/>
      <c r="S5367" s="31"/>
      <c r="T5367" s="95" t="str">
        <f t="shared" si="407"/>
        <v/>
      </c>
      <c r="U5367" s="32">
        <f t="shared" si="408"/>
        <v>-2801.762073756257</v>
      </c>
      <c r="V5367" s="22" t="str">
        <f t="shared" si="409"/>
        <v/>
      </c>
      <c r="X5367" s="33"/>
      <c r="Y5367" s="33"/>
    </row>
    <row r="5368" spans="1:25" x14ac:dyDescent="0.2">
      <c r="A5368" s="93" t="s">
        <v>5378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Костанай Мариуполь</v>
      </c>
      <c r="E5368" s="95">
        <f>IFERROR(VLOOKUP($A5368,HeadJournal!$A$1:$NTR$890,COLUMN(HeadJournal!G$1),0),"")</f>
        <v>45993</v>
      </c>
      <c r="F5368" s="95" t="str">
        <f t="shared" si="406"/>
        <v>12 2025</v>
      </c>
      <c r="G5368" s="97" t="s">
        <v>5</v>
      </c>
      <c r="H5368" s="161" t="s">
        <v>2134</v>
      </c>
      <c r="I5368" s="97" t="s">
        <v>2067</v>
      </c>
      <c r="J5368" s="97" t="s">
        <v>2135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/>
      <c r="R5368" s="31"/>
      <c r="S5368" s="31"/>
      <c r="T5368" s="95" t="str">
        <f t="shared" si="407"/>
        <v/>
      </c>
      <c r="U5368" s="32">
        <f t="shared" si="408"/>
        <v>-1421.8157472673406</v>
      </c>
      <c r="V5368" s="22" t="str">
        <f t="shared" si="409"/>
        <v/>
      </c>
      <c r="X5368" s="33"/>
      <c r="Y5368" s="33"/>
    </row>
    <row r="5369" spans="1:25" x14ac:dyDescent="0.2">
      <c r="A5369" s="93" t="s">
        <v>5378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Костанай Мариуполь</v>
      </c>
      <c r="E5369" s="95">
        <f>IFERROR(VLOOKUP($A5369,HeadJournal!$A$1:$NTR$890,COLUMN(HeadJournal!G$1),0),"")</f>
        <v>45993</v>
      </c>
      <c r="F5369" s="95" t="str">
        <f t="shared" si="406"/>
        <v>12 2025</v>
      </c>
      <c r="G5369" s="97" t="s">
        <v>5</v>
      </c>
      <c r="H5369" s="161" t="s">
        <v>5374</v>
      </c>
      <c r="I5369" s="97" t="s">
        <v>2115</v>
      </c>
      <c r="J5369" s="97" t="s">
        <v>5375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/>
      <c r="R5369" s="31"/>
      <c r="S5369" s="31"/>
      <c r="T5369" s="95" t="str">
        <f t="shared" si="407"/>
        <v/>
      </c>
      <c r="U5369" s="32">
        <f t="shared" si="408"/>
        <v>-1296.2074849320666</v>
      </c>
      <c r="V5369" s="22" t="str">
        <f t="shared" si="409"/>
        <v/>
      </c>
      <c r="X5369" s="33"/>
      <c r="Y5369" s="33"/>
    </row>
    <row r="5370" spans="1:25" x14ac:dyDescent="0.2">
      <c r="A5370" s="93" t="s">
        <v>5378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Костанай Мариуполь</v>
      </c>
      <c r="E5370" s="95">
        <f>IFERROR(VLOOKUP($A5370,HeadJournal!$A$1:$NTR$890,COLUMN(HeadJournal!G$1),0),"")</f>
        <v>45993</v>
      </c>
      <c r="F5370" s="95" t="str">
        <f t="shared" si="406"/>
        <v>12 2025</v>
      </c>
      <c r="G5370" s="97" t="s">
        <v>5</v>
      </c>
      <c r="H5370" s="161" t="s">
        <v>5376</v>
      </c>
      <c r="I5370" s="97" t="s">
        <v>2119</v>
      </c>
      <c r="J5370" s="97" t="s">
        <v>5377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/>
      <c r="R5370" s="31"/>
      <c r="S5370" s="31"/>
      <c r="T5370" s="95" t="str">
        <f t="shared" si="407"/>
        <v/>
      </c>
      <c r="U5370" s="32">
        <f t="shared" si="408"/>
        <v>-6593.5614930023485</v>
      </c>
      <c r="V5370" s="22" t="str">
        <f t="shared" si="409"/>
        <v/>
      </c>
      <c r="X5370" s="33"/>
      <c r="Y5370" s="33"/>
    </row>
    <row r="5371" spans="1:25" x14ac:dyDescent="0.2">
      <c r="A5371" s="93" t="s">
        <v>5429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406"/>
        <v>12 2025</v>
      </c>
      <c r="G5371" s="97" t="s">
        <v>6</v>
      </c>
      <c r="H5371" s="161" t="s">
        <v>2346</v>
      </c>
      <c r="I5371" s="97" t="s">
        <v>2347</v>
      </c>
      <c r="J5371" s="97" t="s">
        <v>760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407"/>
        <v>12 2025</v>
      </c>
      <c r="U5371" s="32">
        <f t="shared" si="408"/>
        <v>1228</v>
      </c>
      <c r="V5371" s="22">
        <f t="shared" si="409"/>
        <v>1.5906735751295338</v>
      </c>
      <c r="X5371" s="33"/>
      <c r="Y5371" s="33"/>
    </row>
    <row r="5372" spans="1:25" x14ac:dyDescent="0.2">
      <c r="A5372" s="93" t="s">
        <v>5429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406"/>
        <v>12 2025</v>
      </c>
      <c r="G5372" s="97" t="s">
        <v>6</v>
      </c>
      <c r="H5372" s="161" t="s">
        <v>2346</v>
      </c>
      <c r="I5372" s="97" t="s">
        <v>2347</v>
      </c>
      <c r="J5372" s="97" t="s">
        <v>760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407"/>
        <v>12 2025</v>
      </c>
      <c r="U5372" s="32">
        <f t="shared" si="408"/>
        <v>1228</v>
      </c>
      <c r="V5372" s="22">
        <f t="shared" si="409"/>
        <v>1.5906735751295338</v>
      </c>
      <c r="X5372" s="33"/>
      <c r="Y5372" s="33"/>
    </row>
    <row r="5373" spans="1:25" x14ac:dyDescent="0.2">
      <c r="A5373" s="93" t="s">
        <v>5438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Костанай Мариуполь</v>
      </c>
      <c r="E5373" s="95">
        <f>IFERROR(VLOOKUP($A5373,HeadJournal!$A$1:$NTR$890,COLUMN(HeadJournal!G$1),0),"")</f>
        <v>45999</v>
      </c>
      <c r="F5373" s="95" t="str">
        <f t="shared" si="406"/>
        <v>12 2025</v>
      </c>
      <c r="G5373" s="97" t="s">
        <v>5</v>
      </c>
      <c r="H5373" s="161" t="s">
        <v>5430</v>
      </c>
      <c r="I5373" s="97" t="s">
        <v>2826</v>
      </c>
      <c r="J5373" s="97" t="s">
        <v>5431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/>
      <c r="R5373" s="31"/>
      <c r="S5373" s="31"/>
      <c r="T5373" s="95" t="str">
        <f t="shared" si="407"/>
        <v/>
      </c>
      <c r="U5373" s="32">
        <f t="shared" si="408"/>
        <v>-1142.715219913511</v>
      </c>
      <c r="V5373" s="22" t="str">
        <f t="shared" si="409"/>
        <v/>
      </c>
      <c r="X5373" s="33"/>
      <c r="Y5373" s="33"/>
    </row>
    <row r="5374" spans="1:25" x14ac:dyDescent="0.2">
      <c r="A5374" s="93" t="s">
        <v>5438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Костанай Мариуполь</v>
      </c>
      <c r="E5374" s="95">
        <f>IFERROR(VLOOKUP($A5374,HeadJournal!$A$1:$NTR$890,COLUMN(HeadJournal!G$1),0),"")</f>
        <v>45999</v>
      </c>
      <c r="F5374" s="95" t="str">
        <f t="shared" si="406"/>
        <v>12 2025</v>
      </c>
      <c r="G5374" s="97" t="s">
        <v>5</v>
      </c>
      <c r="H5374" s="161" t="s">
        <v>4039</v>
      </c>
      <c r="I5374" s="97" t="s">
        <v>2099</v>
      </c>
      <c r="J5374" s="97" t="s">
        <v>4040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/>
      <c r="R5374" s="31"/>
      <c r="S5374" s="31"/>
      <c r="T5374" s="95" t="str">
        <f t="shared" si="407"/>
        <v/>
      </c>
      <c r="U5374" s="32">
        <f t="shared" si="408"/>
        <v>-719.08332454382423</v>
      </c>
      <c r="V5374" s="22" t="str">
        <f t="shared" si="409"/>
        <v/>
      </c>
      <c r="X5374" s="33"/>
      <c r="Y5374" s="33"/>
    </row>
    <row r="5375" spans="1:25" x14ac:dyDescent="0.2">
      <c r="A5375" s="93" t="s">
        <v>5438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Костанай Мариуполь</v>
      </c>
      <c r="E5375" s="95">
        <f>IFERROR(VLOOKUP($A5375,HeadJournal!$A$1:$NTR$890,COLUMN(HeadJournal!G$1),0),"")</f>
        <v>45999</v>
      </c>
      <c r="F5375" s="95" t="str">
        <f t="shared" si="406"/>
        <v>12 2025</v>
      </c>
      <c r="G5375" s="97" t="s">
        <v>5</v>
      </c>
      <c r="H5375" s="161" t="s">
        <v>3893</v>
      </c>
      <c r="I5375" s="97" t="s">
        <v>2099</v>
      </c>
      <c r="J5375" s="97" t="s">
        <v>4170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/>
      <c r="R5375" s="31"/>
      <c r="S5375" s="31"/>
      <c r="T5375" s="95" t="str">
        <f t="shared" si="407"/>
        <v/>
      </c>
      <c r="U5375" s="32">
        <f t="shared" si="408"/>
        <v>-899.99050733044999</v>
      </c>
      <c r="V5375" s="22" t="str">
        <f t="shared" si="409"/>
        <v/>
      </c>
      <c r="X5375" s="33"/>
      <c r="Y5375" s="33"/>
    </row>
    <row r="5376" spans="1:25" x14ac:dyDescent="0.2">
      <c r="A5376" s="93" t="s">
        <v>5438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Костанай Мариуполь</v>
      </c>
      <c r="E5376" s="95">
        <f>IFERROR(VLOOKUP($A5376,HeadJournal!$A$1:$NTR$890,COLUMN(HeadJournal!G$1),0),"")</f>
        <v>45999</v>
      </c>
      <c r="F5376" s="95" t="str">
        <f t="shared" si="406"/>
        <v>12 2025</v>
      </c>
      <c r="G5376" s="97" t="s">
        <v>5</v>
      </c>
      <c r="H5376" s="161" t="s">
        <v>5432</v>
      </c>
      <c r="I5376" s="97" t="s">
        <v>2226</v>
      </c>
      <c r="J5376" s="97" t="s">
        <v>5433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/>
      <c r="R5376" s="31"/>
      <c r="S5376" s="31"/>
      <c r="T5376" s="95" t="str">
        <f t="shared" si="407"/>
        <v/>
      </c>
      <c r="U5376" s="32">
        <f t="shared" si="408"/>
        <v>-1597.2558801814153</v>
      </c>
      <c r="V5376" s="22" t="str">
        <f t="shared" si="409"/>
        <v/>
      </c>
      <c r="X5376" s="33"/>
      <c r="Y5376" s="33"/>
    </row>
    <row r="5377" spans="1:25" x14ac:dyDescent="0.2">
      <c r="A5377" s="93" t="s">
        <v>5438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Костанай Мариуполь</v>
      </c>
      <c r="E5377" s="95">
        <f>IFERROR(VLOOKUP($A5377,HeadJournal!$A$1:$NTR$890,COLUMN(HeadJournal!G$1),0),"")</f>
        <v>45999</v>
      </c>
      <c r="F5377" s="95" t="str">
        <f t="shared" si="406"/>
        <v>12 2025</v>
      </c>
      <c r="G5377" s="97" t="s">
        <v>5</v>
      </c>
      <c r="H5377" s="161" t="s">
        <v>4438</v>
      </c>
      <c r="I5377" s="97" t="s">
        <v>2226</v>
      </c>
      <c r="J5377" s="97" t="s">
        <v>4439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/>
      <c r="R5377" s="31"/>
      <c r="S5377" s="31"/>
      <c r="T5377" s="95" t="str">
        <f t="shared" si="407"/>
        <v/>
      </c>
      <c r="U5377" s="32">
        <f t="shared" si="408"/>
        <v>-2706.3350912351011</v>
      </c>
      <c r="V5377" s="22" t="str">
        <f t="shared" si="409"/>
        <v/>
      </c>
      <c r="X5377" s="33"/>
      <c r="Y5377" s="33"/>
    </row>
    <row r="5378" spans="1:25" x14ac:dyDescent="0.2">
      <c r="A5378" s="93" t="s">
        <v>5438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Костанай Мариуполь</v>
      </c>
      <c r="E5378" s="95">
        <f>IFERROR(VLOOKUP($A5378,HeadJournal!$A$1:$NTR$890,COLUMN(HeadJournal!G$1),0),"")</f>
        <v>45999</v>
      </c>
      <c r="F5378" s="95" t="str">
        <f t="shared" si="406"/>
        <v>12 2025</v>
      </c>
      <c r="G5378" s="97" t="s">
        <v>5</v>
      </c>
      <c r="H5378" s="161" t="s">
        <v>5434</v>
      </c>
      <c r="I5378" s="97" t="s">
        <v>2733</v>
      </c>
      <c r="J5378" s="97" t="s">
        <v>5435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/>
      <c r="R5378" s="31"/>
      <c r="S5378" s="31"/>
      <c r="T5378" s="95" t="str">
        <f t="shared" si="407"/>
        <v/>
      </c>
      <c r="U5378" s="32">
        <f t="shared" si="408"/>
        <v>-694.53812888935738</v>
      </c>
      <c r="V5378" s="22" t="str">
        <f t="shared" si="409"/>
        <v/>
      </c>
      <c r="X5378" s="33"/>
      <c r="Y5378" s="33"/>
    </row>
    <row r="5379" spans="1:25" x14ac:dyDescent="0.2">
      <c r="A5379" s="93" t="s">
        <v>5438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Костанай Мариуполь</v>
      </c>
      <c r="E5379" s="95">
        <f>IFERROR(VLOOKUP($A5379,HeadJournal!$A$1:$NTR$890,COLUMN(HeadJournal!G$1),0),"")</f>
        <v>45999</v>
      </c>
      <c r="F5379" s="95" t="str">
        <f t="shared" si="406"/>
        <v>12 2025</v>
      </c>
      <c r="G5379" s="97" t="s">
        <v>5</v>
      </c>
      <c r="H5379" s="161" t="s">
        <v>5436</v>
      </c>
      <c r="I5379" s="97" t="s">
        <v>2115</v>
      </c>
      <c r="J5379" s="97" t="s">
        <v>5437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407"/>
        <v/>
      </c>
      <c r="U5379" s="32">
        <f t="shared" si="408"/>
        <v>-859.08184790633845</v>
      </c>
      <c r="V5379" s="22" t="str">
        <f t="shared" si="409"/>
        <v/>
      </c>
      <c r="X5379" s="33"/>
      <c r="Y5379" s="33"/>
    </row>
    <row r="5380" spans="1:25" x14ac:dyDescent="0.2">
      <c r="A5380" s="93" t="s">
        <v>5452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Костанай Мариуполь</v>
      </c>
      <c r="E5380" s="95">
        <f>IFERROR(VLOOKUP($A5380,HeadJournal!$A$1:$NTR$890,COLUMN(HeadJournal!G$1),0),"")</f>
        <v>45999</v>
      </c>
      <c r="F5380" s="95" t="str">
        <f t="shared" si="406"/>
        <v>12 2025</v>
      </c>
      <c r="G5380" s="97" t="s">
        <v>5</v>
      </c>
      <c r="H5380" s="161" t="s">
        <v>2097</v>
      </c>
      <c r="I5380" s="97" t="s">
        <v>2070</v>
      </c>
      <c r="J5380" s="97" t="s">
        <v>5240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/>
      <c r="R5380" s="31"/>
      <c r="S5380" s="31"/>
      <c r="T5380" s="95" t="str">
        <f t="shared" si="407"/>
        <v/>
      </c>
      <c r="U5380" s="32">
        <f t="shared" si="408"/>
        <v>-1923.2569079286527</v>
      </c>
      <c r="V5380" s="22" t="str">
        <f t="shared" si="409"/>
        <v/>
      </c>
      <c r="X5380" s="33"/>
      <c r="Y5380" s="33"/>
    </row>
    <row r="5381" spans="1:25" x14ac:dyDescent="0.2">
      <c r="A5381" s="93" t="s">
        <v>5452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Костанай Мариуполь</v>
      </c>
      <c r="E5381" s="95">
        <f>IFERROR(VLOOKUP($A5381,HeadJournal!$A$1:$NTR$890,COLUMN(HeadJournal!G$1),0),"")</f>
        <v>45999</v>
      </c>
      <c r="F5381" s="95" t="str">
        <f t="shared" si="406"/>
        <v>12 2025</v>
      </c>
      <c r="G5381" s="97" t="s">
        <v>5</v>
      </c>
      <c r="H5381" s="161" t="s">
        <v>2616</v>
      </c>
      <c r="I5381" s="97" t="s">
        <v>2067</v>
      </c>
      <c r="J5381" s="97" t="s">
        <v>2617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/>
      <c r="R5381" s="31"/>
      <c r="S5381" s="31"/>
      <c r="T5381" s="95" t="str">
        <f t="shared" si="407"/>
        <v/>
      </c>
      <c r="U5381" s="32">
        <f t="shared" si="408"/>
        <v>-1049.2931874420044</v>
      </c>
      <c r="V5381" s="22" t="str">
        <f t="shared" si="409"/>
        <v/>
      </c>
      <c r="X5381" s="33"/>
      <c r="Y5381" s="33"/>
    </row>
    <row r="5382" spans="1:25" x14ac:dyDescent="0.2">
      <c r="A5382" s="93" t="s">
        <v>5452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Костанай Мариуполь</v>
      </c>
      <c r="E5382" s="95">
        <f>IFERROR(VLOOKUP($A5382,HeadJournal!$A$1:$NTR$890,COLUMN(HeadJournal!G$1),0),"")</f>
        <v>45999</v>
      </c>
      <c r="F5382" s="95" t="str">
        <f t="shared" si="406"/>
        <v>12 2025</v>
      </c>
      <c r="G5382" s="97" t="s">
        <v>5</v>
      </c>
      <c r="H5382" s="161" t="s">
        <v>5439</v>
      </c>
      <c r="I5382" s="97" t="s">
        <v>2509</v>
      </c>
      <c r="J5382" s="97" t="s">
        <v>5440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/>
      <c r="R5382" s="31"/>
      <c r="S5382" s="31"/>
      <c r="T5382" s="95" t="str">
        <f t="shared" si="407"/>
        <v/>
      </c>
      <c r="U5382" s="32">
        <f t="shared" si="408"/>
        <v>-1813.2287220331996</v>
      </c>
      <c r="V5382" s="22" t="str">
        <f t="shared" si="409"/>
        <v/>
      </c>
      <c r="X5382" s="33"/>
      <c r="Y5382" s="33"/>
    </row>
    <row r="5383" spans="1:25" x14ac:dyDescent="0.2">
      <c r="A5383" s="93" t="s">
        <v>5452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Костанай Мариуполь</v>
      </c>
      <c r="E5383" s="95">
        <f>IFERROR(VLOOKUP($A5383,HeadJournal!$A$1:$NTR$890,COLUMN(HeadJournal!G$1),0),"")</f>
        <v>45999</v>
      </c>
      <c r="F5383" s="95" t="str">
        <f t="shared" si="406"/>
        <v>12 2025</v>
      </c>
      <c r="G5383" s="97" t="s">
        <v>5</v>
      </c>
      <c r="H5383" s="161" t="s">
        <v>5441</v>
      </c>
      <c r="I5383" s="97" t="s">
        <v>2742</v>
      </c>
      <c r="J5383" s="97" t="s">
        <v>5442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/>
      <c r="R5383" s="31"/>
      <c r="S5383" s="31"/>
      <c r="T5383" s="95" t="str">
        <f t="shared" si="407"/>
        <v/>
      </c>
      <c r="U5383" s="32">
        <f t="shared" si="408"/>
        <v>-953.57761109392732</v>
      </c>
      <c r="V5383" s="22" t="str">
        <f t="shared" si="409"/>
        <v/>
      </c>
      <c r="X5383" s="33"/>
      <c r="Y5383" s="33"/>
    </row>
    <row r="5384" spans="1:25" x14ac:dyDescent="0.2">
      <c r="A5384" s="93" t="s">
        <v>5452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Костанай Мариуполь</v>
      </c>
      <c r="E5384" s="95">
        <f>IFERROR(VLOOKUP($A5384,HeadJournal!$A$1:$NTR$890,COLUMN(HeadJournal!G$1),0),"")</f>
        <v>45999</v>
      </c>
      <c r="F5384" s="95" t="str">
        <f t="shared" si="406"/>
        <v>12 2025</v>
      </c>
      <c r="G5384" s="97" t="s">
        <v>5</v>
      </c>
      <c r="H5384" s="161" t="s">
        <v>2078</v>
      </c>
      <c r="I5384" s="97" t="s">
        <v>2067</v>
      </c>
      <c r="J5384" s="97" t="s">
        <v>2079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7"/>
        <v/>
      </c>
      <c r="U5384" s="32">
        <f t="shared" si="408"/>
        <v>-3227.4934529332932</v>
      </c>
      <c r="V5384" s="22" t="str">
        <f t="shared" si="409"/>
        <v/>
      </c>
      <c r="X5384" s="33"/>
      <c r="Y5384" s="33"/>
    </row>
    <row r="5385" spans="1:25" x14ac:dyDescent="0.2">
      <c r="A5385" s="93" t="s">
        <v>5452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Костанай Мариуполь</v>
      </c>
      <c r="E5385" s="95">
        <f>IFERROR(VLOOKUP($A5385,HeadJournal!$A$1:$NTR$890,COLUMN(HeadJournal!G$1),0),"")</f>
        <v>45999</v>
      </c>
      <c r="F5385" s="95" t="str">
        <f t="shared" si="406"/>
        <v>12 2025</v>
      </c>
      <c r="G5385" s="97" t="s">
        <v>5</v>
      </c>
      <c r="H5385" s="161" t="s">
        <v>5443</v>
      </c>
      <c r="I5385" s="97" t="s">
        <v>2067</v>
      </c>
      <c r="J5385" s="97" t="s">
        <v>5444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/>
      <c r="R5385" s="31"/>
      <c r="S5385" s="31"/>
      <c r="T5385" s="95" t="str">
        <f t="shared" si="407"/>
        <v/>
      </c>
      <c r="U5385" s="32">
        <f t="shared" si="408"/>
        <v>-1398.1630451592948</v>
      </c>
      <c r="V5385" s="22" t="str">
        <f t="shared" si="409"/>
        <v/>
      </c>
      <c r="X5385" s="33"/>
      <c r="Y5385" s="33"/>
    </row>
    <row r="5386" spans="1:25" x14ac:dyDescent="0.2">
      <c r="A5386" s="93" t="s">
        <v>5452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Костанай Мариуполь</v>
      </c>
      <c r="E5386" s="95">
        <f>IFERROR(VLOOKUP($A5386,HeadJournal!$A$1:$NTR$890,COLUMN(HeadJournal!G$1),0),"")</f>
        <v>45999</v>
      </c>
      <c r="F5386" s="95" t="str">
        <f t="shared" si="406"/>
        <v>12 2025</v>
      </c>
      <c r="G5386" s="97" t="s">
        <v>5</v>
      </c>
      <c r="H5386" s="161" t="s">
        <v>5445</v>
      </c>
      <c r="I5386" s="97" t="s">
        <v>2102</v>
      </c>
      <c r="J5386" s="97" t="s">
        <v>5446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/>
      <c r="R5386" s="31"/>
      <c r="S5386" s="31"/>
      <c r="T5386" s="95" t="str">
        <f t="shared" si="407"/>
        <v/>
      </c>
      <c r="U5386" s="32">
        <f t="shared" si="408"/>
        <v>-824.76412516754317</v>
      </c>
      <c r="V5386" s="22" t="str">
        <f t="shared" si="409"/>
        <v/>
      </c>
      <c r="X5386" s="33"/>
      <c r="Y5386" s="33"/>
    </row>
    <row r="5387" spans="1:25" x14ac:dyDescent="0.2">
      <c r="A5387" s="93" t="s">
        <v>5452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Костанай Мариуполь</v>
      </c>
      <c r="E5387" s="95">
        <f>IFERROR(VLOOKUP($A5387,HeadJournal!$A$1:$NTR$890,COLUMN(HeadJournal!G$1),0),"")</f>
        <v>45999</v>
      </c>
      <c r="F5387" s="95" t="str">
        <f t="shared" si="406"/>
        <v>12 2025</v>
      </c>
      <c r="G5387" s="97" t="s">
        <v>5</v>
      </c>
      <c r="H5387" s="161" t="s">
        <v>5447</v>
      </c>
      <c r="I5387" s="97" t="s">
        <v>2694</v>
      </c>
      <c r="J5387" s="97" t="s">
        <v>5448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/>
      <c r="R5387" s="31"/>
      <c r="S5387" s="31"/>
      <c r="T5387" s="95" t="str">
        <f t="shared" si="407"/>
        <v/>
      </c>
      <c r="U5387" s="32">
        <f t="shared" si="408"/>
        <v>-1424.1046499639142</v>
      </c>
      <c r="V5387" s="22" t="str">
        <f t="shared" si="409"/>
        <v/>
      </c>
      <c r="X5387" s="33"/>
      <c r="Y5387" s="33"/>
    </row>
    <row r="5388" spans="1:25" x14ac:dyDescent="0.2">
      <c r="A5388" s="93" t="s">
        <v>5452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Костанай Мариуполь</v>
      </c>
      <c r="E5388" s="95">
        <f>IFERROR(VLOOKUP($A5388,HeadJournal!$A$1:$NTR$890,COLUMN(HeadJournal!G$1),0),"")</f>
        <v>45999</v>
      </c>
      <c r="F5388" s="95" t="str">
        <f t="shared" si="406"/>
        <v>12 2025</v>
      </c>
      <c r="G5388" s="97" t="s">
        <v>5</v>
      </c>
      <c r="H5388" s="161" t="s">
        <v>5449</v>
      </c>
      <c r="I5388" s="97" t="s">
        <v>2067</v>
      </c>
      <c r="J5388" s="97" t="s">
        <v>5450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/>
      <c r="R5388" s="31"/>
      <c r="S5388" s="31"/>
      <c r="T5388" s="95" t="str">
        <f t="shared" si="407"/>
        <v/>
      </c>
      <c r="U5388" s="32">
        <f t="shared" si="408"/>
        <v>-1165.5831400144348</v>
      </c>
      <c r="V5388" s="22" t="str">
        <f t="shared" si="409"/>
        <v/>
      </c>
      <c r="X5388" s="33"/>
      <c r="Y5388" s="33"/>
    </row>
    <row r="5389" spans="1:25" x14ac:dyDescent="0.2">
      <c r="A5389" s="93" t="s">
        <v>5452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Костанай Мариуполь</v>
      </c>
      <c r="E5389" s="95">
        <f>IFERROR(VLOOKUP($A5389,HeadJournal!$A$1:$NTR$890,COLUMN(HeadJournal!G$1),0),"")</f>
        <v>45999</v>
      </c>
      <c r="F5389" s="95" t="str">
        <f t="shared" si="406"/>
        <v>12 2025</v>
      </c>
      <c r="G5389" s="97" t="s">
        <v>5</v>
      </c>
      <c r="H5389" s="161" t="s">
        <v>2691</v>
      </c>
      <c r="I5389" s="97" t="s">
        <v>2115</v>
      </c>
      <c r="J5389" s="97" t="s">
        <v>5451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7"/>
        <v/>
      </c>
      <c r="U5389" s="32">
        <f t="shared" si="408"/>
        <v>-3572.7851582637381</v>
      </c>
      <c r="V5389" s="22" t="str">
        <f t="shared" si="409"/>
        <v/>
      </c>
      <c r="X5389" s="33"/>
      <c r="Y5389" s="33"/>
    </row>
    <row r="5390" spans="1:25" x14ac:dyDescent="0.2">
      <c r="A5390" s="93" t="s">
        <v>5460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В пути</v>
      </c>
      <c r="E5390" s="95">
        <f>IFERROR(VLOOKUP($A5390,HeadJournal!$A$1:$NTR$890,COLUMN(HeadJournal!G$1),0),"")</f>
        <v>46012</v>
      </c>
      <c r="F5390" s="95" t="str">
        <f t="shared" si="406"/>
        <v>12 2025</v>
      </c>
      <c r="G5390" s="97" t="s">
        <v>5</v>
      </c>
      <c r="H5390" s="161" t="s">
        <v>5454</v>
      </c>
      <c r="I5390" s="97" t="s">
        <v>2071</v>
      </c>
      <c r="J5390" s="97" t="s">
        <v>5455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</v>
      </c>
      <c r="P5390" s="30">
        <f>IFERROR(SUM(K5390:O5390)*VLOOKUP($A5390,HeadJournal!$A$1:$L$890,COLUMN(HeadJournal!H$1),0),0)</f>
        <v>1999.0722126528447</v>
      </c>
      <c r="Q5390" s="29"/>
      <c r="R5390" s="31"/>
      <c r="S5390" s="31"/>
      <c r="T5390" s="95" t="str">
        <f t="shared" si="407"/>
        <v/>
      </c>
      <c r="U5390" s="32">
        <f t="shared" si="408"/>
        <v>-1999.0722126528447</v>
      </c>
      <c r="V5390" s="22" t="str">
        <f t="shared" si="409"/>
        <v/>
      </c>
      <c r="X5390" s="33"/>
      <c r="Y5390" s="33"/>
    </row>
    <row r="5391" spans="1:25" x14ac:dyDescent="0.2">
      <c r="A5391" s="93" t="s">
        <v>5460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В пути</v>
      </c>
      <c r="E5391" s="95">
        <f>IFERROR(VLOOKUP($A5391,HeadJournal!$A$1:$NTR$890,COLUMN(HeadJournal!G$1),0),"")</f>
        <v>46012</v>
      </c>
      <c r="F5391" s="95" t="str">
        <f t="shared" si="406"/>
        <v>12 2025</v>
      </c>
      <c r="G5391" s="97" t="s">
        <v>5</v>
      </c>
      <c r="H5391" s="161" t="s">
        <v>3156</v>
      </c>
      <c r="I5391" s="97" t="s">
        <v>2068</v>
      </c>
      <c r="J5391" s="97" t="s">
        <v>5456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</v>
      </c>
      <c r="P5391" s="30">
        <f>IFERROR(SUM(K5391:O5391)*VLOOKUP($A5391,HeadJournal!$A$1:$L$890,COLUMN(HeadJournal!H$1),0),0)</f>
        <v>1751.4326533758642</v>
      </c>
      <c r="Q5391" s="29"/>
      <c r="R5391" s="31"/>
      <c r="S5391" s="31"/>
      <c r="T5391" s="95" t="str">
        <f t="shared" si="407"/>
        <v/>
      </c>
      <c r="U5391" s="32">
        <f t="shared" si="408"/>
        <v>-1751.4326533758642</v>
      </c>
      <c r="V5391" s="22" t="str">
        <f t="shared" si="409"/>
        <v/>
      </c>
      <c r="X5391" s="33"/>
      <c r="Y5391" s="33"/>
    </row>
    <row r="5392" spans="1:25" x14ac:dyDescent="0.2">
      <c r="A5392" s="93" t="s">
        <v>5460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В пути</v>
      </c>
      <c r="E5392" s="95">
        <f>IFERROR(VLOOKUP($A5392,HeadJournal!$A$1:$NTR$890,COLUMN(HeadJournal!G$1),0),"")</f>
        <v>46012</v>
      </c>
      <c r="F5392" s="95" t="str">
        <f t="shared" si="406"/>
        <v>12 2025</v>
      </c>
      <c r="G5392" s="97" t="s">
        <v>5</v>
      </c>
      <c r="H5392" s="161" t="s">
        <v>4116</v>
      </c>
      <c r="I5392" s="97" t="s">
        <v>2165</v>
      </c>
      <c r="J5392" s="97" t="s">
        <v>4117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</v>
      </c>
      <c r="P5392" s="30">
        <f>IFERROR(SUM(K5392:O5392)*VLOOKUP($A5392,HeadJournal!$A$1:$L$890,COLUMN(HeadJournal!H$1),0),0)</f>
        <v>1678.8615438596491</v>
      </c>
      <c r="Q5392" s="29"/>
      <c r="R5392" s="31"/>
      <c r="S5392" s="31"/>
      <c r="T5392" s="95" t="str">
        <f t="shared" si="407"/>
        <v/>
      </c>
      <c r="U5392" s="32">
        <f t="shared" si="408"/>
        <v>-1678.8615438596491</v>
      </c>
      <c r="V5392" s="22" t="str">
        <f t="shared" si="409"/>
        <v/>
      </c>
      <c r="X5392" s="33"/>
      <c r="Y5392" s="33"/>
    </row>
    <row r="5393" spans="1:25" x14ac:dyDescent="0.2">
      <c r="A5393" s="93" t="s">
        <v>5460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В пути</v>
      </c>
      <c r="E5393" s="95">
        <f>IFERROR(VLOOKUP($A5393,HeadJournal!$A$1:$NTR$890,COLUMN(HeadJournal!G$1),0),"")</f>
        <v>46012</v>
      </c>
      <c r="F5393" s="95" t="str">
        <f t="shared" si="406"/>
        <v>12 2025</v>
      </c>
      <c r="G5393" s="97" t="s">
        <v>5</v>
      </c>
      <c r="H5393" s="161" t="s">
        <v>2691</v>
      </c>
      <c r="I5393" s="97" t="s">
        <v>2115</v>
      </c>
      <c r="J5393" s="97" t="s">
        <v>5451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0</v>
      </c>
      <c r="P5393" s="30">
        <f>IFERROR(SUM(K5393:O5393)*VLOOKUP($A5393,HeadJournal!$A$1:$L$890,COLUMN(HeadJournal!H$1),0),0)</f>
        <v>2988.134138224349</v>
      </c>
      <c r="Q5393" s="29"/>
      <c r="R5393" s="31"/>
      <c r="S5393" s="31"/>
      <c r="T5393" s="95" t="str">
        <f t="shared" si="407"/>
        <v/>
      </c>
      <c r="U5393" s="32">
        <f t="shared" si="408"/>
        <v>-2988.134138224349</v>
      </c>
      <c r="V5393" s="22" t="str">
        <f t="shared" si="409"/>
        <v/>
      </c>
      <c r="X5393" s="33"/>
      <c r="Y5393" s="33"/>
    </row>
    <row r="5394" spans="1:25" x14ac:dyDescent="0.2">
      <c r="A5394" s="93" t="s">
        <v>5460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В пути</v>
      </c>
      <c r="E5394" s="95">
        <f>IFERROR(VLOOKUP($A5394,HeadJournal!$A$1:$NTR$890,COLUMN(HeadJournal!G$1),0),"")</f>
        <v>46012</v>
      </c>
      <c r="F5394" s="95" t="str">
        <f t="shared" si="406"/>
        <v>12 2025</v>
      </c>
      <c r="G5394" s="97" t="s">
        <v>5</v>
      </c>
      <c r="H5394" s="161" t="s">
        <v>5457</v>
      </c>
      <c r="I5394" s="97" t="s">
        <v>5458</v>
      </c>
      <c r="J5394" s="97" t="s">
        <v>5459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0</v>
      </c>
      <c r="P5394" s="30">
        <f>IFERROR(SUM(K5394:O5394)*VLOOKUP($A5394,HeadJournal!$A$1:$L$890,COLUMN(HeadJournal!H$1),0),0)</f>
        <v>3067.4386496544394</v>
      </c>
      <c r="Q5394" s="29"/>
      <c r="R5394" s="31"/>
      <c r="S5394" s="31"/>
      <c r="T5394" s="95" t="str">
        <f t="shared" si="407"/>
        <v/>
      </c>
      <c r="U5394" s="32">
        <f t="shared" si="408"/>
        <v>-3067.4386496544394</v>
      </c>
      <c r="V5394" s="22" t="str">
        <f t="shared" si="409"/>
        <v/>
      </c>
      <c r="X5394" s="33"/>
      <c r="Y5394" s="33"/>
    </row>
    <row r="5395" spans="1:25" x14ac:dyDescent="0.2">
      <c r="A5395" s="93" t="s">
        <v>5460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В пути</v>
      </c>
      <c r="E5395" s="95">
        <f>IFERROR(VLOOKUP($A5395,HeadJournal!$A$1:$NTR$890,COLUMN(HeadJournal!G$1),0),"")</f>
        <v>46012</v>
      </c>
      <c r="F5395" s="95" t="str">
        <f t="shared" si="406"/>
        <v>12 2025</v>
      </c>
      <c r="G5395" s="97" t="s">
        <v>5</v>
      </c>
      <c r="H5395" s="161" t="s">
        <v>2114</v>
      </c>
      <c r="I5395" s="97" t="s">
        <v>2115</v>
      </c>
      <c r="J5395" s="97" t="s">
        <v>3197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</v>
      </c>
      <c r="P5395" s="30">
        <f>IFERROR(SUM(K5395:O5395)*VLOOKUP($A5395,HeadJournal!$A$1:$L$890,COLUMN(HeadJournal!H$1),0),0)</f>
        <v>1293.9354011164278</v>
      </c>
      <c r="Q5395" s="29"/>
      <c r="R5395" s="31"/>
      <c r="S5395" s="31"/>
      <c r="T5395" s="95" t="str">
        <f t="shared" si="407"/>
        <v/>
      </c>
      <c r="U5395" s="32">
        <f t="shared" si="408"/>
        <v>-1293.9354011164278</v>
      </c>
      <c r="V5395" s="22" t="str">
        <f t="shared" si="409"/>
        <v/>
      </c>
      <c r="X5395" s="33"/>
      <c r="Y5395" s="33"/>
    </row>
    <row r="5396" spans="1:25" x14ac:dyDescent="0.2">
      <c r="A5396" s="93" t="s">
        <v>5460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В пути</v>
      </c>
      <c r="E5396" s="95">
        <f>IFERROR(VLOOKUP($A5396,HeadJournal!$A$1:$NTR$890,COLUMN(HeadJournal!G$1),0),"")</f>
        <v>46012</v>
      </c>
      <c r="F5396" s="95" t="str">
        <f t="shared" si="406"/>
        <v>12 2025</v>
      </c>
      <c r="G5396" s="97" t="s">
        <v>5</v>
      </c>
      <c r="H5396" s="161" t="s">
        <v>2114</v>
      </c>
      <c r="I5396" s="97" t="s">
        <v>2115</v>
      </c>
      <c r="J5396" s="97" t="s">
        <v>3197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</v>
      </c>
      <c r="P5396" s="30">
        <f>IFERROR(SUM(K5396:O5396)*VLOOKUP($A5396,HeadJournal!$A$1:$L$890,COLUMN(HeadJournal!H$1),0),0)</f>
        <v>1293.9354011164278</v>
      </c>
      <c r="Q5396" s="29"/>
      <c r="R5396" s="31"/>
      <c r="S5396" s="31"/>
      <c r="T5396" s="95" t="str">
        <f t="shared" si="407"/>
        <v/>
      </c>
      <c r="U5396" s="32">
        <f t="shared" si="408"/>
        <v>-1293.9354011164278</v>
      </c>
      <c r="V5396" s="22" t="str">
        <f t="shared" si="409"/>
        <v/>
      </c>
      <c r="X5396" s="33"/>
      <c r="Y5396" s="33"/>
    </row>
    <row r="5397" spans="1:25" x14ac:dyDescent="0.2">
      <c r="A5397" s="93" t="s">
        <v>5463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В пути</v>
      </c>
      <c r="E5397" s="95">
        <f>IFERROR(VLOOKUP($A5397,HeadJournal!$A$1:$NTR$890,COLUMN(HeadJournal!G$1),0),"")</f>
        <v>46012</v>
      </c>
      <c r="F5397" s="95" t="str">
        <f t="shared" si="406"/>
        <v>12 2025</v>
      </c>
      <c r="G5397" s="97" t="s">
        <v>5</v>
      </c>
      <c r="H5397" s="161" t="s">
        <v>3893</v>
      </c>
      <c r="I5397" s="97" t="s">
        <v>2099</v>
      </c>
      <c r="J5397" s="97" t="s">
        <v>4170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</v>
      </c>
      <c r="P5397" s="30">
        <f>IFERROR(SUM(K5397:O5397)*VLOOKUP($A5397,HeadJournal!$A$1:$L$890,COLUMN(HeadJournal!H$1),0),0)</f>
        <v>1023.4921465679232</v>
      </c>
      <c r="Q5397" s="29"/>
      <c r="R5397" s="31"/>
      <c r="S5397" s="31"/>
      <c r="T5397" s="95" t="str">
        <f t="shared" si="407"/>
        <v/>
      </c>
      <c r="U5397" s="32">
        <f t="shared" si="408"/>
        <v>-1023.4921465679232</v>
      </c>
      <c r="V5397" s="22" t="str">
        <f t="shared" si="409"/>
        <v/>
      </c>
      <c r="X5397" s="33"/>
      <c r="Y5397" s="33"/>
    </row>
    <row r="5398" spans="1:25" x14ac:dyDescent="0.2">
      <c r="A5398" s="93" t="s">
        <v>5463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В пути</v>
      </c>
      <c r="E5398" s="95">
        <f>IFERROR(VLOOKUP($A5398,HeadJournal!$A$1:$NTR$890,COLUMN(HeadJournal!G$1),0),"")</f>
        <v>46012</v>
      </c>
      <c r="F5398" s="95" t="str">
        <f t="shared" si="406"/>
        <v>12 2025</v>
      </c>
      <c r="G5398" s="97" t="s">
        <v>5</v>
      </c>
      <c r="H5398" s="161" t="s">
        <v>4039</v>
      </c>
      <c r="I5398" s="97" t="s">
        <v>2099</v>
      </c>
      <c r="J5398" s="97" t="s">
        <v>4040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</v>
      </c>
      <c r="P5398" s="30">
        <f>IFERROR(SUM(K5398:O5398)*VLOOKUP($A5398,HeadJournal!$A$1:$L$890,COLUMN(HeadJournal!H$1),0),0)</f>
        <v>818.31470376920538</v>
      </c>
      <c r="Q5398" s="29"/>
      <c r="R5398" s="31"/>
      <c r="S5398" s="31"/>
      <c r="T5398" s="95" t="str">
        <f t="shared" si="407"/>
        <v/>
      </c>
      <c r="U5398" s="32">
        <f t="shared" si="408"/>
        <v>-818.31470376920538</v>
      </c>
      <c r="V5398" s="22" t="str">
        <f t="shared" si="409"/>
        <v/>
      </c>
      <c r="X5398" s="33"/>
      <c r="Y5398" s="33"/>
    </row>
    <row r="5399" spans="1:25" x14ac:dyDescent="0.2">
      <c r="A5399" s="93" t="s">
        <v>5463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В пути</v>
      </c>
      <c r="E5399" s="95">
        <f>IFERROR(VLOOKUP($A5399,HeadJournal!$A$1:$NTR$890,COLUMN(HeadJournal!G$1),0),"")</f>
        <v>46012</v>
      </c>
      <c r="F5399" s="95" t="str">
        <f t="shared" si="406"/>
        <v>12 2025</v>
      </c>
      <c r="G5399" s="97" t="s">
        <v>5</v>
      </c>
      <c r="H5399" s="161" t="s">
        <v>4039</v>
      </c>
      <c r="I5399" s="97" t="s">
        <v>2099</v>
      </c>
      <c r="J5399" s="97" t="s">
        <v>4040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</v>
      </c>
      <c r="P5399" s="30">
        <f>IFERROR(SUM(K5399:O5399)*VLOOKUP($A5399,HeadJournal!$A$1:$L$890,COLUMN(HeadJournal!H$1),0),0)</f>
        <v>818.31470376920538</v>
      </c>
      <c r="Q5399" s="29"/>
      <c r="R5399" s="31"/>
      <c r="S5399" s="31"/>
      <c r="T5399" s="95" t="str">
        <f t="shared" si="407"/>
        <v/>
      </c>
      <c r="U5399" s="32">
        <f t="shared" si="408"/>
        <v>-818.31470376920538</v>
      </c>
      <c r="V5399" s="22" t="str">
        <f t="shared" si="409"/>
        <v/>
      </c>
      <c r="X5399" s="33"/>
      <c r="Y5399" s="33"/>
    </row>
    <row r="5400" spans="1:25" x14ac:dyDescent="0.2">
      <c r="A5400" s="93" t="s">
        <v>5463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В пути</v>
      </c>
      <c r="E5400" s="95">
        <f>IFERROR(VLOOKUP($A5400,HeadJournal!$A$1:$NTR$890,COLUMN(HeadJournal!G$1),0),"")</f>
        <v>46012</v>
      </c>
      <c r="F5400" s="95" t="str">
        <f t="shared" si="406"/>
        <v>12 2025</v>
      </c>
      <c r="G5400" s="97" t="s">
        <v>5</v>
      </c>
      <c r="H5400" s="161" t="s">
        <v>2239</v>
      </c>
      <c r="I5400" s="97" t="s">
        <v>2067</v>
      </c>
      <c r="J5400" s="97" t="s">
        <v>5231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</v>
      </c>
      <c r="P5400" s="30">
        <f>IFERROR(SUM(K5400:O5400)*VLOOKUP($A5400,HeadJournal!$A$1:$L$890,COLUMN(HeadJournal!H$1),0),0)</f>
        <v>982.77600033160195</v>
      </c>
      <c r="Q5400" s="29"/>
      <c r="R5400" s="31"/>
      <c r="S5400" s="31"/>
      <c r="T5400" s="95" t="str">
        <f t="shared" si="407"/>
        <v/>
      </c>
      <c r="U5400" s="32">
        <f t="shared" si="408"/>
        <v>-982.77600033160195</v>
      </c>
      <c r="V5400" s="22" t="str">
        <f t="shared" si="409"/>
        <v/>
      </c>
      <c r="X5400" s="33"/>
      <c r="Y5400" s="33"/>
    </row>
    <row r="5401" spans="1:25" x14ac:dyDescent="0.2">
      <c r="A5401" s="93" t="s">
        <v>5463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В пути</v>
      </c>
      <c r="E5401" s="95">
        <f>IFERROR(VLOOKUP($A5401,HeadJournal!$A$1:$NTR$890,COLUMN(HeadJournal!G$1),0),"")</f>
        <v>46012</v>
      </c>
      <c r="F5401" s="95" t="str">
        <f t="shared" si="406"/>
        <v>12 2025</v>
      </c>
      <c r="G5401" s="97" t="s">
        <v>5</v>
      </c>
      <c r="H5401" s="161" t="s">
        <v>2239</v>
      </c>
      <c r="I5401" s="97" t="s">
        <v>2067</v>
      </c>
      <c r="J5401" s="97" t="s">
        <v>5231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</v>
      </c>
      <c r="P5401" s="30">
        <f>IFERROR(SUM(K5401:O5401)*VLOOKUP($A5401,HeadJournal!$A$1:$L$890,COLUMN(HeadJournal!H$1),0),0)</f>
        <v>982.77600033160195</v>
      </c>
      <c r="Q5401" s="29"/>
      <c r="R5401" s="31"/>
      <c r="S5401" s="31"/>
      <c r="T5401" s="95" t="str">
        <f t="shared" si="407"/>
        <v/>
      </c>
      <c r="U5401" s="32">
        <f t="shared" si="408"/>
        <v>-982.77600033160195</v>
      </c>
      <c r="V5401" s="22" t="str">
        <f t="shared" si="409"/>
        <v/>
      </c>
      <c r="X5401" s="33"/>
      <c r="Y5401" s="33"/>
    </row>
    <row r="5402" spans="1:25" x14ac:dyDescent="0.2">
      <c r="A5402" s="93" t="s">
        <v>5463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В пути</v>
      </c>
      <c r="E5402" s="95">
        <f>IFERROR(VLOOKUP($A5402,HeadJournal!$A$1:$NTR$890,COLUMN(HeadJournal!G$1),0),"")</f>
        <v>46012</v>
      </c>
      <c r="F5402" s="95" t="str">
        <f t="shared" si="406"/>
        <v>12 2025</v>
      </c>
      <c r="G5402" s="97" t="s">
        <v>5</v>
      </c>
      <c r="H5402" s="161" t="s">
        <v>4154</v>
      </c>
      <c r="I5402" s="97" t="s">
        <v>2226</v>
      </c>
      <c r="J5402" s="97" t="s">
        <v>4155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</v>
      </c>
      <c r="P5402" s="30">
        <f>IFERROR(SUM(K5402:O5402)*VLOOKUP($A5402,HeadJournal!$A$1:$L$890,COLUMN(HeadJournal!H$1),0),0)</f>
        <v>2040.5974466674038</v>
      </c>
      <c r="Q5402" s="29"/>
      <c r="R5402" s="31"/>
      <c r="S5402" s="31"/>
      <c r="T5402" s="95" t="str">
        <f t="shared" si="407"/>
        <v/>
      </c>
      <c r="U5402" s="32">
        <f t="shared" si="408"/>
        <v>-2040.5974466674038</v>
      </c>
      <c r="V5402" s="22" t="str">
        <f t="shared" si="409"/>
        <v/>
      </c>
      <c r="X5402" s="33"/>
      <c r="Y5402" s="33"/>
    </row>
    <row r="5403" spans="1:25" x14ac:dyDescent="0.2">
      <c r="A5403" s="93" t="s">
        <v>5463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В пути</v>
      </c>
      <c r="E5403" s="95">
        <f>IFERROR(VLOOKUP($A5403,HeadJournal!$A$1:$NTR$890,COLUMN(HeadJournal!G$1),0),"")</f>
        <v>46012</v>
      </c>
      <c r="F5403" s="95" t="str">
        <f t="shared" si="406"/>
        <v>12 2025</v>
      </c>
      <c r="G5403" s="97" t="s">
        <v>5</v>
      </c>
      <c r="H5403" s="161" t="s">
        <v>5220</v>
      </c>
      <c r="I5403" s="97" t="s">
        <v>2826</v>
      </c>
      <c r="J5403" s="97" t="s">
        <v>5221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</v>
      </c>
      <c r="P5403" s="30">
        <f>IFERROR(SUM(K5403:O5403)*VLOOKUP($A5403,HeadJournal!$A$1:$L$890,COLUMN(HeadJournal!H$1),0),0)</f>
        <v>1051.4345998673596</v>
      </c>
      <c r="Q5403" s="29"/>
      <c r="R5403" s="31"/>
      <c r="S5403" s="31"/>
      <c r="T5403" s="95" t="str">
        <f t="shared" si="407"/>
        <v/>
      </c>
      <c r="U5403" s="32">
        <f t="shared" si="408"/>
        <v>-1051.4345998673596</v>
      </c>
      <c r="V5403" s="22" t="str">
        <f t="shared" si="409"/>
        <v/>
      </c>
      <c r="X5403" s="33"/>
      <c r="Y5403" s="33"/>
    </row>
    <row r="5404" spans="1:25" x14ac:dyDescent="0.2">
      <c r="A5404" s="93" t="s">
        <v>5463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В пути</v>
      </c>
      <c r="E5404" s="95">
        <f>IFERROR(VLOOKUP($A5404,HeadJournal!$A$1:$NTR$890,COLUMN(HeadJournal!G$1),0),"")</f>
        <v>46012</v>
      </c>
      <c r="F5404" s="95" t="str">
        <f t="shared" si="406"/>
        <v>12 2025</v>
      </c>
      <c r="G5404" s="97" t="s">
        <v>5</v>
      </c>
      <c r="H5404" s="161" t="s">
        <v>2898</v>
      </c>
      <c r="I5404" s="97" t="s">
        <v>2067</v>
      </c>
      <c r="J5404" s="97" t="s">
        <v>2899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</v>
      </c>
      <c r="P5404" s="30">
        <f>IFERROR(SUM(K5404:O5404)*VLOOKUP($A5404,HeadJournal!$A$1:$L$890,COLUMN(HeadJournal!H$1),0),0)</f>
        <v>715.72598236984652</v>
      </c>
      <c r="Q5404" s="29"/>
      <c r="R5404" s="31"/>
      <c r="S5404" s="31"/>
      <c r="T5404" s="95" t="str">
        <f t="shared" si="407"/>
        <v/>
      </c>
      <c r="U5404" s="32">
        <f t="shared" si="408"/>
        <v>-715.72598236984652</v>
      </c>
      <c r="V5404" s="22" t="str">
        <f t="shared" si="409"/>
        <v/>
      </c>
      <c r="X5404" s="33"/>
      <c r="Y5404" s="33"/>
    </row>
    <row r="5405" spans="1:25" x14ac:dyDescent="0.2">
      <c r="A5405" s="93" t="s">
        <v>5463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В пути</v>
      </c>
      <c r="E5405" s="95">
        <f>IFERROR(VLOOKUP($A5405,HeadJournal!$A$1:$NTR$890,COLUMN(HeadJournal!G$1),0),"")</f>
        <v>46012</v>
      </c>
      <c r="F5405" s="95" t="str">
        <f t="shared" si="406"/>
        <v>12 2025</v>
      </c>
      <c r="G5405" s="97" t="s">
        <v>5</v>
      </c>
      <c r="H5405" s="161" t="s">
        <v>2898</v>
      </c>
      <c r="I5405" s="97" t="s">
        <v>2067</v>
      </c>
      <c r="J5405" s="97" t="s">
        <v>2899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</v>
      </c>
      <c r="P5405" s="30">
        <f>IFERROR(SUM(K5405:O5405)*VLOOKUP($A5405,HeadJournal!$A$1:$L$890,COLUMN(HeadJournal!H$1),0),0)</f>
        <v>715.72598236984652</v>
      </c>
      <c r="Q5405" s="29"/>
      <c r="R5405" s="31"/>
      <c r="S5405" s="31"/>
      <c r="T5405" s="95" t="str">
        <f t="shared" si="407"/>
        <v/>
      </c>
      <c r="U5405" s="32">
        <f t="shared" si="408"/>
        <v>-715.72598236984652</v>
      </c>
      <c r="V5405" s="22" t="str">
        <f t="shared" si="409"/>
        <v/>
      </c>
      <c r="X5405" s="33"/>
      <c r="Y5405" s="33"/>
    </row>
    <row r="5406" spans="1:25" x14ac:dyDescent="0.2">
      <c r="A5406" s="93" t="s">
        <v>5463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В пути</v>
      </c>
      <c r="E5406" s="95">
        <f>IFERROR(VLOOKUP($A5406,HeadJournal!$A$1:$NTR$890,COLUMN(HeadJournal!G$1),0),"")</f>
        <v>46012</v>
      </c>
      <c r="F5406" s="95" t="str">
        <f t="shared" si="406"/>
        <v>12 2025</v>
      </c>
      <c r="G5406" s="97" t="s">
        <v>5</v>
      </c>
      <c r="H5406" s="161" t="s">
        <v>5188</v>
      </c>
      <c r="I5406" s="97" t="s">
        <v>2070</v>
      </c>
      <c r="J5406" s="97" t="s">
        <v>5189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</v>
      </c>
      <c r="P5406" s="30">
        <f>IFERROR(SUM(K5406:O5406)*VLOOKUP($A5406,HeadJournal!$A$1:$L$890,COLUMN(HeadJournal!H$1),0),0)</f>
        <v>1675.7488421576213</v>
      </c>
      <c r="Q5406" s="29"/>
      <c r="R5406" s="31"/>
      <c r="S5406" s="31"/>
      <c r="T5406" s="95" t="str">
        <f t="shared" si="407"/>
        <v/>
      </c>
      <c r="U5406" s="32">
        <f t="shared" si="408"/>
        <v>-1675.7488421576213</v>
      </c>
      <c r="V5406" s="22" t="str">
        <f t="shared" si="409"/>
        <v/>
      </c>
      <c r="X5406" s="33"/>
      <c r="Y5406" s="33"/>
    </row>
    <row r="5407" spans="1:25" x14ac:dyDescent="0.2">
      <c r="A5407" s="93" t="s">
        <v>5463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В пути</v>
      </c>
      <c r="E5407" s="95">
        <f>IFERROR(VLOOKUP($A5407,HeadJournal!$A$1:$NTR$890,COLUMN(HeadJournal!G$1),0),"")</f>
        <v>46012</v>
      </c>
      <c r="F5407" s="95" t="str">
        <f t="shared" si="406"/>
        <v>12 2025</v>
      </c>
      <c r="G5407" s="97" t="s">
        <v>5</v>
      </c>
      <c r="H5407" s="161" t="s">
        <v>2690</v>
      </c>
      <c r="I5407" s="97" t="s">
        <v>2067</v>
      </c>
      <c r="J5407" s="97" t="s">
        <v>2717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</v>
      </c>
      <c r="P5407" s="30">
        <f>IFERROR(SUM(K5407:O5407)*VLOOKUP($A5407,HeadJournal!$A$1:$L$890,COLUMN(HeadJournal!H$1),0),0)</f>
        <v>377.62229744666752</v>
      </c>
      <c r="Q5407" s="29"/>
      <c r="R5407" s="31"/>
      <c r="S5407" s="31"/>
      <c r="T5407" s="95" t="str">
        <f t="shared" si="407"/>
        <v/>
      </c>
      <c r="U5407" s="32">
        <f t="shared" si="408"/>
        <v>-377.62229744666752</v>
      </c>
      <c r="V5407" s="22" t="str">
        <f t="shared" si="409"/>
        <v/>
      </c>
      <c r="X5407" s="33"/>
      <c r="Y5407" s="33"/>
    </row>
    <row r="5408" spans="1:25" x14ac:dyDescent="0.2">
      <c r="A5408" s="93" t="s">
        <v>5463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В пути</v>
      </c>
      <c r="E5408" s="95">
        <f>IFERROR(VLOOKUP($A5408,HeadJournal!$A$1:$NTR$890,COLUMN(HeadJournal!G$1),0),"")</f>
        <v>46012</v>
      </c>
      <c r="F5408" s="95" t="str">
        <f t="shared" si="406"/>
        <v>12 2025</v>
      </c>
      <c r="G5408" s="97" t="s">
        <v>5</v>
      </c>
      <c r="H5408" s="161" t="s">
        <v>2266</v>
      </c>
      <c r="I5408" s="97" t="s">
        <v>2067</v>
      </c>
      <c r="J5408" s="97" t="s">
        <v>5230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</v>
      </c>
      <c r="P5408" s="30">
        <f>IFERROR(SUM(K5408:O5408)*VLOOKUP($A5408,HeadJournal!$A$1:$L$890,COLUMN(HeadJournal!H$1),0),0)</f>
        <v>1080.9737647839063</v>
      </c>
      <c r="Q5408" s="29"/>
      <c r="R5408" s="31"/>
      <c r="S5408" s="31"/>
      <c r="T5408" s="95" t="str">
        <f t="shared" si="407"/>
        <v/>
      </c>
      <c r="U5408" s="32">
        <f t="shared" si="408"/>
        <v>-1080.9737647839063</v>
      </c>
      <c r="V5408" s="22" t="str">
        <f t="shared" si="409"/>
        <v/>
      </c>
      <c r="X5408" s="33"/>
      <c r="Y5408" s="33"/>
    </row>
    <row r="5409" spans="1:25" x14ac:dyDescent="0.2">
      <c r="A5409" s="93" t="s">
        <v>5463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В пути</v>
      </c>
      <c r="E5409" s="95">
        <f>IFERROR(VLOOKUP($A5409,HeadJournal!$A$1:$NTR$890,COLUMN(HeadJournal!G$1),0),"")</f>
        <v>46012</v>
      </c>
      <c r="F5409" s="95" t="str">
        <f t="shared" si="406"/>
        <v>12 2025</v>
      </c>
      <c r="G5409" s="97" t="s">
        <v>5</v>
      </c>
      <c r="H5409" s="161" t="s">
        <v>5461</v>
      </c>
      <c r="I5409" s="97" t="s">
        <v>2067</v>
      </c>
      <c r="J5409" s="97" t="s">
        <v>5462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</v>
      </c>
      <c r="P5409" s="30">
        <f>IFERROR(SUM(K5409:O5409)*VLOOKUP($A5409,HeadJournal!$A$1:$L$890,COLUMN(HeadJournal!H$1),0),0)</f>
        <v>1264.5956007516306</v>
      </c>
      <c r="Q5409" s="29"/>
      <c r="R5409" s="31"/>
      <c r="S5409" s="31"/>
      <c r="T5409" s="95" t="str">
        <f t="shared" si="407"/>
        <v/>
      </c>
      <c r="U5409" s="32">
        <f t="shared" si="408"/>
        <v>-1264.5956007516306</v>
      </c>
      <c r="V5409" s="22" t="str">
        <f t="shared" si="409"/>
        <v/>
      </c>
      <c r="X5409" s="33"/>
      <c r="Y5409" s="33"/>
    </row>
    <row r="5410" spans="1:25" x14ac:dyDescent="0.2">
      <c r="A5410" s="93" t="s">
        <v>5463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В пути</v>
      </c>
      <c r="E5410" s="95">
        <f>IFERROR(VLOOKUP($A5410,HeadJournal!$A$1:$NTR$890,COLUMN(HeadJournal!G$1),0),"")</f>
        <v>46012</v>
      </c>
      <c r="F5410" s="95" t="str">
        <f t="shared" si="406"/>
        <v>12 2025</v>
      </c>
      <c r="G5410" s="97" t="s">
        <v>5</v>
      </c>
      <c r="H5410" s="161" t="s">
        <v>4425</v>
      </c>
      <c r="I5410" s="97" t="s">
        <v>2742</v>
      </c>
      <c r="J5410" s="97" t="s">
        <v>4426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</v>
      </c>
      <c r="P5410" s="30">
        <f>IFERROR(SUM(K5410:O5410)*VLOOKUP($A5410,HeadJournal!$A$1:$L$890,COLUMN(HeadJournal!H$1),0),0)</f>
        <v>897.35192881618241</v>
      </c>
      <c r="Q5410" s="29"/>
      <c r="R5410" s="31"/>
      <c r="S5410" s="31"/>
      <c r="T5410" s="95" t="str">
        <f t="shared" si="407"/>
        <v/>
      </c>
      <c r="U5410" s="32">
        <f t="shared" si="408"/>
        <v>-897.35192881618241</v>
      </c>
      <c r="V5410" s="22" t="str">
        <f t="shared" si="409"/>
        <v/>
      </c>
      <c r="X5410" s="33"/>
      <c r="Y5410" s="33"/>
    </row>
    <row r="5411" spans="1:25" x14ac:dyDescent="0.2">
      <c r="A5411" s="93" t="s">
        <v>5464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6"/>
        <v>12 2025</v>
      </c>
      <c r="G5411" s="97" t="s">
        <v>5</v>
      </c>
      <c r="H5411" s="161" t="s">
        <v>5467</v>
      </c>
      <c r="I5411" s="97" t="s">
        <v>2067</v>
      </c>
      <c r="J5411" s="97" t="s">
        <v>1643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/>
      <c r="R5411" s="31"/>
      <c r="S5411" s="31"/>
      <c r="T5411" s="95" t="str">
        <f t="shared" si="407"/>
        <v/>
      </c>
      <c r="U5411" s="32">
        <f t="shared" si="408"/>
        <v>-2190</v>
      </c>
      <c r="V5411" s="22" t="str">
        <f t="shared" si="409"/>
        <v/>
      </c>
      <c r="X5411" s="33"/>
      <c r="Y5411" s="33"/>
    </row>
    <row r="5412" spans="1:25" x14ac:dyDescent="0.2">
      <c r="A5412" s="93" t="s">
        <v>5465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6"/>
        <v>12 2025</v>
      </c>
      <c r="G5412" s="97" t="s">
        <v>6</v>
      </c>
      <c r="H5412" s="161" t="s">
        <v>2346</v>
      </c>
      <c r="I5412" s="97" t="s">
        <v>2347</v>
      </c>
      <c r="J5412" s="97" t="s">
        <v>760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/>
      <c r="R5412" s="31"/>
      <c r="S5412" s="31"/>
      <c r="T5412" s="95" t="str">
        <f t="shared" si="407"/>
        <v/>
      </c>
      <c r="U5412" s="32">
        <f t="shared" si="408"/>
        <v>-1177</v>
      </c>
      <c r="V5412" s="22" t="str">
        <f t="shared" si="409"/>
        <v/>
      </c>
      <c r="X5412" s="33"/>
      <c r="Y5412" s="33"/>
    </row>
    <row r="5413" spans="1:25" x14ac:dyDescent="0.2">
      <c r="A5413" s="93" t="s">
        <v>5466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В пути</v>
      </c>
      <c r="E5413" s="95">
        <f>IFERROR(VLOOKUP($A5413,HeadJournal!$A$1:$NTR$890,COLUMN(HeadJournal!G$1),0),"")</f>
        <v>46027</v>
      </c>
      <c r="F5413" s="95" t="str">
        <f t="shared" si="406"/>
        <v>1 2026</v>
      </c>
      <c r="G5413" s="97" t="s">
        <v>5</v>
      </c>
      <c r="H5413" s="161" t="s">
        <v>5467</v>
      </c>
      <c r="I5413" s="97" t="s">
        <v>2067</v>
      </c>
      <c r="J5413" s="97" t="s">
        <v>1643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7"/>
        <v/>
      </c>
      <c r="U5413" s="32">
        <f t="shared" si="408"/>
        <v>-2053</v>
      </c>
      <c r="V5413" s="22" t="str">
        <f t="shared" si="409"/>
        <v/>
      </c>
      <c r="X5413" s="33"/>
      <c r="Y5413" s="33"/>
    </row>
    <row r="5414" spans="1:25" x14ac:dyDescent="0.2">
      <c r="A5414" s="93" t="s">
        <v>5474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В пути</v>
      </c>
      <c r="E5414" s="95">
        <f>IFERROR(VLOOKUP($A5414,HeadJournal!$A$1:$NTR$890,COLUMN(HeadJournal!G$1),0),"")</f>
        <v>46019</v>
      </c>
      <c r="F5414" s="95" t="str">
        <f t="shared" si="406"/>
        <v>12 2025</v>
      </c>
      <c r="G5414" s="97" t="s">
        <v>5</v>
      </c>
      <c r="H5414" s="161" t="s">
        <v>5338</v>
      </c>
      <c r="I5414" s="97" t="s">
        <v>2119</v>
      </c>
      <c r="J5414" s="97" t="s">
        <v>5339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0</v>
      </c>
      <c r="P5414" s="30">
        <f>IFERROR(SUM(K5414:O5414)*VLOOKUP($A5414,HeadJournal!$A$1:$L$890,COLUMN(HeadJournal!H$1),0),0)</f>
        <v>4591.8376856248087</v>
      </c>
      <c r="Q5414" s="29"/>
      <c r="R5414" s="31"/>
      <c r="S5414" s="31"/>
      <c r="T5414" s="95" t="str">
        <f t="shared" si="407"/>
        <v/>
      </c>
      <c r="U5414" s="32">
        <f t="shared" si="408"/>
        <v>-4591.8376856248087</v>
      </c>
      <c r="V5414" s="22" t="str">
        <f t="shared" si="409"/>
        <v/>
      </c>
      <c r="X5414" s="33"/>
      <c r="Y5414" s="33"/>
    </row>
    <row r="5415" spans="1:25" x14ac:dyDescent="0.2">
      <c r="A5415" s="93" t="s">
        <v>5474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В пути</v>
      </c>
      <c r="E5415" s="95">
        <f>IFERROR(VLOOKUP($A5415,HeadJournal!$A$1:$NTR$890,COLUMN(HeadJournal!G$1),0),"")</f>
        <v>46019</v>
      </c>
      <c r="F5415" s="95" t="str">
        <f t="shared" si="406"/>
        <v>12 2025</v>
      </c>
      <c r="G5415" s="97" t="s">
        <v>5</v>
      </c>
      <c r="H5415" s="161" t="s">
        <v>2181</v>
      </c>
      <c r="I5415" s="97" t="s">
        <v>2067</v>
      </c>
      <c r="J5415" s="97" t="s">
        <v>2182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</v>
      </c>
      <c r="P5415" s="30">
        <f>IFERROR(SUM(K5415:O5415)*VLOOKUP($A5415,HeadJournal!$A$1:$L$890,COLUMN(HeadJournal!H$1),0),0)</f>
        <v>940.57921709263519</v>
      </c>
      <c r="Q5415" s="29"/>
      <c r="R5415" s="31"/>
      <c r="S5415" s="31"/>
      <c r="T5415" s="95" t="str">
        <f t="shared" si="407"/>
        <v/>
      </c>
      <c r="U5415" s="32">
        <f t="shared" si="408"/>
        <v>-940.57921709263519</v>
      </c>
      <c r="V5415" s="22" t="str">
        <f t="shared" si="409"/>
        <v/>
      </c>
      <c r="X5415" s="33"/>
      <c r="Y5415" s="33"/>
    </row>
    <row r="5416" spans="1:25" x14ac:dyDescent="0.2">
      <c r="A5416" s="93" t="s">
        <v>5474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В пути</v>
      </c>
      <c r="E5416" s="95">
        <f>IFERROR(VLOOKUP($A5416,HeadJournal!$A$1:$NTR$890,COLUMN(HeadJournal!G$1),0),"")</f>
        <v>46019</v>
      </c>
      <c r="F5416" s="95" t="str">
        <f t="shared" si="406"/>
        <v>12 2025</v>
      </c>
      <c r="G5416" s="97" t="s">
        <v>5</v>
      </c>
      <c r="H5416" s="161" t="s">
        <v>5468</v>
      </c>
      <c r="I5416" s="97" t="s">
        <v>2070</v>
      </c>
      <c r="J5416" s="97" t="s">
        <v>5469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</v>
      </c>
      <c r="P5416" s="30">
        <f>IFERROR(SUM(K5416:O5416)*VLOOKUP($A5416,HeadJournal!$A$1:$L$890,COLUMN(HeadJournal!H$1),0),0)</f>
        <v>1901.6615233861996</v>
      </c>
      <c r="Q5416" s="29"/>
      <c r="R5416" s="31"/>
      <c r="S5416" s="31"/>
      <c r="T5416" s="95" t="str">
        <f t="shared" si="407"/>
        <v/>
      </c>
      <c r="U5416" s="32">
        <f t="shared" si="408"/>
        <v>-1901.6615233861996</v>
      </c>
      <c r="V5416" s="22" t="str">
        <f t="shared" si="409"/>
        <v/>
      </c>
      <c r="X5416" s="33"/>
      <c r="Y5416" s="33"/>
    </row>
    <row r="5417" spans="1:25" x14ac:dyDescent="0.2">
      <c r="A5417" s="93" t="s">
        <v>5474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В пути</v>
      </c>
      <c r="E5417" s="95">
        <f>IFERROR(VLOOKUP($A5417,HeadJournal!$A$1:$NTR$890,COLUMN(HeadJournal!G$1),0),"")</f>
        <v>46019</v>
      </c>
      <c r="F5417" s="95" t="str">
        <f t="shared" si="406"/>
        <v>12 2025</v>
      </c>
      <c r="G5417" s="97" t="s">
        <v>5</v>
      </c>
      <c r="H5417" s="161" t="s">
        <v>2097</v>
      </c>
      <c r="I5417" s="97" t="s">
        <v>2070</v>
      </c>
      <c r="J5417" s="97" t="s">
        <v>5470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</v>
      </c>
      <c r="P5417" s="30">
        <f>IFERROR(SUM(K5417:O5417)*VLOOKUP($A5417,HeadJournal!$A$1:$L$890,COLUMN(HeadJournal!H$1),0),0)</f>
        <v>1632.5584776240016</v>
      </c>
      <c r="Q5417" s="29"/>
      <c r="R5417" s="31"/>
      <c r="S5417" s="31"/>
      <c r="T5417" s="95" t="str">
        <f t="shared" si="407"/>
        <v/>
      </c>
      <c r="U5417" s="32">
        <f t="shared" si="408"/>
        <v>-1632.5584776240016</v>
      </c>
      <c r="V5417" s="22" t="str">
        <f t="shared" si="409"/>
        <v/>
      </c>
      <c r="X5417" s="33"/>
      <c r="Y5417" s="33"/>
    </row>
    <row r="5418" spans="1:25" x14ac:dyDescent="0.2">
      <c r="A5418" s="93" t="s">
        <v>5474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В пути</v>
      </c>
      <c r="E5418" s="95">
        <f>IFERROR(VLOOKUP($A5418,HeadJournal!$A$1:$NTR$890,COLUMN(HeadJournal!G$1),0),"")</f>
        <v>46019</v>
      </c>
      <c r="F5418" s="95" t="str">
        <f t="shared" si="406"/>
        <v>12 2025</v>
      </c>
      <c r="G5418" s="97" t="s">
        <v>5</v>
      </c>
      <c r="H5418" s="161" t="s">
        <v>2535</v>
      </c>
      <c r="I5418" s="97" t="s">
        <v>2067</v>
      </c>
      <c r="J5418" s="97" t="s">
        <v>4397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</v>
      </c>
      <c r="P5418" s="30">
        <f>IFERROR(SUM(K5418:O5418)*VLOOKUP($A5418,HeadJournal!$A$1:$L$890,COLUMN(HeadJournal!H$1),0),0)</f>
        <v>1669.2931791090004</v>
      </c>
      <c r="Q5418" s="29"/>
      <c r="R5418" s="31"/>
      <c r="S5418" s="31"/>
      <c r="T5418" s="95" t="str">
        <f t="shared" si="407"/>
        <v/>
      </c>
      <c r="U5418" s="32">
        <f t="shared" si="408"/>
        <v>-1669.2931791090004</v>
      </c>
      <c r="V5418" s="22" t="str">
        <f t="shared" si="409"/>
        <v/>
      </c>
      <c r="X5418" s="33"/>
      <c r="Y5418" s="33"/>
    </row>
    <row r="5419" spans="1:25" x14ac:dyDescent="0.2">
      <c r="A5419" s="93" t="s">
        <v>5474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В пути</v>
      </c>
      <c r="E5419" s="95">
        <f>IFERROR(VLOOKUP($A5419,HeadJournal!$A$1:$NTR$890,COLUMN(HeadJournal!G$1),0),"")</f>
        <v>46019</v>
      </c>
      <c r="F5419" s="95" t="str">
        <f t="shared" si="406"/>
        <v>12 2025</v>
      </c>
      <c r="G5419" s="97" t="s">
        <v>5</v>
      </c>
      <c r="H5419" s="161" t="s">
        <v>5471</v>
      </c>
      <c r="I5419" s="97" t="s">
        <v>5472</v>
      </c>
      <c r="J5419" s="97" t="s">
        <v>5473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</v>
      </c>
      <c r="P5419" s="30">
        <f>IFERROR(SUM(K5419:O5419)*VLOOKUP($A5419,HeadJournal!$A$1:$L$890,COLUMN(HeadJournal!H$1),0),0)</f>
        <v>3044.708746338013</v>
      </c>
      <c r="Q5419" s="29"/>
      <c r="R5419" s="31"/>
      <c r="S5419" s="31"/>
      <c r="T5419" s="95" t="str">
        <f t="shared" si="407"/>
        <v/>
      </c>
      <c r="U5419" s="32">
        <f t="shared" si="408"/>
        <v>-3044.708746338013</v>
      </c>
      <c r="V5419" s="22" t="str">
        <f t="shared" si="409"/>
        <v/>
      </c>
      <c r="X5419" s="33"/>
      <c r="Y5419" s="33"/>
    </row>
    <row r="5420" spans="1:25" x14ac:dyDescent="0.2">
      <c r="A5420" s="93" t="s">
        <v>5474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В пути</v>
      </c>
      <c r="E5420" s="95">
        <f>IFERROR(VLOOKUP($A5420,HeadJournal!$A$1:$NTR$890,COLUMN(HeadJournal!G$1),0),"")</f>
        <v>46019</v>
      </c>
      <c r="F5420" s="95" t="str">
        <f t="shared" si="406"/>
        <v>12 2025</v>
      </c>
      <c r="G5420" s="97" t="s">
        <v>5</v>
      </c>
      <c r="H5420" s="161" t="s">
        <v>2739</v>
      </c>
      <c r="I5420" s="97" t="s">
        <v>2067</v>
      </c>
      <c r="J5420" s="97" t="s">
        <v>2740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</v>
      </c>
      <c r="P5420" s="30">
        <f>IFERROR(SUM(K5420:O5420)*VLOOKUP($A5420,HeadJournal!$A$1:$L$890,COLUMN(HeadJournal!H$1),0),0)</f>
        <v>2278.4057874532778</v>
      </c>
      <c r="Q5420" s="29"/>
      <c r="R5420" s="31"/>
      <c r="S5420" s="31"/>
      <c r="T5420" s="95" t="str">
        <f t="shared" si="407"/>
        <v/>
      </c>
      <c r="U5420" s="32">
        <f t="shared" si="408"/>
        <v>-2278.4057874532778</v>
      </c>
      <c r="V5420" s="22" t="str">
        <f t="shared" si="409"/>
        <v/>
      </c>
      <c r="X5420" s="33"/>
      <c r="Y5420" s="33"/>
    </row>
    <row r="5421" spans="1:25" x14ac:dyDescent="0.2">
      <c r="A5421" s="93" t="s">
        <v>5474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В пути</v>
      </c>
      <c r="E5421" s="95">
        <f>IFERROR(VLOOKUP($A5421,HeadJournal!$A$1:$NTR$890,COLUMN(HeadJournal!G$1),0),"")</f>
        <v>46019</v>
      </c>
      <c r="F5421" s="95" t="str">
        <f t="shared" si="406"/>
        <v>12 2025</v>
      </c>
      <c r="G5421" s="97" t="s">
        <v>5</v>
      </c>
      <c r="H5421" s="161" t="s">
        <v>4415</v>
      </c>
      <c r="I5421" s="97" t="s">
        <v>2067</v>
      </c>
      <c r="J5421" s="97" t="s">
        <v>4387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</v>
      </c>
      <c r="P5421" s="30">
        <f>IFERROR(SUM(K5421:O5421)*VLOOKUP($A5421,HeadJournal!$A$1:$L$890,COLUMN(HeadJournal!H$1),0),0)</f>
        <v>394.68446711789062</v>
      </c>
      <c r="Q5421" s="29"/>
      <c r="R5421" s="31"/>
      <c r="S5421" s="31"/>
      <c r="T5421" s="95" t="str">
        <f t="shared" si="407"/>
        <v/>
      </c>
      <c r="U5421" s="32">
        <f t="shared" si="408"/>
        <v>-394.68446711789062</v>
      </c>
      <c r="V5421" s="22" t="str">
        <f t="shared" si="409"/>
        <v/>
      </c>
      <c r="X5421" s="33"/>
      <c r="Y5421" s="33"/>
    </row>
    <row r="5422" spans="1:25" x14ac:dyDescent="0.2">
      <c r="A5422" s="93" t="s">
        <v>5474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В пути</v>
      </c>
      <c r="E5422" s="95">
        <f>IFERROR(VLOOKUP($A5422,HeadJournal!$A$1:$NTR$890,COLUMN(HeadJournal!G$1),0),"")</f>
        <v>46019</v>
      </c>
      <c r="F5422" s="95" t="str">
        <f t="shared" si="406"/>
        <v>12 2025</v>
      </c>
      <c r="G5422" s="97" t="s">
        <v>5</v>
      </c>
      <c r="H5422" s="161" t="s">
        <v>2562</v>
      </c>
      <c r="I5422" s="97" t="s">
        <v>2165</v>
      </c>
      <c r="J5422" s="97" t="s">
        <v>2563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</v>
      </c>
      <c r="P5422" s="30">
        <f>IFERROR(SUM(K5422:O5422)*VLOOKUP($A5422,HeadJournal!$A$1:$L$890,COLUMN(HeadJournal!H$1),0),0)</f>
        <v>459.61091625416702</v>
      </c>
      <c r="Q5422" s="29"/>
      <c r="R5422" s="31"/>
      <c r="S5422" s="31"/>
      <c r="T5422" s="95" t="str">
        <f t="shared" si="407"/>
        <v/>
      </c>
      <c r="U5422" s="32">
        <f t="shared" si="408"/>
        <v>-459.61091625416702</v>
      </c>
      <c r="V5422" s="22" t="str">
        <f t="shared" si="409"/>
        <v/>
      </c>
      <c r="X5422" s="33"/>
      <c r="Y5422" s="33"/>
    </row>
    <row r="5423" spans="1:25" x14ac:dyDescent="0.2">
      <c r="A5423" s="93" t="s">
        <v>5482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В пути</v>
      </c>
      <c r="E5423" s="95">
        <f>IFERROR(VLOOKUP($A5423,HeadJournal!$A$1:$NTR$890,COLUMN(HeadJournal!G$1),0),"")</f>
        <v>46016</v>
      </c>
      <c r="F5423" s="95" t="str">
        <f t="shared" si="406"/>
        <v>12 2025</v>
      </c>
      <c r="G5423" s="97" t="s">
        <v>5</v>
      </c>
      <c r="H5423" s="161" t="s">
        <v>3730</v>
      </c>
      <c r="I5423" s="97" t="s">
        <v>3773</v>
      </c>
      <c r="J5423" s="97" t="s">
        <v>5476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</v>
      </c>
      <c r="P5423" s="30">
        <f>IFERROR(SUM(K5423:O5423)*VLOOKUP($A5423,HeadJournal!$A$1:$L$890,COLUMN(HeadJournal!H$1),0),0)</f>
        <v>1510.3838393336916</v>
      </c>
      <c r="Q5423" s="29"/>
      <c r="R5423" s="31"/>
      <c r="S5423" s="31"/>
      <c r="T5423" s="95" t="str">
        <f t="shared" si="407"/>
        <v/>
      </c>
      <c r="U5423" s="32">
        <f t="shared" si="408"/>
        <v>-1510.3838393336916</v>
      </c>
      <c r="V5423" s="22" t="str">
        <f t="shared" si="409"/>
        <v/>
      </c>
      <c r="X5423" s="33"/>
      <c r="Y5423" s="33"/>
    </row>
    <row r="5424" spans="1:25" x14ac:dyDescent="0.2">
      <c r="A5424" s="93" t="s">
        <v>5482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В пути</v>
      </c>
      <c r="E5424" s="95">
        <f>IFERROR(VLOOKUP($A5424,HeadJournal!$A$1:$NTR$890,COLUMN(HeadJournal!G$1),0),"")</f>
        <v>46016</v>
      </c>
      <c r="F5424" s="95" t="str">
        <f t="shared" si="406"/>
        <v>12 2025</v>
      </c>
      <c r="G5424" s="97" t="s">
        <v>5</v>
      </c>
      <c r="H5424" s="161" t="s">
        <v>3122</v>
      </c>
      <c r="I5424" s="97" t="s">
        <v>2229</v>
      </c>
      <c r="J5424" s="97" t="s">
        <v>5477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</v>
      </c>
      <c r="P5424" s="30">
        <f>IFERROR(SUM(K5424:O5424)*VLOOKUP($A5424,HeadJournal!$A$1:$L$890,COLUMN(HeadJournal!H$1),0),0)</f>
        <v>2227.7097979580872</v>
      </c>
      <c r="Q5424" s="29"/>
      <c r="R5424" s="31"/>
      <c r="S5424" s="31"/>
      <c r="T5424" s="95" t="str">
        <f t="shared" si="407"/>
        <v/>
      </c>
      <c r="U5424" s="32">
        <f t="shared" si="408"/>
        <v>-2227.7097979580872</v>
      </c>
      <c r="V5424" s="22" t="str">
        <f t="shared" si="409"/>
        <v/>
      </c>
      <c r="X5424" s="33"/>
      <c r="Y5424" s="33"/>
    </row>
    <row r="5425" spans="1:25" x14ac:dyDescent="0.2">
      <c r="A5425" s="93" t="s">
        <v>5482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В пути</v>
      </c>
      <c r="E5425" s="95">
        <f>IFERROR(VLOOKUP($A5425,HeadJournal!$A$1:$NTR$890,COLUMN(HeadJournal!G$1),0),"")</f>
        <v>46016</v>
      </c>
      <c r="F5425" s="95" t="str">
        <f t="shared" si="406"/>
        <v>12 2025</v>
      </c>
      <c r="G5425" s="97" t="s">
        <v>5</v>
      </c>
      <c r="H5425" s="161" t="s">
        <v>2164</v>
      </c>
      <c r="I5425" s="97" t="s">
        <v>2165</v>
      </c>
      <c r="J5425" s="97" t="s">
        <v>4125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</v>
      </c>
      <c r="P5425" s="30">
        <f>IFERROR(SUM(K5425:O5425)*VLOOKUP($A5425,HeadJournal!$A$1:$L$890,COLUMN(HeadJournal!H$1),0),0)</f>
        <v>3245.4106835034931</v>
      </c>
      <c r="Q5425" s="29"/>
      <c r="R5425" s="31"/>
      <c r="S5425" s="31"/>
      <c r="T5425" s="95" t="str">
        <f t="shared" si="407"/>
        <v/>
      </c>
      <c r="U5425" s="32">
        <f t="shared" si="408"/>
        <v>-3245.4106835034931</v>
      </c>
      <c r="V5425" s="22" t="str">
        <f t="shared" si="409"/>
        <v/>
      </c>
      <c r="X5425" s="33"/>
      <c r="Y5425" s="33"/>
    </row>
    <row r="5426" spans="1:25" x14ac:dyDescent="0.2">
      <c r="A5426" s="93" t="s">
        <v>5482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В пути</v>
      </c>
      <c r="E5426" s="95">
        <f>IFERROR(VLOOKUP($A5426,HeadJournal!$A$1:$NTR$890,COLUMN(HeadJournal!G$1),0),"")</f>
        <v>46016</v>
      </c>
      <c r="F5426" s="95" t="str">
        <f t="shared" si="406"/>
        <v>12 2025</v>
      </c>
      <c r="G5426" s="97" t="s">
        <v>5</v>
      </c>
      <c r="H5426" s="161" t="s">
        <v>2118</v>
      </c>
      <c r="I5426" s="97" t="s">
        <v>2119</v>
      </c>
      <c r="J5426" s="97" t="s">
        <v>5478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0</v>
      </c>
      <c r="P5426" s="30">
        <f>IFERROR(SUM(K5426:O5426)*VLOOKUP($A5426,HeadJournal!$A$1:$L$890,COLUMN(HeadJournal!H$1),0),0)</f>
        <v>3811.2727979580877</v>
      </c>
      <c r="Q5426" s="29"/>
      <c r="R5426" s="31"/>
      <c r="S5426" s="31"/>
      <c r="T5426" s="95" t="str">
        <f t="shared" si="407"/>
        <v/>
      </c>
      <c r="U5426" s="32">
        <f t="shared" si="408"/>
        <v>-3811.2727979580877</v>
      </c>
      <c r="V5426" s="22" t="str">
        <f t="shared" si="409"/>
        <v/>
      </c>
      <c r="X5426" s="33"/>
      <c r="Y5426" s="33"/>
    </row>
    <row r="5427" spans="1:25" x14ac:dyDescent="0.2">
      <c r="A5427" s="93" t="s">
        <v>5482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В пути</v>
      </c>
      <c r="E5427" s="95">
        <f>IFERROR(VLOOKUP($A5427,HeadJournal!$A$1:$NTR$890,COLUMN(HeadJournal!G$1),0),"")</f>
        <v>46016</v>
      </c>
      <c r="F5427" s="95" t="str">
        <f t="shared" si="406"/>
        <v>12 2025</v>
      </c>
      <c r="G5427" s="97" t="s">
        <v>5</v>
      </c>
      <c r="H5427" s="161" t="s">
        <v>5479</v>
      </c>
      <c r="I5427" s="97" t="s">
        <v>2826</v>
      </c>
      <c r="J5427" s="97" t="s">
        <v>5480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</v>
      </c>
      <c r="P5427" s="30">
        <f>IFERROR(SUM(K5427:O5427)*VLOOKUP($A5427,HeadJournal!$A$1:$L$890,COLUMN(HeadJournal!H$1),0),0)</f>
        <v>2027.7434868350347</v>
      </c>
      <c r="Q5427" s="29"/>
      <c r="R5427" s="31"/>
      <c r="S5427" s="31"/>
      <c r="T5427" s="95" t="str">
        <f t="shared" si="407"/>
        <v/>
      </c>
      <c r="U5427" s="32">
        <f t="shared" si="408"/>
        <v>-2027.7434868350347</v>
      </c>
      <c r="V5427" s="22" t="str">
        <f t="shared" si="409"/>
        <v/>
      </c>
      <c r="X5427" s="33"/>
      <c r="Y5427" s="33"/>
    </row>
    <row r="5428" spans="1:25" x14ac:dyDescent="0.2">
      <c r="A5428" s="93" t="s">
        <v>5482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В пути</v>
      </c>
      <c r="E5428" s="95">
        <f>IFERROR(VLOOKUP($A5428,HeadJournal!$A$1:$NTR$890,COLUMN(HeadJournal!G$1),0),"")</f>
        <v>46016</v>
      </c>
      <c r="F5428" s="95" t="str">
        <f t="shared" si="406"/>
        <v>12 2025</v>
      </c>
      <c r="G5428" s="97" t="s">
        <v>5</v>
      </c>
      <c r="H5428" s="161" t="s">
        <v>5479</v>
      </c>
      <c r="I5428" s="97" t="s">
        <v>2826</v>
      </c>
      <c r="J5428" s="97" t="s">
        <v>5480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</v>
      </c>
      <c r="P5428" s="30">
        <f>IFERROR(SUM(K5428:O5428)*VLOOKUP($A5428,HeadJournal!$A$1:$L$890,COLUMN(HeadJournal!H$1),0),0)</f>
        <v>2027.7434868350347</v>
      </c>
      <c r="Q5428" s="29"/>
      <c r="R5428" s="31"/>
      <c r="S5428" s="31"/>
      <c r="T5428" s="95" t="str">
        <f t="shared" si="407"/>
        <v/>
      </c>
      <c r="U5428" s="32">
        <f t="shared" si="408"/>
        <v>-2027.7434868350347</v>
      </c>
      <c r="V5428" s="22" t="str">
        <f t="shared" si="409"/>
        <v/>
      </c>
      <c r="X5428" s="33"/>
      <c r="Y5428" s="33"/>
    </row>
    <row r="5429" spans="1:25" x14ac:dyDescent="0.2">
      <c r="A5429" s="93" t="s">
        <v>5482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В пути</v>
      </c>
      <c r="E5429" s="95">
        <f>IFERROR(VLOOKUP($A5429,HeadJournal!$A$1:$NTR$890,COLUMN(HeadJournal!G$1),0),"")</f>
        <v>46016</v>
      </c>
      <c r="F5429" s="95" t="str">
        <f t="shared" si="406"/>
        <v>12 2025</v>
      </c>
      <c r="G5429" s="97" t="s">
        <v>5</v>
      </c>
      <c r="H5429" s="161" t="s">
        <v>2343</v>
      </c>
      <c r="I5429" s="97" t="s">
        <v>2067</v>
      </c>
      <c r="J5429" s="97" t="s">
        <v>5481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</v>
      </c>
      <c r="P5429" s="30">
        <f>IFERROR(SUM(K5429:O5429)*VLOOKUP($A5429,HeadJournal!$A$1:$L$890,COLUMN(HeadJournal!H$1),0),0)</f>
        <v>985.36590757657177</v>
      </c>
      <c r="Q5429" s="29"/>
      <c r="R5429" s="31"/>
      <c r="S5429" s="31"/>
      <c r="T5429" s="95" t="str">
        <f t="shared" si="407"/>
        <v/>
      </c>
      <c r="U5429" s="32">
        <f t="shared" si="408"/>
        <v>-985.36590757657177</v>
      </c>
      <c r="V5429" s="22" t="str">
        <f t="shared" si="409"/>
        <v/>
      </c>
      <c r="X5429" s="33"/>
      <c r="Y5429" s="33"/>
    </row>
    <row r="5430" spans="1:25" x14ac:dyDescent="0.2">
      <c r="A5430" s="93" t="s">
        <v>5487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В пути</v>
      </c>
      <c r="E5430" s="95">
        <f>IFERROR(VLOOKUP($A5430,HeadJournal!$A$1:$NTR$890,COLUMN(HeadJournal!G$1),0),"")</f>
        <v>46018</v>
      </c>
      <c r="F5430" s="95" t="str">
        <f t="shared" si="406"/>
        <v>12 2025</v>
      </c>
      <c r="G5430" s="97" t="s">
        <v>5</v>
      </c>
      <c r="H5430" s="161" t="s">
        <v>2164</v>
      </c>
      <c r="I5430" s="97" t="s">
        <v>2165</v>
      </c>
      <c r="J5430" s="97" t="s">
        <v>4125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</v>
      </c>
      <c r="P5430" s="30">
        <f>IFERROR(SUM(K5430:O5430)*VLOOKUP($A5430,HeadJournal!$A$1:$L$890,COLUMN(HeadJournal!H$1),0),0)</f>
        <v>3234.8254572301425</v>
      </c>
      <c r="Q5430" s="29"/>
      <c r="R5430" s="31"/>
      <c r="S5430" s="31"/>
      <c r="T5430" s="95" t="str">
        <f t="shared" si="407"/>
        <v/>
      </c>
      <c r="U5430" s="32">
        <f t="shared" si="408"/>
        <v>-3234.8254572301425</v>
      </c>
      <c r="V5430" s="22" t="str">
        <f t="shared" si="409"/>
        <v/>
      </c>
      <c r="X5430" s="33"/>
      <c r="Y5430" s="33"/>
    </row>
    <row r="5431" spans="1:25" x14ac:dyDescent="0.2">
      <c r="A5431" s="93" t="s">
        <v>5487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В пути</v>
      </c>
      <c r="E5431" s="95">
        <f>IFERROR(VLOOKUP($A5431,HeadJournal!$A$1:$NTR$890,COLUMN(HeadJournal!G$1),0),"")</f>
        <v>46018</v>
      </c>
      <c r="F5431" s="95" t="str">
        <f t="shared" si="406"/>
        <v>12 2025</v>
      </c>
      <c r="G5431" s="97" t="s">
        <v>5</v>
      </c>
      <c r="H5431" s="161" t="s">
        <v>4473</v>
      </c>
      <c r="I5431" s="97" t="s">
        <v>2115</v>
      </c>
      <c r="J5431" s="97" t="s">
        <v>5483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</v>
      </c>
      <c r="P5431" s="30">
        <f>IFERROR(SUM(K5431:O5431)*VLOOKUP($A5431,HeadJournal!$A$1:$L$890,COLUMN(HeadJournal!H$1),0),0)</f>
        <v>1002.5075224032587</v>
      </c>
      <c r="Q5431" s="29"/>
      <c r="R5431" s="31"/>
      <c r="S5431" s="31"/>
      <c r="T5431" s="95" t="str">
        <f t="shared" si="407"/>
        <v/>
      </c>
      <c r="U5431" s="32">
        <f t="shared" si="408"/>
        <v>-1002.5075224032587</v>
      </c>
      <c r="V5431" s="22" t="str">
        <f t="shared" si="409"/>
        <v/>
      </c>
      <c r="X5431" s="33"/>
      <c r="Y5431" s="33"/>
    </row>
    <row r="5432" spans="1:25" x14ac:dyDescent="0.2">
      <c r="A5432" s="93" t="s">
        <v>5487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В пути</v>
      </c>
      <c r="E5432" s="95">
        <f>IFERROR(VLOOKUP($A5432,HeadJournal!$A$1:$NTR$890,COLUMN(HeadJournal!G$1),0),"")</f>
        <v>46018</v>
      </c>
      <c r="F5432" s="95" t="str">
        <f t="shared" si="406"/>
        <v>12 2025</v>
      </c>
      <c r="G5432" s="97" t="s">
        <v>5</v>
      </c>
      <c r="H5432" s="161" t="s">
        <v>5434</v>
      </c>
      <c r="I5432" s="97" t="s">
        <v>2733</v>
      </c>
      <c r="J5432" s="97" t="s">
        <v>5435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</v>
      </c>
      <c r="P5432" s="30">
        <f>IFERROR(SUM(K5432:O5432)*VLOOKUP($A5432,HeadJournal!$A$1:$L$890,COLUMN(HeadJournal!H$1),0),0)</f>
        <v>789.623099287169</v>
      </c>
      <c r="Q5432" s="29"/>
      <c r="R5432" s="31"/>
      <c r="S5432" s="31"/>
      <c r="T5432" s="95" t="str">
        <f t="shared" si="407"/>
        <v/>
      </c>
      <c r="U5432" s="32">
        <f t="shared" si="408"/>
        <v>-789.623099287169</v>
      </c>
      <c r="V5432" s="22" t="str">
        <f t="shared" si="409"/>
        <v/>
      </c>
      <c r="X5432" s="33"/>
      <c r="Y5432" s="33"/>
    </row>
    <row r="5433" spans="1:25" x14ac:dyDescent="0.2">
      <c r="A5433" s="93" t="s">
        <v>5487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В пути</v>
      </c>
      <c r="E5433" s="95">
        <f>IFERROR(VLOOKUP($A5433,HeadJournal!$A$1:$NTR$890,COLUMN(HeadJournal!G$1),0),"")</f>
        <v>46018</v>
      </c>
      <c r="F5433" s="95" t="str">
        <f t="shared" si="406"/>
        <v>12 2025</v>
      </c>
      <c r="G5433" s="97" t="s">
        <v>5</v>
      </c>
      <c r="H5433" s="161" t="s">
        <v>2626</v>
      </c>
      <c r="I5433" s="97" t="s">
        <v>2229</v>
      </c>
      <c r="J5433" s="97" t="s">
        <v>2627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</v>
      </c>
      <c r="P5433" s="30">
        <f>IFERROR(SUM(K5433:O5433)*VLOOKUP($A5433,HeadJournal!$A$1:$L$890,COLUMN(HeadJournal!H$1),0),0)</f>
        <v>2205.1772912423626</v>
      </c>
      <c r="Q5433" s="29"/>
      <c r="R5433" s="31"/>
      <c r="S5433" s="31"/>
      <c r="T5433" s="95" t="str">
        <f t="shared" si="407"/>
        <v/>
      </c>
      <c r="U5433" s="32">
        <f t="shared" si="408"/>
        <v>-2205.1772912423626</v>
      </c>
      <c r="V5433" s="22" t="str">
        <f t="shared" si="409"/>
        <v/>
      </c>
      <c r="X5433" s="33"/>
      <c r="Y5433" s="33"/>
    </row>
    <row r="5434" spans="1:25" x14ac:dyDescent="0.2">
      <c r="A5434" s="93" t="s">
        <v>5487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В пути</v>
      </c>
      <c r="E5434" s="95">
        <f>IFERROR(VLOOKUP($A5434,HeadJournal!$A$1:$NTR$890,COLUMN(HeadJournal!G$1),0),"")</f>
        <v>46018</v>
      </c>
      <c r="F5434" s="95" t="str">
        <f t="shared" si="406"/>
        <v>12 2025</v>
      </c>
      <c r="G5434" s="97" t="s">
        <v>5</v>
      </c>
      <c r="H5434" s="161" t="s">
        <v>2831</v>
      </c>
      <c r="I5434" s="97" t="s">
        <v>2067</v>
      </c>
      <c r="J5434" s="97" t="s">
        <v>2832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</v>
      </c>
      <c r="P5434" s="30">
        <f>IFERROR(SUM(K5434:O5434)*VLOOKUP($A5434,HeadJournal!$A$1:$L$890,COLUMN(HeadJournal!H$1),0),0)</f>
        <v>1169.5921094704684</v>
      </c>
      <c r="Q5434" s="29"/>
      <c r="R5434" s="31"/>
      <c r="S5434" s="31"/>
      <c r="T5434" s="95" t="str">
        <f t="shared" si="407"/>
        <v/>
      </c>
      <c r="U5434" s="32">
        <f t="shared" si="408"/>
        <v>-1169.5921094704684</v>
      </c>
      <c r="V5434" s="22" t="str">
        <f t="shared" si="409"/>
        <v/>
      </c>
      <c r="X5434" s="33"/>
      <c r="Y5434" s="33"/>
    </row>
    <row r="5435" spans="1:25" x14ac:dyDescent="0.2">
      <c r="A5435" s="93" t="s">
        <v>5487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В пути</v>
      </c>
      <c r="E5435" s="95">
        <f>IFERROR(VLOOKUP($A5435,HeadJournal!$A$1:$NTR$890,COLUMN(HeadJournal!G$1),0),"")</f>
        <v>46018</v>
      </c>
      <c r="F5435" s="95" t="str">
        <f t="shared" si="406"/>
        <v>12 2025</v>
      </c>
      <c r="G5435" s="97" t="s">
        <v>5</v>
      </c>
      <c r="H5435" s="161" t="s">
        <v>3929</v>
      </c>
      <c r="I5435" s="97" t="s">
        <v>2071</v>
      </c>
      <c r="J5435" s="97" t="s">
        <v>3930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</v>
      </c>
      <c r="P5435" s="30">
        <f>IFERROR(SUM(K5435:O5435)*VLOOKUP($A5435,HeadJournal!$A$1:$L$890,COLUMN(HeadJournal!H$1),0),0)</f>
        <v>774.78055982688386</v>
      </c>
      <c r="Q5435" s="29"/>
      <c r="R5435" s="31"/>
      <c r="S5435" s="31"/>
      <c r="T5435" s="95" t="str">
        <f t="shared" si="407"/>
        <v/>
      </c>
      <c r="U5435" s="32">
        <f t="shared" si="408"/>
        <v>-774.78055982688386</v>
      </c>
      <c r="V5435" s="22" t="str">
        <f t="shared" si="409"/>
        <v/>
      </c>
      <c r="X5435" s="33"/>
      <c r="Y5435" s="33"/>
    </row>
    <row r="5436" spans="1:25" x14ac:dyDescent="0.2">
      <c r="A5436" s="93" t="s">
        <v>5487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В пути</v>
      </c>
      <c r="E5436" s="95">
        <f>IFERROR(VLOOKUP($A5436,HeadJournal!$A$1:$NTR$890,COLUMN(HeadJournal!G$1),0),"")</f>
        <v>46018</v>
      </c>
      <c r="F5436" s="95" t="str">
        <f t="shared" si="406"/>
        <v>12 2025</v>
      </c>
      <c r="G5436" s="97" t="s">
        <v>5</v>
      </c>
      <c r="H5436" s="161" t="s">
        <v>3929</v>
      </c>
      <c r="I5436" s="97" t="s">
        <v>2071</v>
      </c>
      <c r="J5436" s="97" t="s">
        <v>3930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</v>
      </c>
      <c r="P5436" s="30">
        <f>IFERROR(SUM(K5436:O5436)*VLOOKUP($A5436,HeadJournal!$A$1:$L$890,COLUMN(HeadJournal!H$1),0),0)</f>
        <v>774.78055982688386</v>
      </c>
      <c r="Q5436" s="29"/>
      <c r="R5436" s="31"/>
      <c r="S5436" s="31"/>
      <c r="T5436" s="95" t="str">
        <f t="shared" si="407"/>
        <v/>
      </c>
      <c r="U5436" s="32">
        <f t="shared" si="408"/>
        <v>-774.78055982688386</v>
      </c>
      <c r="V5436" s="22" t="str">
        <f t="shared" si="409"/>
        <v/>
      </c>
      <c r="X5436" s="33"/>
      <c r="Y5436" s="33"/>
    </row>
    <row r="5437" spans="1:25" x14ac:dyDescent="0.2">
      <c r="A5437" s="93" t="s">
        <v>5487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В пути</v>
      </c>
      <c r="E5437" s="95">
        <f>IFERROR(VLOOKUP($A5437,HeadJournal!$A$1:$NTR$890,COLUMN(HeadJournal!G$1),0),"")</f>
        <v>46018</v>
      </c>
      <c r="F5437" s="95" t="str">
        <f t="shared" si="406"/>
        <v>12 2025</v>
      </c>
      <c r="G5437" s="97" t="s">
        <v>5</v>
      </c>
      <c r="H5437" s="161" t="s">
        <v>2089</v>
      </c>
      <c r="I5437" s="97" t="s">
        <v>2067</v>
      </c>
      <c r="J5437" s="97" t="s">
        <v>5484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</v>
      </c>
      <c r="P5437" s="30">
        <f>IFERROR(SUM(K5437:O5437)*VLOOKUP($A5437,HeadJournal!$A$1:$L$890,COLUMN(HeadJournal!H$1),0),0)</f>
        <v>547.05359725050914</v>
      </c>
      <c r="Q5437" s="29"/>
      <c r="R5437" s="31"/>
      <c r="S5437" s="31"/>
      <c r="T5437" s="95" t="str">
        <f t="shared" si="407"/>
        <v/>
      </c>
      <c r="U5437" s="32">
        <f t="shared" si="408"/>
        <v>-547.05359725050914</v>
      </c>
      <c r="V5437" s="22" t="str">
        <f t="shared" si="409"/>
        <v/>
      </c>
      <c r="X5437" s="33"/>
      <c r="Y5437" s="33"/>
    </row>
    <row r="5438" spans="1:25" x14ac:dyDescent="0.2">
      <c r="A5438" s="93" t="s">
        <v>5487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В пути</v>
      </c>
      <c r="E5438" s="95">
        <f>IFERROR(VLOOKUP($A5438,HeadJournal!$A$1:$NTR$890,COLUMN(HeadJournal!G$1),0),"")</f>
        <v>46018</v>
      </c>
      <c r="F5438" s="95" t="str">
        <f t="shared" si="406"/>
        <v>12 2025</v>
      </c>
      <c r="G5438" s="97" t="s">
        <v>5</v>
      </c>
      <c r="H5438" s="161" t="s">
        <v>2089</v>
      </c>
      <c r="I5438" s="97" t="s">
        <v>2067</v>
      </c>
      <c r="J5438" s="97" t="s">
        <v>5484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</v>
      </c>
      <c r="P5438" s="30">
        <f>IFERROR(SUM(K5438:O5438)*VLOOKUP($A5438,HeadJournal!$A$1:$L$890,COLUMN(HeadJournal!H$1),0),0)</f>
        <v>547.05359725050914</v>
      </c>
      <c r="Q5438" s="29"/>
      <c r="R5438" s="31"/>
      <c r="S5438" s="31"/>
      <c r="T5438" s="95" t="str">
        <f t="shared" si="407"/>
        <v/>
      </c>
      <c r="U5438" s="32">
        <f t="shared" si="408"/>
        <v>-547.05359725050914</v>
      </c>
      <c r="V5438" s="22" t="str">
        <f t="shared" si="409"/>
        <v/>
      </c>
      <c r="X5438" s="33"/>
      <c r="Y5438" s="33"/>
    </row>
    <row r="5439" spans="1:25" x14ac:dyDescent="0.2">
      <c r="A5439" s="93" t="s">
        <v>5487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В пути</v>
      </c>
      <c r="E5439" s="95">
        <f>IFERROR(VLOOKUP($A5439,HeadJournal!$A$1:$NTR$890,COLUMN(HeadJournal!G$1),0),"")</f>
        <v>46018</v>
      </c>
      <c r="F5439" s="95" t="str">
        <f t="shared" si="406"/>
        <v>12 2025</v>
      </c>
      <c r="G5439" s="97" t="s">
        <v>5</v>
      </c>
      <c r="H5439" s="161" t="s">
        <v>5485</v>
      </c>
      <c r="I5439" s="97" t="s">
        <v>2115</v>
      </c>
      <c r="J5439" s="97" t="s">
        <v>5486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</v>
      </c>
      <c r="P5439" s="30">
        <f>IFERROR(SUM(K5439:O5439)*VLOOKUP($A5439,HeadJournal!$A$1:$L$890,COLUMN(HeadJournal!H$1),0),0)</f>
        <v>3217.8625549898161</v>
      </c>
      <c r="Q5439" s="29"/>
      <c r="R5439" s="31"/>
      <c r="S5439" s="31"/>
      <c r="T5439" s="95" t="str">
        <f t="shared" si="407"/>
        <v/>
      </c>
      <c r="U5439" s="32">
        <f t="shared" si="408"/>
        <v>-3217.8625549898161</v>
      </c>
      <c r="V5439" s="22" t="str">
        <f t="shared" si="409"/>
        <v/>
      </c>
      <c r="X5439" s="33"/>
      <c r="Y5439" s="33"/>
    </row>
    <row r="5440" spans="1:25" x14ac:dyDescent="0.2">
      <c r="A5440" s="93" t="s">
        <v>5487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В пути</v>
      </c>
      <c r="E5440" s="95">
        <f>IFERROR(VLOOKUP($A5440,HeadJournal!$A$1:$NTR$890,COLUMN(HeadJournal!G$1),0),"")</f>
        <v>46018</v>
      </c>
      <c r="F5440" s="95" t="str">
        <f t="shared" si="406"/>
        <v>12 2025</v>
      </c>
      <c r="G5440" s="97" t="s">
        <v>5</v>
      </c>
      <c r="H5440" s="161" t="s">
        <v>2535</v>
      </c>
      <c r="I5440" s="97" t="s">
        <v>2067</v>
      </c>
      <c r="J5440" s="97" t="s">
        <v>4397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</v>
      </c>
      <c r="P5440" s="30">
        <f>IFERROR(SUM(K5440:O5440)*VLOOKUP($A5440,HeadJournal!$A$1:$L$890,COLUMN(HeadJournal!H$1),0),0)</f>
        <v>1657.2755488798373</v>
      </c>
      <c r="Q5440" s="29"/>
      <c r="R5440" s="31"/>
      <c r="S5440" s="31"/>
      <c r="T5440" s="95" t="str">
        <f t="shared" si="407"/>
        <v/>
      </c>
      <c r="U5440" s="32">
        <f t="shared" si="408"/>
        <v>-1657.2755488798373</v>
      </c>
      <c r="V5440" s="22" t="str">
        <f t="shared" si="409"/>
        <v/>
      </c>
      <c r="X5440" s="33"/>
      <c r="Y5440" s="33"/>
    </row>
    <row r="5441" spans="1:25" x14ac:dyDescent="0.2">
      <c r="A5441" s="93" t="s">
        <v>5487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В пути</v>
      </c>
      <c r="E5441" s="95">
        <f>IFERROR(VLOOKUP($A5441,HeadJournal!$A$1:$NTR$890,COLUMN(HeadJournal!G$1),0),"")</f>
        <v>46018</v>
      </c>
      <c r="F5441" s="95" t="str">
        <f t="shared" si="406"/>
        <v>12 2025</v>
      </c>
      <c r="G5441" s="97" t="s">
        <v>5</v>
      </c>
      <c r="H5441" s="161" t="s">
        <v>2656</v>
      </c>
      <c r="I5441" s="97" t="s">
        <v>2067</v>
      </c>
      <c r="J5441" s="97" t="s">
        <v>2657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</v>
      </c>
      <c r="P5441" s="30">
        <f>IFERROR(SUM(K5441:O5441)*VLOOKUP($A5441,HeadJournal!$A$1:$L$890,COLUMN(HeadJournal!H$1),0),0)</f>
        <v>737.03810234215882</v>
      </c>
      <c r="Q5441" s="29"/>
      <c r="R5441" s="31"/>
      <c r="S5441" s="31"/>
      <c r="T5441" s="95" t="str">
        <f t="shared" si="407"/>
        <v/>
      </c>
      <c r="U5441" s="32">
        <f t="shared" si="408"/>
        <v>-737.03810234215882</v>
      </c>
      <c r="V5441" s="22" t="str">
        <f t="shared" si="409"/>
        <v/>
      </c>
      <c r="X5441" s="33"/>
      <c r="Y5441" s="33"/>
    </row>
    <row r="5442" spans="1:25" x14ac:dyDescent="0.2">
      <c r="A5442" s="93" t="s">
        <v>5488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В пути</v>
      </c>
      <c r="E5442" s="95">
        <f>IFERROR(VLOOKUP($A5442,HeadJournal!$A$1:$NTR$890,COLUMN(HeadJournal!G$1),0),"")</f>
        <v>46020</v>
      </c>
      <c r="F5442" s="95" t="str">
        <f t="shared" si="406"/>
        <v>12 2025</v>
      </c>
      <c r="G5442" s="97" t="s">
        <v>5</v>
      </c>
      <c r="H5442" s="161" t="s">
        <v>4705</v>
      </c>
      <c r="I5442" s="97" t="s">
        <v>4706</v>
      </c>
      <c r="J5442" s="97" t="s">
        <v>4707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</v>
      </c>
      <c r="P5442" s="30">
        <f>IFERROR(SUM(K5442:O5442)*VLOOKUP($A5442,HeadJournal!$A$1:$L$890,COLUMN(HeadJournal!H$1),0),0)</f>
        <v>3385.8346212765964</v>
      </c>
      <c r="Q5442" s="29"/>
      <c r="R5442" s="31"/>
      <c r="S5442" s="31"/>
      <c r="T5442" s="95" t="str">
        <f t="shared" si="407"/>
        <v/>
      </c>
      <c r="U5442" s="32">
        <f t="shared" si="408"/>
        <v>-3385.8346212765964</v>
      </c>
      <c r="V5442" s="22" t="str">
        <f t="shared" si="409"/>
        <v/>
      </c>
      <c r="X5442" s="33"/>
      <c r="Y5442" s="33"/>
    </row>
    <row r="5443" spans="1:25" x14ac:dyDescent="0.2">
      <c r="A5443" s="93" t="s">
        <v>5488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В пути</v>
      </c>
      <c r="E5443" s="95">
        <f>IFERROR(VLOOKUP($A5443,HeadJournal!$A$1:$NTR$890,COLUMN(HeadJournal!G$1),0),"")</f>
        <v>46020</v>
      </c>
      <c r="F5443" s="95" t="str">
        <f t="shared" si="406"/>
        <v>12 2025</v>
      </c>
      <c r="G5443" s="97" t="s">
        <v>5</v>
      </c>
      <c r="H5443" s="161" t="s">
        <v>3929</v>
      </c>
      <c r="I5443" s="97" t="s">
        <v>2071</v>
      </c>
      <c r="J5443" s="97" t="s">
        <v>3930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</v>
      </c>
      <c r="P5443" s="30">
        <f>IFERROR(SUM(K5443:O5443)*VLOOKUP($A5443,HeadJournal!$A$1:$L$890,COLUMN(HeadJournal!H$1),0),0)</f>
        <v>777.65817805590336</v>
      </c>
      <c r="Q5443" s="29"/>
      <c r="R5443" s="31"/>
      <c r="S5443" s="31"/>
      <c r="T5443" s="95" t="str">
        <f t="shared" si="407"/>
        <v/>
      </c>
      <c r="U5443" s="32">
        <f t="shared" si="408"/>
        <v>-777.65817805590336</v>
      </c>
      <c r="V5443" s="22" t="str">
        <f t="shared" si="409"/>
        <v/>
      </c>
      <c r="X5443" s="33"/>
      <c r="Y5443" s="33"/>
    </row>
    <row r="5444" spans="1:25" x14ac:dyDescent="0.2">
      <c r="A5444" s="93" t="s">
        <v>5488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В пути</v>
      </c>
      <c r="E5444" s="95">
        <f>IFERROR(VLOOKUP($A5444,HeadJournal!$A$1:$NTR$890,COLUMN(HeadJournal!G$1),0),"")</f>
        <v>46020</v>
      </c>
      <c r="F5444" s="95" t="str">
        <f t="shared" si="406"/>
        <v>12 2025</v>
      </c>
      <c r="G5444" s="97" t="s">
        <v>5</v>
      </c>
      <c r="H5444" s="161" t="s">
        <v>3929</v>
      </c>
      <c r="I5444" s="97" t="s">
        <v>2071</v>
      </c>
      <c r="J5444" s="97" t="s">
        <v>3930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</v>
      </c>
      <c r="P5444" s="30">
        <f>IFERROR(SUM(K5444:O5444)*VLOOKUP($A5444,HeadJournal!$A$1:$L$890,COLUMN(HeadJournal!H$1),0),0)</f>
        <v>777.65817805590336</v>
      </c>
      <c r="Q5444" s="29"/>
      <c r="R5444" s="31"/>
      <c r="S5444" s="31"/>
      <c r="T5444" s="95" t="str">
        <f t="shared" si="407"/>
        <v/>
      </c>
      <c r="U5444" s="32">
        <f t="shared" si="408"/>
        <v>-777.65817805590336</v>
      </c>
      <c r="V5444" s="22" t="str">
        <f t="shared" si="409"/>
        <v/>
      </c>
      <c r="X5444" s="33"/>
      <c r="Y5444" s="33"/>
    </row>
    <row r="5445" spans="1:25" x14ac:dyDescent="0.2">
      <c r="A5445" s="93" t="s">
        <v>5488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В пути</v>
      </c>
      <c r="E5445" s="95">
        <f>IFERROR(VLOOKUP($A5445,HeadJournal!$A$1:$NTR$890,COLUMN(HeadJournal!G$1),0),"")</f>
        <v>46020</v>
      </c>
      <c r="F5445" s="95" t="str">
        <f t="shared" si="406"/>
        <v>12 2025</v>
      </c>
      <c r="G5445" s="97" t="s">
        <v>5</v>
      </c>
      <c r="H5445" s="161" t="s">
        <v>3929</v>
      </c>
      <c r="I5445" s="97" t="s">
        <v>2071</v>
      </c>
      <c r="J5445" s="97" t="s">
        <v>3930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</v>
      </c>
      <c r="P5445" s="30">
        <f>IFERROR(SUM(K5445:O5445)*VLOOKUP($A5445,HeadJournal!$A$1:$L$890,COLUMN(HeadJournal!H$1),0),0)</f>
        <v>777.65817805590336</v>
      </c>
      <c r="Q5445" s="29"/>
      <c r="R5445" s="31"/>
      <c r="S5445" s="31"/>
      <c r="T5445" s="95" t="str">
        <f t="shared" si="407"/>
        <v/>
      </c>
      <c r="U5445" s="32">
        <f t="shared" si="408"/>
        <v>-777.65817805590336</v>
      </c>
      <c r="V5445" s="22" t="str">
        <f t="shared" si="409"/>
        <v/>
      </c>
      <c r="X5445" s="33"/>
      <c r="Y5445" s="33"/>
    </row>
    <row r="5446" spans="1:25" x14ac:dyDescent="0.2">
      <c r="A5446" s="93" t="s">
        <v>5488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В пути</v>
      </c>
      <c r="E5446" s="95">
        <f>IFERROR(VLOOKUP($A5446,HeadJournal!$A$1:$NTR$890,COLUMN(HeadJournal!G$1),0),"")</f>
        <v>46020</v>
      </c>
      <c r="F5446" s="95" t="str">
        <f t="shared" si="406"/>
        <v>12 2025</v>
      </c>
      <c r="G5446" s="97" t="s">
        <v>6</v>
      </c>
      <c r="H5446" s="161" t="s">
        <v>4688</v>
      </c>
      <c r="I5446" s="97" t="s">
        <v>4689</v>
      </c>
      <c r="J5446" s="97" t="s">
        <v>5223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</v>
      </c>
      <c r="P5446" s="30">
        <f>IFERROR(SUM(K5446:O5446)*VLOOKUP($A5446,HeadJournal!$A$1:$L$890,COLUMN(HeadJournal!H$1),0),0)</f>
        <v>726.87349586983737</v>
      </c>
      <c r="Q5446" s="29"/>
      <c r="R5446" s="31"/>
      <c r="S5446" s="31"/>
      <c r="T5446" s="95" t="str">
        <f t="shared" si="407"/>
        <v/>
      </c>
      <c r="U5446" s="32">
        <f t="shared" si="408"/>
        <v>-726.87349586983737</v>
      </c>
      <c r="V5446" s="22" t="str">
        <f t="shared" si="409"/>
        <v/>
      </c>
      <c r="X5446" s="33"/>
      <c r="Y5446" s="33"/>
    </row>
    <row r="5447" spans="1:25" x14ac:dyDescent="0.2">
      <c r="A5447" s="93" t="s">
        <v>5488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В пути</v>
      </c>
      <c r="E5447" s="95">
        <f>IFERROR(VLOOKUP($A5447,HeadJournal!$A$1:$NTR$890,COLUMN(HeadJournal!G$1),0),"")</f>
        <v>46020</v>
      </c>
      <c r="F5447" s="95" t="str">
        <f t="shared" si="406"/>
        <v>12 2025</v>
      </c>
      <c r="G5447" s="97" t="s">
        <v>5</v>
      </c>
      <c r="H5447" s="161" t="s">
        <v>2935</v>
      </c>
      <c r="I5447" s="97" t="s">
        <v>2933</v>
      </c>
      <c r="J5447" s="97" t="s">
        <v>2936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</v>
      </c>
      <c r="P5447" s="30">
        <f>IFERROR(SUM(K5447:O5447)*VLOOKUP($A5447,HeadJournal!$A$1:$L$890,COLUMN(HeadJournal!H$1),0),0)</f>
        <v>1535.4564245306638</v>
      </c>
      <c r="Q5447" s="29"/>
      <c r="R5447" s="31"/>
      <c r="S5447" s="31"/>
      <c r="T5447" s="95" t="str">
        <f t="shared" si="407"/>
        <v/>
      </c>
      <c r="U5447" s="32">
        <f t="shared" si="408"/>
        <v>-1535.4564245306638</v>
      </c>
      <c r="V5447" s="22" t="str">
        <f t="shared" si="409"/>
        <v/>
      </c>
      <c r="X5447" s="33"/>
      <c r="Y5447" s="33"/>
    </row>
    <row r="5448" spans="1:25" x14ac:dyDescent="0.2">
      <c r="A5448" s="93" t="s">
        <v>5488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В пути</v>
      </c>
      <c r="E5448" s="95">
        <f>IFERROR(VLOOKUP($A5448,HeadJournal!$A$1:$NTR$890,COLUMN(HeadJournal!G$1),0),"")</f>
        <v>46020</v>
      </c>
      <c r="F5448" s="95" t="str">
        <f t="shared" si="406"/>
        <v>12 2025</v>
      </c>
      <c r="G5448" s="97" t="s">
        <v>5</v>
      </c>
      <c r="H5448" s="161" t="s">
        <v>2935</v>
      </c>
      <c r="I5448" s="97" t="s">
        <v>2933</v>
      </c>
      <c r="J5448" s="97" t="s">
        <v>2936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</v>
      </c>
      <c r="P5448" s="30">
        <f>IFERROR(SUM(K5448:O5448)*VLOOKUP($A5448,HeadJournal!$A$1:$L$890,COLUMN(HeadJournal!H$1),0),0)</f>
        <v>1535.4564245306638</v>
      </c>
      <c r="Q5448" s="29"/>
      <c r="R5448" s="31"/>
      <c r="S5448" s="31"/>
      <c r="T5448" s="95" t="str">
        <f t="shared" si="407"/>
        <v/>
      </c>
      <c r="U5448" s="32">
        <f t="shared" si="408"/>
        <v>-1535.4564245306638</v>
      </c>
      <c r="V5448" s="22" t="str">
        <f t="shared" si="409"/>
        <v/>
      </c>
      <c r="X5448" s="33"/>
      <c r="Y5448" s="33"/>
    </row>
    <row r="5449" spans="1:25" x14ac:dyDescent="0.2">
      <c r="A5449" s="93" t="s">
        <v>5488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В пути</v>
      </c>
      <c r="E5449" s="95">
        <f>IFERROR(VLOOKUP($A5449,HeadJournal!$A$1:$NTR$890,COLUMN(HeadJournal!G$1),0),"")</f>
        <v>46020</v>
      </c>
      <c r="F5449" s="95" t="str">
        <f t="shared" si="406"/>
        <v>12 2025</v>
      </c>
      <c r="G5449" s="97" t="s">
        <v>5</v>
      </c>
      <c r="H5449" s="161" t="s">
        <v>5237</v>
      </c>
      <c r="I5449" s="97" t="s">
        <v>2933</v>
      </c>
      <c r="J5449" s="97" t="s">
        <v>5238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</v>
      </c>
      <c r="P5449" s="30">
        <f>IFERROR(SUM(K5449:O5449)*VLOOKUP($A5449,HeadJournal!$A$1:$L$890,COLUMN(HeadJournal!H$1),0),0)</f>
        <v>1543.1166838548186</v>
      </c>
      <c r="Q5449" s="29"/>
      <c r="R5449" s="31"/>
      <c r="S5449" s="31"/>
      <c r="T5449" s="95" t="str">
        <f t="shared" si="407"/>
        <v/>
      </c>
      <c r="U5449" s="32">
        <f t="shared" si="408"/>
        <v>-1543.1166838548186</v>
      </c>
      <c r="V5449" s="22" t="str">
        <f t="shared" si="409"/>
        <v/>
      </c>
      <c r="X5449" s="33"/>
      <c r="Y5449" s="33"/>
    </row>
    <row r="5450" spans="1:25" x14ac:dyDescent="0.2">
      <c r="A5450" s="93" t="s">
        <v>5488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В пути</v>
      </c>
      <c r="E5450" s="95">
        <f>IFERROR(VLOOKUP($A5450,HeadJournal!$A$1:$NTR$890,COLUMN(HeadJournal!G$1),0),"")</f>
        <v>46020</v>
      </c>
      <c r="F5450" s="95" t="str">
        <f t="shared" si="406"/>
        <v>12 2025</v>
      </c>
      <c r="G5450" s="97" t="s">
        <v>5</v>
      </c>
      <c r="H5450" s="161" t="s">
        <v>5338</v>
      </c>
      <c r="I5450" s="97" t="s">
        <v>2119</v>
      </c>
      <c r="J5450" s="97" t="s">
        <v>5339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0</v>
      </c>
      <c r="P5450" s="30">
        <f>IFERROR(SUM(K5450:O5450)*VLOOKUP($A5450,HeadJournal!$A$1:$L$890,COLUMN(HeadJournal!H$1),0),0)</f>
        <v>4574.8770963704637</v>
      </c>
      <c r="Q5450" s="29"/>
      <c r="R5450" s="31"/>
      <c r="S5450" s="31"/>
      <c r="T5450" s="95" t="str">
        <f t="shared" si="407"/>
        <v/>
      </c>
      <c r="U5450" s="32">
        <f t="shared" si="408"/>
        <v>-4574.8770963704637</v>
      </c>
      <c r="V5450" s="22" t="str">
        <f t="shared" si="409"/>
        <v/>
      </c>
      <c r="X5450" s="33"/>
      <c r="Y5450" s="33"/>
    </row>
    <row r="5451" spans="1:25" x14ac:dyDescent="0.2">
      <c r="A5451" s="93" t="s">
        <v>5488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В пути</v>
      </c>
      <c r="E5451" s="95">
        <f>IFERROR(VLOOKUP($A5451,HeadJournal!$A$1:$NTR$890,COLUMN(HeadJournal!G$1),0),"")</f>
        <v>46020</v>
      </c>
      <c r="F5451" s="95" t="str">
        <f t="shared" si="406"/>
        <v>12 2025</v>
      </c>
      <c r="G5451" s="97" t="s">
        <v>5</v>
      </c>
      <c r="H5451" s="161" t="s">
        <v>2538</v>
      </c>
      <c r="I5451" s="97" t="s">
        <v>2102</v>
      </c>
      <c r="J5451" s="97" t="s">
        <v>2539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</v>
      </c>
      <c r="P5451" s="30">
        <f>IFERROR(SUM(K5451:O5451)*VLOOKUP($A5451,HeadJournal!$A$1:$L$890,COLUMN(HeadJournal!H$1),0),0)</f>
        <v>1366.9307193992495</v>
      </c>
      <c r="Q5451" s="29"/>
      <c r="R5451" s="31"/>
      <c r="S5451" s="31"/>
      <c r="T5451" s="95" t="str">
        <f t="shared" si="407"/>
        <v/>
      </c>
      <c r="U5451" s="32">
        <f t="shared" si="408"/>
        <v>-1366.9307193992495</v>
      </c>
      <c r="V5451" s="22" t="str">
        <f t="shared" si="409"/>
        <v/>
      </c>
      <c r="X5451" s="33"/>
      <c r="Y5451" s="33"/>
    </row>
    <row r="5452" spans="1:25" x14ac:dyDescent="0.2">
      <c r="A5452" s="93"/>
      <c r="B5452" s="94" t="str">
        <f>IFERROR(VLOOKUP($A5452,HeadJournal!$A$1:$NTR$890,COLUMN(HeadJournal!B$1),0),"")</f>
        <v/>
      </c>
      <c r="C5452" s="94" t="str">
        <f>IFERROR(VLOOKUP($A5452,HeadJournal!$A$1:$NTR$890,COLUMN(HeadJournal!C$1),0),"")</f>
        <v/>
      </c>
      <c r="D5452" s="125" t="str">
        <f>IFERROR(VLOOKUP($A5452,HeadJournal!$A$1:$NTR$890,COLUMN(HeadJournal!D$1),0),"")</f>
        <v/>
      </c>
      <c r="E5452" s="95" t="str">
        <f>IFERROR(VLOOKUP($A5452,HeadJournal!$A$1:$NTR$890,COLUMN(HeadJournal!G$1),0),"")</f>
        <v/>
      </c>
      <c r="F5452" s="95" t="str">
        <f t="shared" si="406"/>
        <v/>
      </c>
      <c r="G5452" s="97"/>
      <c r="H5452" s="161"/>
      <c r="I5452" s="97"/>
      <c r="J5452" s="97"/>
      <c r="K5452" s="29"/>
      <c r="L5452" s="29"/>
      <c r="M5452" s="30">
        <f>IFERROR(VLOOKUP($A5452,HeadJournal!$A$1:$J$890,COLUMN(HeadJournal!I$1),0)*($K5452+$L5452)/(SUMIF($A:$A,$A5452,$K:$K)+SUMIF($A:$A,$A5452,$L:$L)),0)</f>
        <v>0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</v>
      </c>
      <c r="P5452" s="30">
        <f>IFERROR(SUM(K5452:O5452)*VLOOKUP($A5452,HeadJournal!$A$1:$L$890,COLUMN(HeadJournal!H$1),0),0)</f>
        <v>0</v>
      </c>
      <c r="Q5452" s="29"/>
      <c r="R5452" s="31"/>
      <c r="S5452" s="31"/>
      <c r="T5452" s="95" t="str">
        <f t="shared" si="407"/>
        <v/>
      </c>
      <c r="U5452" s="32">
        <f t="shared" si="408"/>
        <v>0</v>
      </c>
      <c r="V5452" s="22" t="str">
        <f t="shared" si="409"/>
        <v/>
      </c>
      <c r="X5452" s="33"/>
      <c r="Y5452" s="33"/>
    </row>
    <row r="5453" spans="1:25" x14ac:dyDescent="0.2">
      <c r="A5453" s="93"/>
      <c r="B5453" s="94" t="str">
        <f>IFERROR(VLOOKUP($A5453,HeadJournal!$A$1:$NTR$890,COLUMN(HeadJournal!B$1),0),"")</f>
        <v/>
      </c>
      <c r="C5453" s="94" t="str">
        <f>IFERROR(VLOOKUP($A5453,HeadJournal!$A$1:$NTR$890,COLUMN(HeadJournal!C$1),0),"")</f>
        <v/>
      </c>
      <c r="D5453" s="125" t="str">
        <f>IFERROR(VLOOKUP($A5453,HeadJournal!$A$1:$NTR$890,COLUMN(HeadJournal!D$1),0),"")</f>
        <v/>
      </c>
      <c r="E5453" s="95" t="str">
        <f>IFERROR(VLOOKUP($A5453,HeadJournal!$A$1:$NTR$890,COLUMN(HeadJournal!G$1),0),"")</f>
        <v/>
      </c>
      <c r="F5453" s="95" t="str">
        <f t="shared" si="406"/>
        <v/>
      </c>
      <c r="G5453" s="97"/>
      <c r="H5453" s="161"/>
      <c r="I5453" s="97"/>
      <c r="J5453" s="97"/>
      <c r="K5453" s="29"/>
      <c r="L5453" s="29"/>
      <c r="M5453" s="30">
        <f>IFERROR(VLOOKUP($A5453,HeadJournal!$A$1:$J$890,COLUMN(HeadJournal!I$1),0)*($K5453+$L5453)/(SUMIF($A:$A,$A5453,$K:$K)+SUMIF($A:$A,$A5453,$L:$L)),0)</f>
        <v>0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</v>
      </c>
      <c r="P5453" s="30">
        <f>IFERROR(SUM(K5453:O5453)*VLOOKUP($A5453,HeadJournal!$A$1:$L$890,COLUMN(HeadJournal!H$1),0),0)</f>
        <v>0</v>
      </c>
      <c r="Q5453" s="29"/>
      <c r="R5453" s="31"/>
      <c r="S5453" s="31"/>
      <c r="T5453" s="95" t="str">
        <f t="shared" si="407"/>
        <v/>
      </c>
      <c r="U5453" s="32">
        <f t="shared" si="408"/>
        <v>0</v>
      </c>
      <c r="V5453" s="22" t="str">
        <f t="shared" si="409"/>
        <v/>
      </c>
      <c r="X5453" s="33"/>
      <c r="Y5453" s="33"/>
    </row>
    <row r="5454" spans="1:25" x14ac:dyDescent="0.2">
      <c r="A5454" s="93"/>
      <c r="B5454" s="94" t="str">
        <f>IFERROR(VLOOKUP($A5454,HeadJournal!$A$1:$NTR$890,COLUMN(HeadJournal!B$1),0),"")</f>
        <v/>
      </c>
      <c r="C5454" s="94" t="str">
        <f>IFERROR(VLOOKUP($A5454,HeadJournal!$A$1:$NTR$890,COLUMN(HeadJournal!C$1),0),"")</f>
        <v/>
      </c>
      <c r="D5454" s="125" t="str">
        <f>IFERROR(VLOOKUP($A5454,HeadJournal!$A$1:$NTR$890,COLUMN(HeadJournal!D$1),0),"")</f>
        <v/>
      </c>
      <c r="E5454" s="95" t="str">
        <f>IFERROR(VLOOKUP($A5454,HeadJournal!$A$1:$NTR$890,COLUMN(HeadJournal!G$1),0),"")</f>
        <v/>
      </c>
      <c r="F5454" s="95" t="str">
        <f t="shared" si="406"/>
        <v/>
      </c>
      <c r="G5454" s="97"/>
      <c r="H5454" s="161"/>
      <c r="I5454" s="97"/>
      <c r="J5454" s="97"/>
      <c r="K5454" s="29"/>
      <c r="L5454" s="29"/>
      <c r="M5454" s="30">
        <f>IFERROR(VLOOKUP($A5454,HeadJournal!$A$1:$J$890,COLUMN(HeadJournal!I$1),0)*($K5454+$L5454)/(SUMIF($A:$A,$A5454,$K:$K)+SUMIF($A:$A,$A5454,$L:$L)),0)</f>
        <v>0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</v>
      </c>
      <c r="P5454" s="30">
        <f>IFERROR(SUM(K5454:O5454)*VLOOKUP($A5454,HeadJournal!$A$1:$L$890,COLUMN(HeadJournal!H$1),0),0)</f>
        <v>0</v>
      </c>
      <c r="Q5454" s="29"/>
      <c r="R5454" s="31"/>
      <c r="S5454" s="31"/>
      <c r="T5454" s="95" t="str">
        <f t="shared" si="407"/>
        <v/>
      </c>
      <c r="U5454" s="32">
        <f t="shared" si="408"/>
        <v>0</v>
      </c>
      <c r="V5454" s="22" t="str">
        <f t="shared" si="409"/>
        <v/>
      </c>
      <c r="X5454" s="33"/>
      <c r="Y5454" s="33"/>
    </row>
    <row r="5455" spans="1:25" x14ac:dyDescent="0.2">
      <c r="A5455" s="93"/>
      <c r="B5455" s="94" t="str">
        <f>IFERROR(VLOOKUP($A5455,HeadJournal!$A$1:$NTR$890,COLUMN(HeadJournal!B$1),0),"")</f>
        <v/>
      </c>
      <c r="C5455" s="94" t="str">
        <f>IFERROR(VLOOKUP($A5455,HeadJournal!$A$1:$NTR$890,COLUMN(HeadJournal!C$1),0),"")</f>
        <v/>
      </c>
      <c r="D5455" s="125" t="str">
        <f>IFERROR(VLOOKUP($A5455,HeadJournal!$A$1:$NTR$890,COLUMN(HeadJournal!D$1),0),"")</f>
        <v/>
      </c>
      <c r="E5455" s="95" t="str">
        <f>IFERROR(VLOOKUP($A5455,HeadJournal!$A$1:$NTR$890,COLUMN(HeadJournal!G$1),0),"")</f>
        <v/>
      </c>
      <c r="F5455" s="95" t="str">
        <f t="shared" si="406"/>
        <v/>
      </c>
      <c r="G5455" s="97"/>
      <c r="H5455" s="161"/>
      <c r="I5455" s="97"/>
      <c r="J5455" s="97"/>
      <c r="K5455" s="29"/>
      <c r="L5455" s="29"/>
      <c r="M5455" s="30">
        <f>IFERROR(VLOOKUP($A5455,HeadJournal!$A$1:$J$890,COLUMN(HeadJournal!I$1),0)*($K5455+$L5455)/(SUMIF($A:$A,$A5455,$K:$K)+SUMIF($A:$A,$A5455,$L:$L)),0)</f>
        <v>0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0</v>
      </c>
      <c r="P5455" s="30">
        <f>IFERROR(SUM(K5455:O5455)*VLOOKUP($A5455,HeadJournal!$A$1:$L$890,COLUMN(HeadJournal!H$1),0),0)</f>
        <v>0</v>
      </c>
      <c r="Q5455" s="29"/>
      <c r="R5455" s="31"/>
      <c r="S5455" s="31"/>
      <c r="T5455" s="95" t="str">
        <f t="shared" si="407"/>
        <v/>
      </c>
      <c r="U5455" s="32">
        <f t="shared" si="408"/>
        <v>0</v>
      </c>
      <c r="V5455" s="22" t="str">
        <f t="shared" si="409"/>
        <v/>
      </c>
      <c r="X5455" s="33"/>
      <c r="Y5455" s="33"/>
    </row>
    <row r="5456" spans="1:25" x14ac:dyDescent="0.2">
      <c r="A5456" s="93"/>
      <c r="B5456" s="94" t="str">
        <f>IFERROR(VLOOKUP($A5456,HeadJournal!$A$1:$NTR$890,COLUMN(HeadJournal!B$1),0),"")</f>
        <v/>
      </c>
      <c r="C5456" s="94" t="str">
        <f>IFERROR(VLOOKUP($A5456,HeadJournal!$A$1:$NTR$890,COLUMN(HeadJournal!C$1),0),"")</f>
        <v/>
      </c>
      <c r="D5456" s="125" t="str">
        <f>IFERROR(VLOOKUP($A5456,HeadJournal!$A$1:$NTR$890,COLUMN(HeadJournal!D$1),0),"")</f>
        <v/>
      </c>
      <c r="E5456" s="95" t="str">
        <f>IFERROR(VLOOKUP($A5456,HeadJournal!$A$1:$NTR$890,COLUMN(HeadJournal!G$1),0),"")</f>
        <v/>
      </c>
      <c r="F5456" s="95" t="str">
        <f t="shared" si="406"/>
        <v/>
      </c>
      <c r="G5456" s="97"/>
      <c r="H5456" s="161"/>
      <c r="I5456" s="97"/>
      <c r="J5456" s="97"/>
      <c r="K5456" s="29"/>
      <c r="L5456" s="29"/>
      <c r="M5456" s="30">
        <f>IFERROR(VLOOKUP($A5456,HeadJournal!$A$1:$J$890,COLUMN(HeadJournal!I$1),0)*($K5456+$L5456)/(SUMIF($A:$A,$A5456,$K:$K)+SUMIF($A:$A,$A5456,$L:$L)),0)</f>
        <v>0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</v>
      </c>
      <c r="P5456" s="30">
        <f>IFERROR(SUM(K5456:O5456)*VLOOKUP($A5456,HeadJournal!$A$1:$L$890,COLUMN(HeadJournal!H$1),0),0)</f>
        <v>0</v>
      </c>
      <c r="Q5456" s="29"/>
      <c r="R5456" s="31"/>
      <c r="S5456" s="31"/>
      <c r="T5456" s="95" t="str">
        <f t="shared" si="407"/>
        <v/>
      </c>
      <c r="U5456" s="32">
        <f t="shared" si="408"/>
        <v>0</v>
      </c>
      <c r="V5456" s="22" t="str">
        <f t="shared" si="409"/>
        <v/>
      </c>
      <c r="X5456" s="33"/>
      <c r="Y5456" s="33"/>
    </row>
    <row r="5457" spans="1:25" x14ac:dyDescent="0.2">
      <c r="A5457" s="93"/>
      <c r="B5457" s="94" t="str">
        <f>IFERROR(VLOOKUP($A5457,HeadJournal!$A$1:$NTR$890,COLUMN(HeadJournal!B$1),0),"")</f>
        <v/>
      </c>
      <c r="C5457" s="94" t="str">
        <f>IFERROR(VLOOKUP($A5457,HeadJournal!$A$1:$NTR$890,COLUMN(HeadJournal!C$1),0),"")</f>
        <v/>
      </c>
      <c r="D5457" s="125" t="str">
        <f>IFERROR(VLOOKUP($A5457,HeadJournal!$A$1:$NTR$890,COLUMN(HeadJournal!D$1),0),"")</f>
        <v/>
      </c>
      <c r="E5457" s="95" t="str">
        <f>IFERROR(VLOOKUP($A5457,HeadJournal!$A$1:$NTR$890,COLUMN(HeadJournal!G$1),0),"")</f>
        <v/>
      </c>
      <c r="F5457" s="95" t="str">
        <f t="shared" si="406"/>
        <v/>
      </c>
      <c r="G5457" s="97"/>
      <c r="H5457" s="161"/>
      <c r="I5457" s="97"/>
      <c r="J5457" s="97"/>
      <c r="K5457" s="29"/>
      <c r="L5457" s="29"/>
      <c r="M5457" s="30">
        <f>IFERROR(VLOOKUP($A5457,HeadJournal!$A$1:$J$890,COLUMN(HeadJournal!I$1),0)*($K5457+$L5457)/(SUMIF($A:$A,$A5457,$K:$K)+SUMIF($A:$A,$A5457,$L:$L)),0)</f>
        <v>0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</v>
      </c>
      <c r="P5457" s="30">
        <f>IFERROR(SUM(K5457:O5457)*VLOOKUP($A5457,HeadJournal!$A$1:$L$890,COLUMN(HeadJournal!H$1),0),0)</f>
        <v>0</v>
      </c>
      <c r="Q5457" s="29"/>
      <c r="R5457" s="31"/>
      <c r="S5457" s="31"/>
      <c r="T5457" s="95" t="str">
        <f t="shared" si="407"/>
        <v/>
      </c>
      <c r="U5457" s="32">
        <f t="shared" si="408"/>
        <v>0</v>
      </c>
      <c r="V5457" s="22" t="str">
        <f t="shared" si="409"/>
        <v/>
      </c>
      <c r="X5457" s="33"/>
      <c r="Y5457" s="33"/>
    </row>
    <row r="5458" spans="1:25" x14ac:dyDescent="0.2">
      <c r="A5458" s="93"/>
      <c r="B5458" s="94" t="str">
        <f>IFERROR(VLOOKUP($A5458,HeadJournal!$A$1:$NTR$890,COLUMN(HeadJournal!B$1),0),"")</f>
        <v/>
      </c>
      <c r="C5458" s="94" t="str">
        <f>IFERROR(VLOOKUP($A5458,HeadJournal!$A$1:$NTR$890,COLUMN(HeadJournal!C$1),0),"")</f>
        <v/>
      </c>
      <c r="D5458" s="125" t="str">
        <f>IFERROR(VLOOKUP($A5458,HeadJournal!$A$1:$NTR$890,COLUMN(HeadJournal!D$1),0),"")</f>
        <v/>
      </c>
      <c r="E5458" s="95" t="str">
        <f>IFERROR(VLOOKUP($A5458,HeadJournal!$A$1:$NTR$890,COLUMN(HeadJournal!G$1),0),"")</f>
        <v/>
      </c>
      <c r="F5458" s="95" t="str">
        <f t="shared" si="406"/>
        <v/>
      </c>
      <c r="G5458" s="97"/>
      <c r="H5458" s="161"/>
      <c r="I5458" s="97"/>
      <c r="J5458" s="97"/>
      <c r="K5458" s="29"/>
      <c r="L5458" s="29"/>
      <c r="M5458" s="30">
        <f>IFERROR(VLOOKUP($A5458,HeadJournal!$A$1:$J$890,COLUMN(HeadJournal!I$1),0)*($K5458+$L5458)/(SUMIF($A:$A,$A5458,$K:$K)+SUMIF($A:$A,$A5458,$L:$L)),0)</f>
        <v>0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0</v>
      </c>
      <c r="P5458" s="30">
        <f>IFERROR(SUM(K5458:O5458)*VLOOKUP($A5458,HeadJournal!$A$1:$L$890,COLUMN(HeadJournal!H$1),0),0)</f>
        <v>0</v>
      </c>
      <c r="Q5458" s="29"/>
      <c r="R5458" s="31"/>
      <c r="S5458" s="31"/>
      <c r="T5458" s="95" t="str">
        <f t="shared" si="407"/>
        <v/>
      </c>
      <c r="U5458" s="32">
        <f t="shared" si="408"/>
        <v>0</v>
      </c>
      <c r="V5458" s="22" t="str">
        <f t="shared" si="409"/>
        <v/>
      </c>
      <c r="X5458" s="33"/>
      <c r="Y5458" s="33"/>
    </row>
    <row r="5459" spans="1:25" x14ac:dyDescent="0.2">
      <c r="A5459" s="93"/>
      <c r="B5459" s="94" t="str">
        <f>IFERROR(VLOOKUP($A5459,HeadJournal!$A$1:$NTR$890,COLUMN(HeadJournal!B$1),0),"")</f>
        <v/>
      </c>
      <c r="C5459" s="94" t="str">
        <f>IFERROR(VLOOKUP($A5459,HeadJournal!$A$1:$NTR$890,COLUMN(HeadJournal!C$1),0),"")</f>
        <v/>
      </c>
      <c r="D5459" s="125" t="str">
        <f>IFERROR(VLOOKUP($A5459,HeadJournal!$A$1:$NTR$890,COLUMN(HeadJournal!D$1),0),"")</f>
        <v/>
      </c>
      <c r="E5459" s="95" t="str">
        <f>IFERROR(VLOOKUP($A5459,HeadJournal!$A$1:$NTR$890,COLUMN(HeadJournal!G$1),0),"")</f>
        <v/>
      </c>
      <c r="F5459" s="95" t="str">
        <f t="shared" si="406"/>
        <v/>
      </c>
      <c r="G5459" s="97"/>
      <c r="H5459" s="161"/>
      <c r="I5459" s="97"/>
      <c r="J5459" s="97"/>
      <c r="K5459" s="29"/>
      <c r="L5459" s="29"/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0</v>
      </c>
      <c r="Q5459" s="29"/>
      <c r="R5459" s="31"/>
      <c r="S5459" s="31"/>
      <c r="T5459" s="95" t="str">
        <f t="shared" si="407"/>
        <v/>
      </c>
      <c r="U5459" s="32">
        <f t="shared" si="408"/>
        <v>0</v>
      </c>
      <c r="V5459" s="22" t="str">
        <f t="shared" si="409"/>
        <v/>
      </c>
      <c r="X5459" s="33"/>
      <c r="Y5459" s="33"/>
    </row>
    <row r="5460" spans="1:25" x14ac:dyDescent="0.2">
      <c r="A5460" s="93"/>
      <c r="B5460" s="94" t="str">
        <f>IFERROR(VLOOKUP($A5460,HeadJournal!$A$1:$NTR$890,COLUMN(HeadJournal!B$1),0),"")</f>
        <v/>
      </c>
      <c r="C5460" s="94" t="str">
        <f>IFERROR(VLOOKUP($A5460,HeadJournal!$A$1:$NTR$890,COLUMN(HeadJournal!C$1),0),"")</f>
        <v/>
      </c>
      <c r="D5460" s="125" t="str">
        <f>IFERROR(VLOOKUP($A5460,HeadJournal!$A$1:$NTR$890,COLUMN(HeadJournal!D$1),0),"")</f>
        <v/>
      </c>
      <c r="E5460" s="95" t="str">
        <f>IFERROR(VLOOKUP($A5460,HeadJournal!$A$1:$NTR$890,COLUMN(HeadJournal!G$1),0),"")</f>
        <v/>
      </c>
      <c r="F5460" s="95" t="str">
        <f t="shared" si="406"/>
        <v/>
      </c>
      <c r="G5460" s="97"/>
      <c r="H5460" s="161"/>
      <c r="I5460" s="97"/>
      <c r="J5460" s="97"/>
      <c r="K5460" s="29"/>
      <c r="L5460" s="29"/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0</v>
      </c>
      <c r="Q5460" s="29"/>
      <c r="R5460" s="31"/>
      <c r="S5460" s="31"/>
      <c r="T5460" s="95" t="str">
        <f t="shared" si="407"/>
        <v/>
      </c>
      <c r="U5460" s="32">
        <f t="shared" si="408"/>
        <v>0</v>
      </c>
      <c r="V5460" s="22" t="str">
        <f t="shared" si="409"/>
        <v/>
      </c>
      <c r="X5460" s="33"/>
      <c r="Y5460" s="33"/>
    </row>
    <row r="5461" spans="1:25" x14ac:dyDescent="0.2">
      <c r="A5461" s="93"/>
      <c r="B5461" s="94" t="str">
        <f>IFERROR(VLOOKUP($A5461,HeadJournal!$A$1:$NTR$890,COLUMN(HeadJournal!B$1),0),"")</f>
        <v/>
      </c>
      <c r="C5461" s="94" t="str">
        <f>IFERROR(VLOOKUP($A5461,HeadJournal!$A$1:$NTR$890,COLUMN(HeadJournal!C$1),0),"")</f>
        <v/>
      </c>
      <c r="D5461" s="125" t="str">
        <f>IFERROR(VLOOKUP($A5461,HeadJournal!$A$1:$NTR$890,COLUMN(HeadJournal!D$1),0),"")</f>
        <v/>
      </c>
      <c r="E5461" s="95" t="str">
        <f>IFERROR(VLOOKUP($A5461,HeadJournal!$A$1:$NTR$890,COLUMN(HeadJournal!G$1),0),"")</f>
        <v/>
      </c>
      <c r="F5461" s="95" t="str">
        <f t="shared" si="406"/>
        <v/>
      </c>
      <c r="G5461" s="97"/>
      <c r="H5461" s="161"/>
      <c r="I5461" s="97"/>
      <c r="J5461" s="97"/>
      <c r="K5461" s="29"/>
      <c r="L5461" s="29"/>
      <c r="M5461" s="30">
        <f>IFERROR(VLOOKUP($A5461,HeadJournal!$A$1:$J$890,COLUMN(HeadJournal!I$1),0)*($K5461+$L5461)/(SUMIF($A:$A,$A5461,$K:$K)+SUMIF($A:$A,$A5461,$L:$L)),0)</f>
        <v>0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</v>
      </c>
      <c r="P5461" s="30">
        <f>IFERROR(SUM(K5461:O5461)*VLOOKUP($A5461,HeadJournal!$A$1:$L$890,COLUMN(HeadJournal!H$1),0),0)</f>
        <v>0</v>
      </c>
      <c r="Q5461" s="29"/>
      <c r="R5461" s="31"/>
      <c r="S5461" s="31"/>
      <c r="T5461" s="95" t="str">
        <f t="shared" si="407"/>
        <v/>
      </c>
      <c r="U5461" s="32">
        <f t="shared" si="408"/>
        <v>0</v>
      </c>
      <c r="V5461" s="22" t="str">
        <f t="shared" si="409"/>
        <v/>
      </c>
      <c r="X5461" s="33"/>
      <c r="Y5461" s="33"/>
    </row>
    <row r="5462" spans="1:25" x14ac:dyDescent="0.2">
      <c r="A5462" s="93"/>
      <c r="B5462" s="94" t="str">
        <f>IFERROR(VLOOKUP($A5462,HeadJournal!$A$1:$NTR$890,COLUMN(HeadJournal!B$1),0),"")</f>
        <v/>
      </c>
      <c r="C5462" s="94" t="str">
        <f>IFERROR(VLOOKUP($A5462,HeadJournal!$A$1:$NTR$890,COLUMN(HeadJournal!C$1),0),"")</f>
        <v/>
      </c>
      <c r="D5462" s="125" t="str">
        <f>IFERROR(VLOOKUP($A5462,HeadJournal!$A$1:$NTR$890,COLUMN(HeadJournal!D$1),0),"")</f>
        <v/>
      </c>
      <c r="E5462" s="95" t="str">
        <f>IFERROR(VLOOKUP($A5462,HeadJournal!$A$1:$NTR$890,COLUMN(HeadJournal!G$1),0),"")</f>
        <v/>
      </c>
      <c r="F5462" s="95" t="str">
        <f t="shared" si="406"/>
        <v/>
      </c>
      <c r="G5462" s="97"/>
      <c r="H5462" s="161"/>
      <c r="I5462" s="97"/>
      <c r="J5462" s="97"/>
      <c r="K5462" s="29"/>
      <c r="L5462" s="29"/>
      <c r="M5462" s="30">
        <f>IFERROR(VLOOKUP($A5462,HeadJournal!$A$1:$J$890,COLUMN(HeadJournal!I$1),0)*($K5462+$L5462)/(SUMIF($A:$A,$A5462,$K:$K)+SUMIF($A:$A,$A5462,$L:$L)),0)</f>
        <v>0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</v>
      </c>
      <c r="P5462" s="30">
        <f>IFERROR(SUM(K5462:O5462)*VLOOKUP($A5462,HeadJournal!$A$1:$L$890,COLUMN(HeadJournal!H$1),0),0)</f>
        <v>0</v>
      </c>
      <c r="Q5462" s="29"/>
      <c r="R5462" s="31"/>
      <c r="S5462" s="31"/>
      <c r="T5462" s="95" t="str">
        <f t="shared" si="407"/>
        <v/>
      </c>
      <c r="U5462" s="32">
        <f t="shared" si="408"/>
        <v>0</v>
      </c>
      <c r="V5462" s="22" t="str">
        <f t="shared" si="409"/>
        <v/>
      </c>
      <c r="X5462" s="33"/>
      <c r="Y5462" s="33"/>
    </row>
    <row r="5463" spans="1:25" x14ac:dyDescent="0.2">
      <c r="A5463" s="93"/>
      <c r="B5463" s="94" t="str">
        <f>IFERROR(VLOOKUP($A5463,HeadJournal!$A$1:$NTR$890,COLUMN(HeadJournal!B$1),0),"")</f>
        <v/>
      </c>
      <c r="C5463" s="94" t="str">
        <f>IFERROR(VLOOKUP($A5463,HeadJournal!$A$1:$NTR$890,COLUMN(HeadJournal!C$1),0),"")</f>
        <v/>
      </c>
      <c r="D5463" s="125" t="str">
        <f>IFERROR(VLOOKUP($A5463,HeadJournal!$A$1:$NTR$890,COLUMN(HeadJournal!D$1),0),"")</f>
        <v/>
      </c>
      <c r="E5463" s="95" t="str">
        <f>IFERROR(VLOOKUP($A5463,HeadJournal!$A$1:$NTR$890,COLUMN(HeadJournal!G$1),0),"")</f>
        <v/>
      </c>
      <c r="F5463" s="95" t="str">
        <f t="shared" si="406"/>
        <v/>
      </c>
      <c r="G5463" s="97"/>
      <c r="H5463" s="161"/>
      <c r="I5463" s="97"/>
      <c r="J5463" s="97"/>
      <c r="K5463" s="29"/>
      <c r="L5463" s="29"/>
      <c r="M5463" s="30">
        <f>IFERROR(VLOOKUP($A5463,HeadJournal!$A$1:$J$890,COLUMN(HeadJournal!I$1),0)*($K5463+$L5463)/(SUMIF($A:$A,$A5463,$K:$K)+SUMIF($A:$A,$A5463,$L:$L)),0)</f>
        <v>0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</v>
      </c>
      <c r="P5463" s="30">
        <f>IFERROR(SUM(K5463:O5463)*VLOOKUP($A5463,HeadJournal!$A$1:$L$890,COLUMN(HeadJournal!H$1),0),0)</f>
        <v>0</v>
      </c>
      <c r="Q5463" s="29"/>
      <c r="R5463" s="31"/>
      <c r="S5463" s="31"/>
      <c r="T5463" s="95" t="str">
        <f t="shared" si="407"/>
        <v/>
      </c>
      <c r="U5463" s="32">
        <f t="shared" si="408"/>
        <v>0</v>
      </c>
      <c r="V5463" s="22" t="str">
        <f t="shared" si="409"/>
        <v/>
      </c>
      <c r="X5463" s="33"/>
      <c r="Y5463" s="33"/>
    </row>
    <row r="5464" spans="1:25" x14ac:dyDescent="0.2">
      <c r="A5464" s="93"/>
      <c r="B5464" s="94" t="str">
        <f>IFERROR(VLOOKUP($A5464,HeadJournal!$A$1:$NTR$890,COLUMN(HeadJournal!B$1),0),"")</f>
        <v/>
      </c>
      <c r="C5464" s="94" t="str">
        <f>IFERROR(VLOOKUP($A5464,HeadJournal!$A$1:$NTR$890,COLUMN(HeadJournal!C$1),0),"")</f>
        <v/>
      </c>
      <c r="D5464" s="125" t="str">
        <f>IFERROR(VLOOKUP($A5464,HeadJournal!$A$1:$NTR$890,COLUMN(HeadJournal!D$1),0),"")</f>
        <v/>
      </c>
      <c r="E5464" s="95" t="str">
        <f>IFERROR(VLOOKUP($A5464,HeadJournal!$A$1:$NTR$890,COLUMN(HeadJournal!G$1),0),"")</f>
        <v/>
      </c>
      <c r="F5464" s="95" t="str">
        <f t="shared" si="406"/>
        <v/>
      </c>
      <c r="G5464" s="97"/>
      <c r="H5464" s="161"/>
      <c r="I5464" s="97"/>
      <c r="J5464" s="97"/>
      <c r="K5464" s="29"/>
      <c r="L5464" s="29"/>
      <c r="M5464" s="30">
        <f>IFERROR(VLOOKUP($A5464,HeadJournal!$A$1:$J$890,COLUMN(HeadJournal!I$1),0)*($K5464+$L5464)/(SUMIF($A:$A,$A5464,$K:$K)+SUMIF($A:$A,$A5464,$L:$L)),0)</f>
        <v>0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</v>
      </c>
      <c r="P5464" s="30">
        <f>IFERROR(SUM(K5464:O5464)*VLOOKUP($A5464,HeadJournal!$A$1:$L$890,COLUMN(HeadJournal!H$1),0),0)</f>
        <v>0</v>
      </c>
      <c r="Q5464" s="29"/>
      <c r="R5464" s="31"/>
      <c r="S5464" s="31"/>
      <c r="T5464" s="95" t="str">
        <f t="shared" si="407"/>
        <v/>
      </c>
      <c r="U5464" s="32">
        <f t="shared" si="408"/>
        <v>0</v>
      </c>
      <c r="V5464" s="22" t="str">
        <f t="shared" si="409"/>
        <v/>
      </c>
      <c r="X5464" s="33"/>
      <c r="Y5464" s="33"/>
    </row>
    <row r="5465" spans="1:25" x14ac:dyDescent="0.2">
      <c r="A5465" s="93"/>
      <c r="B5465" s="94" t="str">
        <f>IFERROR(VLOOKUP($A5465,HeadJournal!$A$1:$NTR$890,COLUMN(HeadJournal!B$1),0),"")</f>
        <v/>
      </c>
      <c r="C5465" s="94" t="str">
        <f>IFERROR(VLOOKUP($A5465,HeadJournal!$A$1:$NTR$890,COLUMN(HeadJournal!C$1),0),"")</f>
        <v/>
      </c>
      <c r="D5465" s="125" t="str">
        <f>IFERROR(VLOOKUP($A5465,HeadJournal!$A$1:$NTR$890,COLUMN(HeadJournal!D$1),0),"")</f>
        <v/>
      </c>
      <c r="E5465" s="95" t="str">
        <f>IFERROR(VLOOKUP($A5465,HeadJournal!$A$1:$NTR$890,COLUMN(HeadJournal!G$1),0),"")</f>
        <v/>
      </c>
      <c r="F5465" s="95" t="str">
        <f t="shared" si="406"/>
        <v/>
      </c>
      <c r="G5465" s="97"/>
      <c r="H5465" s="161"/>
      <c r="I5465" s="97"/>
      <c r="J5465" s="97"/>
      <c r="K5465" s="29"/>
      <c r="L5465" s="29"/>
      <c r="M5465" s="30">
        <f>IFERROR(VLOOKUP($A5465,HeadJournal!$A$1:$J$890,COLUMN(HeadJournal!I$1),0)*($K5465+$L5465)/(SUMIF($A:$A,$A5465,$K:$K)+SUMIF($A:$A,$A5465,$L:$L)),0)</f>
        <v>0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</v>
      </c>
      <c r="P5465" s="30">
        <f>IFERROR(SUM(K5465:O5465)*VLOOKUP($A5465,HeadJournal!$A$1:$L$890,COLUMN(HeadJournal!H$1),0),0)</f>
        <v>0</v>
      </c>
      <c r="Q5465" s="29"/>
      <c r="R5465" s="31"/>
      <c r="S5465" s="31"/>
      <c r="T5465" s="95" t="str">
        <f t="shared" si="407"/>
        <v/>
      </c>
      <c r="U5465" s="32">
        <f t="shared" si="408"/>
        <v>0</v>
      </c>
      <c r="V5465" s="22" t="str">
        <f t="shared" si="409"/>
        <v/>
      </c>
      <c r="X5465" s="33"/>
      <c r="Y5465" s="33"/>
    </row>
    <row r="5466" spans="1:25" x14ac:dyDescent="0.2">
      <c r="A5466" s="93"/>
      <c r="B5466" s="94" t="str">
        <f>IFERROR(VLOOKUP($A5466,HeadJournal!$A$1:$NTR$890,COLUMN(HeadJournal!B$1),0),"")</f>
        <v/>
      </c>
      <c r="C5466" s="94" t="str">
        <f>IFERROR(VLOOKUP($A5466,HeadJournal!$A$1:$NTR$890,COLUMN(HeadJournal!C$1),0),"")</f>
        <v/>
      </c>
      <c r="D5466" s="125" t="str">
        <f>IFERROR(VLOOKUP($A5466,HeadJournal!$A$1:$NTR$890,COLUMN(HeadJournal!D$1),0),"")</f>
        <v/>
      </c>
      <c r="E5466" s="95" t="str">
        <f>IFERROR(VLOOKUP($A5466,HeadJournal!$A$1:$NTR$890,COLUMN(HeadJournal!G$1),0),"")</f>
        <v/>
      </c>
      <c r="F5466" s="95" t="str">
        <f t="shared" si="406"/>
        <v/>
      </c>
      <c r="G5466" s="97"/>
      <c r="H5466" s="161"/>
      <c r="I5466" s="97"/>
      <c r="J5466" s="97"/>
      <c r="K5466" s="29"/>
      <c r="L5466" s="29"/>
      <c r="M5466" s="30">
        <f>IFERROR(VLOOKUP($A5466,HeadJournal!$A$1:$J$890,COLUMN(HeadJournal!I$1),0)*($K5466+$L5466)/(SUMIF($A:$A,$A5466,$K:$K)+SUMIF($A:$A,$A5466,$L:$L)),0)</f>
        <v>0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</v>
      </c>
      <c r="P5466" s="30">
        <f>IFERROR(SUM(K5466:O5466)*VLOOKUP($A5466,HeadJournal!$A$1:$L$890,COLUMN(HeadJournal!H$1),0),0)</f>
        <v>0</v>
      </c>
      <c r="Q5466" s="29"/>
      <c r="R5466" s="31"/>
      <c r="S5466" s="31"/>
      <c r="T5466" s="95" t="str">
        <f t="shared" si="407"/>
        <v/>
      </c>
      <c r="U5466" s="32">
        <f t="shared" si="408"/>
        <v>0</v>
      </c>
      <c r="V5466" s="22" t="str">
        <f t="shared" si="409"/>
        <v/>
      </c>
      <c r="X5466" s="33"/>
      <c r="Y5466" s="33"/>
    </row>
    <row r="5467" spans="1:25" x14ac:dyDescent="0.2">
      <c r="A5467" s="93"/>
      <c r="B5467" s="94" t="str">
        <f>IFERROR(VLOOKUP($A5467,HeadJournal!$A$1:$NTR$890,COLUMN(HeadJournal!B$1),0),"")</f>
        <v/>
      </c>
      <c r="C5467" s="94" t="str">
        <f>IFERROR(VLOOKUP($A5467,HeadJournal!$A$1:$NTR$890,COLUMN(HeadJournal!C$1),0),"")</f>
        <v/>
      </c>
      <c r="D5467" s="125" t="str">
        <f>IFERROR(VLOOKUP($A5467,HeadJournal!$A$1:$NTR$890,COLUMN(HeadJournal!D$1),0),"")</f>
        <v/>
      </c>
      <c r="E5467" s="95" t="str">
        <f>IFERROR(VLOOKUP($A5467,HeadJournal!$A$1:$NTR$890,COLUMN(HeadJournal!G$1),0),"")</f>
        <v/>
      </c>
      <c r="F5467" s="95" t="str">
        <f t="shared" si="406"/>
        <v/>
      </c>
      <c r="G5467" s="97"/>
      <c r="H5467" s="161"/>
      <c r="I5467" s="97"/>
      <c r="J5467" s="97"/>
      <c r="K5467" s="29"/>
      <c r="L5467" s="29"/>
      <c r="M5467" s="30">
        <f>IFERROR(VLOOKUP($A5467,HeadJournal!$A$1:$J$890,COLUMN(HeadJournal!I$1),0)*($K5467+$L5467)/(SUMIF($A:$A,$A5467,$K:$K)+SUMIF($A:$A,$A5467,$L:$L)),0)</f>
        <v>0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</v>
      </c>
      <c r="P5467" s="30">
        <f>IFERROR(SUM(K5467:O5467)*VLOOKUP($A5467,HeadJournal!$A$1:$L$890,COLUMN(HeadJournal!H$1),0),0)</f>
        <v>0</v>
      </c>
      <c r="Q5467" s="29"/>
      <c r="R5467" s="31"/>
      <c r="S5467" s="31"/>
      <c r="T5467" s="95" t="str">
        <f t="shared" si="407"/>
        <v/>
      </c>
      <c r="U5467" s="32">
        <f t="shared" si="408"/>
        <v>0</v>
      </c>
      <c r="V5467" s="22" t="str">
        <f t="shared" si="409"/>
        <v/>
      </c>
      <c r="X5467" s="33"/>
      <c r="Y5467" s="33"/>
    </row>
    <row r="5468" spans="1:25" x14ac:dyDescent="0.2">
      <c r="A5468" s="93"/>
      <c r="B5468" s="94" t="str">
        <f>IFERROR(VLOOKUP($A5468,HeadJournal!$A$1:$NTR$890,COLUMN(HeadJournal!B$1),0),"")</f>
        <v/>
      </c>
      <c r="C5468" s="94" t="str">
        <f>IFERROR(VLOOKUP($A5468,HeadJournal!$A$1:$NTR$890,COLUMN(HeadJournal!C$1),0),"")</f>
        <v/>
      </c>
      <c r="D5468" s="125" t="str">
        <f>IFERROR(VLOOKUP($A5468,HeadJournal!$A$1:$NTR$890,COLUMN(HeadJournal!D$1),0),"")</f>
        <v/>
      </c>
      <c r="E5468" s="95" t="str">
        <f>IFERROR(VLOOKUP($A5468,HeadJournal!$A$1:$NTR$890,COLUMN(HeadJournal!G$1),0),"")</f>
        <v/>
      </c>
      <c r="F5468" s="95" t="str">
        <f t="shared" si="406"/>
        <v/>
      </c>
      <c r="G5468" s="97"/>
      <c r="H5468" s="161"/>
      <c r="I5468" s="97"/>
      <c r="J5468" s="97"/>
      <c r="K5468" s="29"/>
      <c r="L5468" s="29"/>
      <c r="M5468" s="30">
        <f>IFERROR(VLOOKUP($A5468,HeadJournal!$A$1:$J$890,COLUMN(HeadJournal!I$1),0)*($K5468+$L5468)/(SUMIF($A:$A,$A5468,$K:$K)+SUMIF($A:$A,$A5468,$L:$L)),0)</f>
        <v>0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</v>
      </c>
      <c r="P5468" s="30">
        <f>IFERROR(SUM(K5468:O5468)*VLOOKUP($A5468,HeadJournal!$A$1:$L$890,COLUMN(HeadJournal!H$1),0),0)</f>
        <v>0</v>
      </c>
      <c r="Q5468" s="29"/>
      <c r="R5468" s="31"/>
      <c r="S5468" s="31"/>
      <c r="T5468" s="95" t="str">
        <f t="shared" si="407"/>
        <v/>
      </c>
      <c r="U5468" s="32">
        <f t="shared" si="408"/>
        <v>0</v>
      </c>
      <c r="V5468" s="22" t="str">
        <f t="shared" si="409"/>
        <v/>
      </c>
      <c r="X5468" s="33"/>
      <c r="Y5468" s="33"/>
    </row>
    <row r="5469" spans="1:25" x14ac:dyDescent="0.2">
      <c r="A5469" s="93"/>
      <c r="B5469" s="94" t="str">
        <f>IFERROR(VLOOKUP($A5469,HeadJournal!$A$1:$NTR$890,COLUMN(HeadJournal!B$1),0),"")</f>
        <v/>
      </c>
      <c r="C5469" s="94" t="str">
        <f>IFERROR(VLOOKUP($A5469,HeadJournal!$A$1:$NTR$890,COLUMN(HeadJournal!C$1),0),"")</f>
        <v/>
      </c>
      <c r="D5469" s="125" t="str">
        <f>IFERROR(VLOOKUP($A5469,HeadJournal!$A$1:$NTR$890,COLUMN(HeadJournal!D$1),0),"")</f>
        <v/>
      </c>
      <c r="E5469" s="95" t="str">
        <f>IFERROR(VLOOKUP($A5469,HeadJournal!$A$1:$NTR$890,COLUMN(HeadJournal!G$1),0),"")</f>
        <v/>
      </c>
      <c r="F5469" s="95" t="str">
        <f t="shared" si="406"/>
        <v/>
      </c>
      <c r="G5469" s="97"/>
      <c r="H5469" s="161"/>
      <c r="I5469" s="97"/>
      <c r="J5469" s="97"/>
      <c r="K5469" s="29"/>
      <c r="L5469" s="29"/>
      <c r="M5469" s="30">
        <f>IFERROR(VLOOKUP($A5469,HeadJournal!$A$1:$J$890,COLUMN(HeadJournal!I$1),0)*($K5469+$L5469)/(SUMIF($A:$A,$A5469,$K:$K)+SUMIF($A:$A,$A5469,$L:$L)),0)</f>
        <v>0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</v>
      </c>
      <c r="P5469" s="30">
        <f>IFERROR(SUM(K5469:O5469)*VLOOKUP($A5469,HeadJournal!$A$1:$L$890,COLUMN(HeadJournal!H$1),0),0)</f>
        <v>0</v>
      </c>
      <c r="Q5469" s="29"/>
      <c r="R5469" s="31"/>
      <c r="S5469" s="31"/>
      <c r="T5469" s="95" t="str">
        <f t="shared" si="407"/>
        <v/>
      </c>
      <c r="U5469" s="32">
        <f t="shared" si="408"/>
        <v>0</v>
      </c>
      <c r="V5469" s="22" t="str">
        <f t="shared" si="409"/>
        <v/>
      </c>
      <c r="X5469" s="33"/>
      <c r="Y5469" s="33"/>
    </row>
    <row r="5470" spans="1:25" x14ac:dyDescent="0.2">
      <c r="A5470" s="93"/>
      <c r="B5470" s="94" t="str">
        <f>IFERROR(VLOOKUP($A5470,HeadJournal!$A$1:$NTR$890,COLUMN(HeadJournal!B$1),0),"")</f>
        <v/>
      </c>
      <c r="C5470" s="94" t="str">
        <f>IFERROR(VLOOKUP($A5470,HeadJournal!$A$1:$NTR$890,COLUMN(HeadJournal!C$1),0),"")</f>
        <v/>
      </c>
      <c r="D5470" s="125" t="str">
        <f>IFERROR(VLOOKUP($A5470,HeadJournal!$A$1:$NTR$890,COLUMN(HeadJournal!D$1),0),"")</f>
        <v/>
      </c>
      <c r="E5470" s="95" t="str">
        <f>IFERROR(VLOOKUP($A5470,HeadJournal!$A$1:$NTR$890,COLUMN(HeadJournal!G$1),0),"")</f>
        <v/>
      </c>
      <c r="F5470" s="95" t="str">
        <f t="shared" si="406"/>
        <v/>
      </c>
      <c r="G5470" s="97"/>
      <c r="H5470" s="161"/>
      <c r="I5470" s="97"/>
      <c r="J5470" s="97"/>
      <c r="K5470" s="29"/>
      <c r="L5470" s="29"/>
      <c r="M5470" s="30">
        <f>IFERROR(VLOOKUP($A5470,HeadJournal!$A$1:$J$890,COLUMN(HeadJournal!I$1),0)*($K5470+$L5470)/(SUMIF($A:$A,$A5470,$K:$K)+SUMIF($A:$A,$A5470,$L:$L)),0)</f>
        <v>0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</v>
      </c>
      <c r="P5470" s="30">
        <f>IFERROR(SUM(K5470:O5470)*VLOOKUP($A5470,HeadJournal!$A$1:$L$890,COLUMN(HeadJournal!H$1),0),0)</f>
        <v>0</v>
      </c>
      <c r="Q5470" s="29"/>
      <c r="R5470" s="31"/>
      <c r="S5470" s="31"/>
      <c r="T5470" s="95" t="str">
        <f t="shared" si="407"/>
        <v/>
      </c>
      <c r="U5470" s="32">
        <f t="shared" si="408"/>
        <v>0</v>
      </c>
      <c r="V5470" s="22" t="str">
        <f t="shared" si="409"/>
        <v/>
      </c>
      <c r="X5470" s="33"/>
      <c r="Y5470" s="33"/>
    </row>
    <row r="5471" spans="1:25" x14ac:dyDescent="0.2">
      <c r="A5471" s="93"/>
      <c r="B5471" s="94" t="str">
        <f>IFERROR(VLOOKUP($A5471,HeadJournal!$A$1:$NTR$890,COLUMN(HeadJournal!B$1),0),"")</f>
        <v/>
      </c>
      <c r="C5471" s="94" t="str">
        <f>IFERROR(VLOOKUP($A5471,HeadJournal!$A$1:$NTR$890,COLUMN(HeadJournal!C$1),0),"")</f>
        <v/>
      </c>
      <c r="D5471" s="125" t="str">
        <f>IFERROR(VLOOKUP($A5471,HeadJournal!$A$1:$NTR$890,COLUMN(HeadJournal!D$1),0),"")</f>
        <v/>
      </c>
      <c r="E5471" s="95" t="str">
        <f>IFERROR(VLOOKUP($A5471,HeadJournal!$A$1:$NTR$890,COLUMN(HeadJournal!G$1),0),"")</f>
        <v/>
      </c>
      <c r="F5471" s="95" t="str">
        <f t="shared" si="406"/>
        <v/>
      </c>
      <c r="G5471" s="97"/>
      <c r="H5471" s="161"/>
      <c r="I5471" s="97"/>
      <c r="J5471" s="97"/>
      <c r="K5471" s="29"/>
      <c r="L5471" s="29"/>
      <c r="M5471" s="30">
        <f>IFERROR(VLOOKUP($A5471,HeadJournal!$A$1:$J$890,COLUMN(HeadJournal!I$1),0)*($K5471+$L5471)/(SUMIF($A:$A,$A5471,$K:$K)+SUMIF($A:$A,$A5471,$L:$L)),0)</f>
        <v>0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</v>
      </c>
      <c r="P5471" s="30">
        <f>IFERROR(SUM(K5471:O5471)*VLOOKUP($A5471,HeadJournal!$A$1:$L$890,COLUMN(HeadJournal!H$1),0),0)</f>
        <v>0</v>
      </c>
      <c r="Q5471" s="29"/>
      <c r="R5471" s="31"/>
      <c r="S5471" s="31"/>
      <c r="T5471" s="95" t="str">
        <f t="shared" si="407"/>
        <v/>
      </c>
      <c r="U5471" s="32">
        <f t="shared" si="408"/>
        <v>0</v>
      </c>
      <c r="V5471" s="22" t="str">
        <f t="shared" si="409"/>
        <v/>
      </c>
      <c r="X5471" s="33"/>
      <c r="Y5471" s="33"/>
    </row>
    <row r="5472" spans="1:25" x14ac:dyDescent="0.2">
      <c r="A5472" s="93"/>
      <c r="B5472" s="94" t="str">
        <f>IFERROR(VLOOKUP($A5472,HeadJournal!$A$1:$NTR$890,COLUMN(HeadJournal!B$1),0),"")</f>
        <v/>
      </c>
      <c r="C5472" s="94" t="str">
        <f>IFERROR(VLOOKUP($A5472,HeadJournal!$A$1:$NTR$890,COLUMN(HeadJournal!C$1),0),"")</f>
        <v/>
      </c>
      <c r="D5472" s="125" t="str">
        <f>IFERROR(VLOOKUP($A5472,HeadJournal!$A$1:$NTR$890,COLUMN(HeadJournal!D$1),0),"")</f>
        <v/>
      </c>
      <c r="E5472" s="95" t="str">
        <f>IFERROR(VLOOKUP($A5472,HeadJournal!$A$1:$NTR$890,COLUMN(HeadJournal!G$1),0),"")</f>
        <v/>
      </c>
      <c r="F5472" s="95" t="str">
        <f t="shared" si="406"/>
        <v/>
      </c>
      <c r="G5472" s="97"/>
      <c r="H5472" s="161"/>
      <c r="I5472" s="97"/>
      <c r="J5472" s="97"/>
      <c r="K5472" s="29"/>
      <c r="L5472" s="29"/>
      <c r="M5472" s="30">
        <f>IFERROR(VLOOKUP($A5472,HeadJournal!$A$1:$J$890,COLUMN(HeadJournal!I$1),0)*($K5472+$L5472)/(SUMIF($A:$A,$A5472,$K:$K)+SUMIF($A:$A,$A5472,$L:$L)),0)</f>
        <v>0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</v>
      </c>
      <c r="P5472" s="30">
        <f>IFERROR(SUM(K5472:O5472)*VLOOKUP($A5472,HeadJournal!$A$1:$L$890,COLUMN(HeadJournal!H$1),0),0)</f>
        <v>0</v>
      </c>
      <c r="Q5472" s="29"/>
      <c r="R5472" s="31"/>
      <c r="S5472" s="31"/>
      <c r="T5472" s="95" t="str">
        <f t="shared" si="407"/>
        <v/>
      </c>
      <c r="U5472" s="32">
        <f t="shared" si="408"/>
        <v>0</v>
      </c>
      <c r="V5472" s="22" t="str">
        <f t="shared" si="409"/>
        <v/>
      </c>
      <c r="X5472" s="33"/>
      <c r="Y5472" s="33"/>
    </row>
    <row r="5473" spans="1:25" x14ac:dyDescent="0.2">
      <c r="A5473" s="93"/>
      <c r="B5473" s="94" t="str">
        <f>IFERROR(VLOOKUP($A5473,HeadJournal!$A$1:$NTR$890,COLUMN(HeadJournal!B$1),0),"")</f>
        <v/>
      </c>
      <c r="C5473" s="94" t="str">
        <f>IFERROR(VLOOKUP($A5473,HeadJournal!$A$1:$NTR$890,COLUMN(HeadJournal!C$1),0),"")</f>
        <v/>
      </c>
      <c r="D5473" s="125" t="str">
        <f>IFERROR(VLOOKUP($A5473,HeadJournal!$A$1:$NTR$890,COLUMN(HeadJournal!D$1),0),"")</f>
        <v/>
      </c>
      <c r="E5473" s="95" t="str">
        <f>IFERROR(VLOOKUP($A5473,HeadJournal!$A$1:$NTR$890,COLUMN(HeadJournal!G$1),0),"")</f>
        <v/>
      </c>
      <c r="F5473" s="95" t="str">
        <f t="shared" si="406"/>
        <v/>
      </c>
      <c r="G5473" s="97"/>
      <c r="H5473" s="161"/>
      <c r="I5473" s="97"/>
      <c r="J5473" s="97"/>
      <c r="K5473" s="29"/>
      <c r="L5473" s="29"/>
      <c r="M5473" s="30">
        <f>IFERROR(VLOOKUP($A5473,HeadJournal!$A$1:$J$890,COLUMN(HeadJournal!I$1),0)*($K5473+$L5473)/(SUMIF($A:$A,$A5473,$K:$K)+SUMIF($A:$A,$A5473,$L:$L)),0)</f>
        <v>0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</v>
      </c>
      <c r="P5473" s="30">
        <f>IFERROR(SUM(K5473:O5473)*VLOOKUP($A5473,HeadJournal!$A$1:$L$890,COLUMN(HeadJournal!H$1),0),0)</f>
        <v>0</v>
      </c>
      <c r="Q5473" s="29"/>
      <c r="R5473" s="31"/>
      <c r="S5473" s="31"/>
      <c r="T5473" s="95" t="str">
        <f t="shared" si="407"/>
        <v/>
      </c>
      <c r="U5473" s="32">
        <f t="shared" si="408"/>
        <v>0</v>
      </c>
      <c r="V5473" s="22" t="str">
        <f t="shared" si="409"/>
        <v/>
      </c>
      <c r="X5473" s="33"/>
      <c r="Y5473" s="33"/>
    </row>
    <row r="5474" spans="1:25" x14ac:dyDescent="0.2">
      <c r="A5474" s="93"/>
      <c r="B5474" s="94" t="str">
        <f>IFERROR(VLOOKUP($A5474,HeadJournal!$A$1:$NTR$890,COLUMN(HeadJournal!B$1),0),"")</f>
        <v/>
      </c>
      <c r="C5474" s="94" t="str">
        <f>IFERROR(VLOOKUP($A5474,HeadJournal!$A$1:$NTR$890,COLUMN(HeadJournal!C$1),0),"")</f>
        <v/>
      </c>
      <c r="D5474" s="125" t="str">
        <f>IFERROR(VLOOKUP($A5474,HeadJournal!$A$1:$NTR$890,COLUMN(HeadJournal!D$1),0),"")</f>
        <v/>
      </c>
      <c r="E5474" s="95" t="str">
        <f>IFERROR(VLOOKUP($A5474,HeadJournal!$A$1:$NTR$890,COLUMN(HeadJournal!G$1),0),"")</f>
        <v/>
      </c>
      <c r="F5474" s="95" t="str">
        <f t="shared" si="406"/>
        <v/>
      </c>
      <c r="G5474" s="97"/>
      <c r="H5474" s="161"/>
      <c r="I5474" s="97"/>
      <c r="J5474" s="97"/>
      <c r="K5474" s="29"/>
      <c r="L5474" s="29"/>
      <c r="M5474" s="30">
        <f>IFERROR(VLOOKUP($A5474,HeadJournal!$A$1:$J$890,COLUMN(HeadJournal!I$1),0)*($K5474+$L5474)/(SUMIF($A:$A,$A5474,$K:$K)+SUMIF($A:$A,$A5474,$L:$L)),0)</f>
        <v>0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</v>
      </c>
      <c r="P5474" s="30">
        <f>IFERROR(SUM(K5474:O5474)*VLOOKUP($A5474,HeadJournal!$A$1:$L$890,COLUMN(HeadJournal!H$1),0),0)</f>
        <v>0</v>
      </c>
      <c r="Q5474" s="29"/>
      <c r="R5474" s="31"/>
      <c r="S5474" s="31"/>
      <c r="T5474" s="95" t="str">
        <f t="shared" si="407"/>
        <v/>
      </c>
      <c r="U5474" s="32">
        <f t="shared" si="408"/>
        <v>0</v>
      </c>
      <c r="V5474" s="22" t="str">
        <f t="shared" si="409"/>
        <v/>
      </c>
      <c r="X5474" s="33"/>
      <c r="Y5474" s="33"/>
    </row>
    <row r="5475" spans="1:25" x14ac:dyDescent="0.2">
      <c r="A5475" s="93"/>
      <c r="B5475" s="94" t="str">
        <f>IFERROR(VLOOKUP($A5475,HeadJournal!$A$1:$NTR$890,COLUMN(HeadJournal!B$1),0),"")</f>
        <v/>
      </c>
      <c r="C5475" s="94" t="str">
        <f>IFERROR(VLOOKUP($A5475,HeadJournal!$A$1:$NTR$890,COLUMN(HeadJournal!C$1),0),"")</f>
        <v/>
      </c>
      <c r="D5475" s="125" t="str">
        <f>IFERROR(VLOOKUP($A5475,HeadJournal!$A$1:$NTR$890,COLUMN(HeadJournal!D$1),0),"")</f>
        <v/>
      </c>
      <c r="E5475" s="95" t="str">
        <f>IFERROR(VLOOKUP($A5475,HeadJournal!$A$1:$NTR$890,COLUMN(HeadJournal!G$1),0),"")</f>
        <v/>
      </c>
      <c r="F5475" s="95" t="str">
        <f t="shared" si="406"/>
        <v/>
      </c>
      <c r="G5475" s="97"/>
      <c r="H5475" s="161"/>
      <c r="I5475" s="97"/>
      <c r="J5475" s="97"/>
      <c r="K5475" s="29"/>
      <c r="L5475" s="29"/>
      <c r="M5475" s="30">
        <f>IFERROR(VLOOKUP($A5475,HeadJournal!$A$1:$J$890,COLUMN(HeadJournal!I$1),0)*($K5475+$L5475)/(SUMIF($A:$A,$A5475,$K:$K)+SUMIF($A:$A,$A5475,$L:$L)),0)</f>
        <v>0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</v>
      </c>
      <c r="P5475" s="30">
        <f>IFERROR(SUM(K5475:O5475)*VLOOKUP($A5475,HeadJournal!$A$1:$L$890,COLUMN(HeadJournal!H$1),0),0)</f>
        <v>0</v>
      </c>
      <c r="Q5475" s="29"/>
      <c r="R5475" s="31"/>
      <c r="S5475" s="31"/>
      <c r="T5475" s="95" t="str">
        <f t="shared" si="407"/>
        <v/>
      </c>
      <c r="U5475" s="32">
        <f t="shared" si="408"/>
        <v>0</v>
      </c>
      <c r="V5475" s="22" t="str">
        <f t="shared" si="409"/>
        <v/>
      </c>
      <c r="X5475" s="33"/>
      <c r="Y5475" s="33"/>
    </row>
    <row r="5476" spans="1:25" x14ac:dyDescent="0.2">
      <c r="A5476" s="93"/>
      <c r="B5476" s="94" t="str">
        <f>IFERROR(VLOOKUP($A5476,HeadJournal!$A$1:$NTR$890,COLUMN(HeadJournal!B$1),0),"")</f>
        <v/>
      </c>
      <c r="C5476" s="94" t="str">
        <f>IFERROR(VLOOKUP($A5476,HeadJournal!$A$1:$NTR$890,COLUMN(HeadJournal!C$1),0),"")</f>
        <v/>
      </c>
      <c r="D5476" s="125" t="str">
        <f>IFERROR(VLOOKUP($A5476,HeadJournal!$A$1:$NTR$890,COLUMN(HeadJournal!D$1),0),"")</f>
        <v/>
      </c>
      <c r="E5476" s="95" t="str">
        <f>IFERROR(VLOOKUP($A5476,HeadJournal!$A$1:$NTR$890,COLUMN(HeadJournal!G$1),0),"")</f>
        <v/>
      </c>
      <c r="F5476" s="95" t="str">
        <f t="shared" si="406"/>
        <v/>
      </c>
      <c r="G5476" s="97"/>
      <c r="H5476" s="161"/>
      <c r="I5476" s="97"/>
      <c r="J5476" s="97"/>
      <c r="K5476" s="29"/>
      <c r="L5476" s="29"/>
      <c r="M5476" s="30">
        <f>IFERROR(VLOOKUP($A5476,HeadJournal!$A$1:$J$890,COLUMN(HeadJournal!I$1),0)*($K5476+$L5476)/(SUMIF($A:$A,$A5476,$K:$K)+SUMIF($A:$A,$A5476,$L:$L)),0)</f>
        <v>0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</v>
      </c>
      <c r="P5476" s="30">
        <f>IFERROR(SUM(K5476:O5476)*VLOOKUP($A5476,HeadJournal!$A$1:$L$890,COLUMN(HeadJournal!H$1),0),0)</f>
        <v>0</v>
      </c>
      <c r="Q5476" s="29"/>
      <c r="R5476" s="31"/>
      <c r="S5476" s="31"/>
      <c r="T5476" s="95" t="str">
        <f t="shared" si="407"/>
        <v/>
      </c>
      <c r="U5476" s="32">
        <f t="shared" si="408"/>
        <v>0</v>
      </c>
      <c r="V5476" s="22" t="str">
        <f t="shared" si="409"/>
        <v/>
      </c>
      <c r="X5476" s="33"/>
      <c r="Y5476" s="33"/>
    </row>
    <row r="5477" spans="1:25" x14ac:dyDescent="0.2">
      <c r="A5477" s="93"/>
      <c r="B5477" s="94" t="str">
        <f>IFERROR(VLOOKUP($A5477,HeadJournal!$A$1:$NTR$890,COLUMN(HeadJournal!B$1),0),"")</f>
        <v/>
      </c>
      <c r="C5477" s="94" t="str">
        <f>IFERROR(VLOOKUP($A5477,HeadJournal!$A$1:$NTR$890,COLUMN(HeadJournal!C$1),0),"")</f>
        <v/>
      </c>
      <c r="D5477" s="125" t="str">
        <f>IFERROR(VLOOKUP($A5477,HeadJournal!$A$1:$NTR$890,COLUMN(HeadJournal!D$1),0),"")</f>
        <v/>
      </c>
      <c r="E5477" s="95" t="str">
        <f>IFERROR(VLOOKUP($A5477,HeadJournal!$A$1:$NTR$890,COLUMN(HeadJournal!G$1),0),"")</f>
        <v/>
      </c>
      <c r="F5477" s="95" t="str">
        <f t="shared" si="406"/>
        <v/>
      </c>
      <c r="G5477" s="97"/>
      <c r="H5477" s="161"/>
      <c r="I5477" s="97"/>
      <c r="J5477" s="97"/>
      <c r="K5477" s="29"/>
      <c r="L5477" s="29"/>
      <c r="M5477" s="30">
        <f>IFERROR(VLOOKUP($A5477,HeadJournal!$A$1:$J$890,COLUMN(HeadJournal!I$1),0)*($K5477+$L5477)/(SUMIF($A:$A,$A5477,$K:$K)+SUMIF($A:$A,$A5477,$L:$L)),0)</f>
        <v>0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</v>
      </c>
      <c r="P5477" s="30">
        <f>IFERROR(SUM(K5477:O5477)*VLOOKUP($A5477,HeadJournal!$A$1:$L$890,COLUMN(HeadJournal!H$1),0),0)</f>
        <v>0</v>
      </c>
      <c r="Q5477" s="29"/>
      <c r="R5477" s="31"/>
      <c r="S5477" s="31"/>
      <c r="T5477" s="95" t="str">
        <f t="shared" si="407"/>
        <v/>
      </c>
      <c r="U5477" s="32">
        <f t="shared" si="408"/>
        <v>0</v>
      </c>
      <c r="V5477" s="22" t="str">
        <f t="shared" si="409"/>
        <v/>
      </c>
      <c r="X5477" s="33"/>
      <c r="Y5477" s="33"/>
    </row>
    <row r="5478" spans="1:25" x14ac:dyDescent="0.2">
      <c r="A5478" s="93"/>
      <c r="B5478" s="94" t="str">
        <f>IFERROR(VLOOKUP($A5478,HeadJournal!$A$1:$NTR$890,COLUMN(HeadJournal!B$1),0),"")</f>
        <v/>
      </c>
      <c r="C5478" s="94" t="str">
        <f>IFERROR(VLOOKUP($A5478,HeadJournal!$A$1:$NTR$890,COLUMN(HeadJournal!C$1),0),"")</f>
        <v/>
      </c>
      <c r="D5478" s="125" t="str">
        <f>IFERROR(VLOOKUP($A5478,HeadJournal!$A$1:$NTR$890,COLUMN(HeadJournal!D$1),0),"")</f>
        <v/>
      </c>
      <c r="E5478" s="95" t="str">
        <f>IFERROR(VLOOKUP($A5478,HeadJournal!$A$1:$NTR$890,COLUMN(HeadJournal!G$1),0),"")</f>
        <v/>
      </c>
      <c r="F5478" s="95" t="str">
        <f t="shared" si="406"/>
        <v/>
      </c>
      <c r="G5478" s="97"/>
      <c r="H5478" s="161"/>
      <c r="I5478" s="97"/>
      <c r="J5478" s="97"/>
      <c r="K5478" s="29"/>
      <c r="L5478" s="29"/>
      <c r="M5478" s="30">
        <f>IFERROR(VLOOKUP($A5478,HeadJournal!$A$1:$J$890,COLUMN(HeadJournal!I$1),0)*($K5478+$L5478)/(SUMIF($A:$A,$A5478,$K:$K)+SUMIF($A:$A,$A5478,$L:$L)),0)</f>
        <v>0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</v>
      </c>
      <c r="P5478" s="30">
        <f>IFERROR(SUM(K5478:O5478)*VLOOKUP($A5478,HeadJournal!$A$1:$L$890,COLUMN(HeadJournal!H$1),0),0)</f>
        <v>0</v>
      </c>
      <c r="Q5478" s="29"/>
      <c r="R5478" s="31"/>
      <c r="S5478" s="31"/>
      <c r="T5478" s="95" t="str">
        <f t="shared" si="407"/>
        <v/>
      </c>
      <c r="U5478" s="32">
        <f t="shared" si="408"/>
        <v>0</v>
      </c>
      <c r="V5478" s="22" t="str">
        <f t="shared" si="409"/>
        <v/>
      </c>
      <c r="X5478" s="33"/>
      <c r="Y5478" s="33"/>
    </row>
    <row r="5479" spans="1:25" x14ac:dyDescent="0.2">
      <c r="A5479" s="93"/>
      <c r="B5479" s="94" t="str">
        <f>IFERROR(VLOOKUP($A5479,HeadJournal!$A$1:$NTR$890,COLUMN(HeadJournal!B$1),0),"")</f>
        <v/>
      </c>
      <c r="C5479" s="94" t="str">
        <f>IFERROR(VLOOKUP($A5479,HeadJournal!$A$1:$NTR$890,COLUMN(HeadJournal!C$1),0),"")</f>
        <v/>
      </c>
      <c r="D5479" s="125" t="str">
        <f>IFERROR(VLOOKUP($A5479,HeadJournal!$A$1:$NTR$890,COLUMN(HeadJournal!D$1),0),"")</f>
        <v/>
      </c>
      <c r="E5479" s="95" t="str">
        <f>IFERROR(VLOOKUP($A5479,HeadJournal!$A$1:$NTR$890,COLUMN(HeadJournal!G$1),0),"")</f>
        <v/>
      </c>
      <c r="F5479" s="95" t="str">
        <f t="shared" si="406"/>
        <v/>
      </c>
      <c r="G5479" s="97"/>
      <c r="H5479" s="161"/>
      <c r="I5479" s="97"/>
      <c r="J5479" s="97"/>
      <c r="K5479" s="29"/>
      <c r="L5479" s="29"/>
      <c r="M5479" s="30">
        <f>IFERROR(VLOOKUP($A5479,HeadJournal!$A$1:$J$890,COLUMN(HeadJournal!I$1),0)*($K5479+$L5479)/(SUMIF($A:$A,$A5479,$K:$K)+SUMIF($A:$A,$A5479,$L:$L)),0)</f>
        <v>0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</v>
      </c>
      <c r="P5479" s="30">
        <f>IFERROR(SUM(K5479:O5479)*VLOOKUP($A5479,HeadJournal!$A$1:$L$890,COLUMN(HeadJournal!H$1),0),0)</f>
        <v>0</v>
      </c>
      <c r="Q5479" s="29"/>
      <c r="R5479" s="31"/>
      <c r="S5479" s="31"/>
      <c r="T5479" s="95" t="str">
        <f t="shared" si="407"/>
        <v/>
      </c>
      <c r="U5479" s="32">
        <f t="shared" si="408"/>
        <v>0</v>
      </c>
      <c r="V5479" s="22" t="str">
        <f t="shared" si="409"/>
        <v/>
      </c>
      <c r="X5479" s="33"/>
      <c r="Y5479" s="33"/>
    </row>
    <row r="5480" spans="1:25" x14ac:dyDescent="0.2">
      <c r="A5480" s="93"/>
      <c r="B5480" s="94" t="str">
        <f>IFERROR(VLOOKUP($A5480,HeadJournal!$A$1:$NTR$890,COLUMN(HeadJournal!B$1),0),"")</f>
        <v/>
      </c>
      <c r="C5480" s="94" t="str">
        <f>IFERROR(VLOOKUP($A5480,HeadJournal!$A$1:$NTR$890,COLUMN(HeadJournal!C$1),0),"")</f>
        <v/>
      </c>
      <c r="D5480" s="125" t="str">
        <f>IFERROR(VLOOKUP($A5480,HeadJournal!$A$1:$NTR$890,COLUMN(HeadJournal!D$1),0),"")</f>
        <v/>
      </c>
      <c r="E5480" s="95" t="str">
        <f>IFERROR(VLOOKUP($A5480,HeadJournal!$A$1:$NTR$890,COLUMN(HeadJournal!G$1),0),"")</f>
        <v/>
      </c>
      <c r="F5480" s="95" t="str">
        <f t="shared" si="406"/>
        <v/>
      </c>
      <c r="G5480" s="97"/>
      <c r="H5480" s="161"/>
      <c r="I5480" s="97"/>
      <c r="J5480" s="97"/>
      <c r="K5480" s="29"/>
      <c r="L5480" s="29"/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0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</v>
      </c>
      <c r="P5480" s="30">
        <f>IFERROR(SUM(K5480:O5480)*VLOOKUP($A5480,HeadJournal!$A$1:$L$890,COLUMN(HeadJournal!H$1),0),0)</f>
        <v>0</v>
      </c>
      <c r="Q5480" s="29"/>
      <c r="R5480" s="31"/>
      <c r="S5480" s="31"/>
      <c r="T5480" s="95" t="str">
        <f t="shared" si="407"/>
        <v/>
      </c>
      <c r="U5480" s="32">
        <f t="shared" si="408"/>
        <v>0</v>
      </c>
      <c r="V5480" s="22" t="str">
        <f t="shared" si="409"/>
        <v/>
      </c>
      <c r="X5480" s="33"/>
      <c r="Y5480" s="33"/>
    </row>
    <row r="5481" spans="1:25" x14ac:dyDescent="0.2">
      <c r="A5481" s="93"/>
      <c r="B5481" s="94" t="str">
        <f>IFERROR(VLOOKUP($A5481,HeadJournal!$A$1:$NTR$890,COLUMN(HeadJournal!B$1),0),"")</f>
        <v/>
      </c>
      <c r="C5481" s="94" t="str">
        <f>IFERROR(VLOOKUP($A5481,HeadJournal!$A$1:$NTR$890,COLUMN(HeadJournal!C$1),0),"")</f>
        <v/>
      </c>
      <c r="D5481" s="125" t="str">
        <f>IFERROR(VLOOKUP($A5481,HeadJournal!$A$1:$NTR$890,COLUMN(HeadJournal!D$1),0),"")</f>
        <v/>
      </c>
      <c r="E5481" s="95" t="str">
        <f>IFERROR(VLOOKUP($A5481,HeadJournal!$A$1:$NTR$890,COLUMN(HeadJournal!G$1),0),"")</f>
        <v/>
      </c>
      <c r="F5481" s="95" t="str">
        <f t="shared" si="406"/>
        <v/>
      </c>
      <c r="G5481" s="97"/>
      <c r="H5481" s="161"/>
      <c r="I5481" s="97"/>
      <c r="J5481" s="97"/>
      <c r="K5481" s="29"/>
      <c r="L5481" s="29"/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0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</v>
      </c>
      <c r="P5481" s="30">
        <f>IFERROR(SUM(K5481:O5481)*VLOOKUP($A5481,HeadJournal!$A$1:$L$890,COLUMN(HeadJournal!H$1),0),0)</f>
        <v>0</v>
      </c>
      <c r="Q5481" s="29"/>
      <c r="R5481" s="31"/>
      <c r="S5481" s="31"/>
      <c r="T5481" s="95" t="str">
        <f t="shared" si="407"/>
        <v/>
      </c>
      <c r="U5481" s="32">
        <f t="shared" si="408"/>
        <v>0</v>
      </c>
      <c r="V5481" s="22" t="str">
        <f t="shared" si="409"/>
        <v/>
      </c>
      <c r="X5481" s="33"/>
      <c r="Y5481" s="33"/>
    </row>
    <row r="5482" spans="1:25" x14ac:dyDescent="0.2">
      <c r="A5482" s="93"/>
      <c r="B5482" s="94" t="str">
        <f>IFERROR(VLOOKUP($A5482,HeadJournal!$A$1:$NTR$890,COLUMN(HeadJournal!B$1),0),"")</f>
        <v/>
      </c>
      <c r="C5482" s="94" t="str">
        <f>IFERROR(VLOOKUP($A5482,HeadJournal!$A$1:$NTR$890,COLUMN(HeadJournal!C$1),0),"")</f>
        <v/>
      </c>
      <c r="D5482" s="125" t="str">
        <f>IFERROR(VLOOKUP($A5482,HeadJournal!$A$1:$NTR$890,COLUMN(HeadJournal!D$1),0),"")</f>
        <v/>
      </c>
      <c r="E5482" s="95" t="str">
        <f>IFERROR(VLOOKUP($A5482,HeadJournal!$A$1:$NTR$890,COLUMN(HeadJournal!G$1),0),"")</f>
        <v/>
      </c>
      <c r="F5482" s="95" t="str">
        <f t="shared" si="406"/>
        <v/>
      </c>
      <c r="G5482" s="97"/>
      <c r="H5482" s="161"/>
      <c r="I5482" s="97"/>
      <c r="J5482" s="97"/>
      <c r="K5482" s="29"/>
      <c r="L5482" s="29"/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0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0</v>
      </c>
      <c r="P5482" s="30">
        <f>IFERROR(SUM(K5482:O5482)*VLOOKUP($A5482,HeadJournal!$A$1:$L$890,COLUMN(HeadJournal!H$1),0),0)</f>
        <v>0</v>
      </c>
      <c r="Q5482" s="29"/>
      <c r="R5482" s="31"/>
      <c r="S5482" s="31"/>
      <c r="T5482" s="95" t="str">
        <f t="shared" si="407"/>
        <v/>
      </c>
      <c r="U5482" s="32">
        <f t="shared" si="408"/>
        <v>0</v>
      </c>
      <c r="V5482" s="22" t="str">
        <f t="shared" si="409"/>
        <v/>
      </c>
      <c r="X5482" s="33"/>
      <c r="Y5482" s="33"/>
    </row>
    <row r="5483" spans="1:25" x14ac:dyDescent="0.2">
      <c r="A5483" s="93"/>
      <c r="B5483" s="94" t="str">
        <f>IFERROR(VLOOKUP($A5483,HeadJournal!$A$1:$NTR$890,COLUMN(HeadJournal!B$1),0),"")</f>
        <v/>
      </c>
      <c r="C5483" s="94" t="str">
        <f>IFERROR(VLOOKUP($A5483,HeadJournal!$A$1:$NTR$890,COLUMN(HeadJournal!C$1),0),"")</f>
        <v/>
      </c>
      <c r="D5483" s="125" t="str">
        <f>IFERROR(VLOOKUP($A5483,HeadJournal!$A$1:$NTR$890,COLUMN(HeadJournal!D$1),0),"")</f>
        <v/>
      </c>
      <c r="E5483" s="95" t="str">
        <f>IFERROR(VLOOKUP($A5483,HeadJournal!$A$1:$NTR$890,COLUMN(HeadJournal!G$1),0),"")</f>
        <v/>
      </c>
      <c r="F5483" s="95" t="str">
        <f t="shared" si="406"/>
        <v/>
      </c>
      <c r="G5483" s="97"/>
      <c r="H5483" s="161"/>
      <c r="I5483" s="97"/>
      <c r="J5483" s="97"/>
      <c r="K5483" s="29"/>
      <c r="L5483" s="29"/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0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0</v>
      </c>
      <c r="P5483" s="30">
        <f>IFERROR(SUM(K5483:O5483)*VLOOKUP($A5483,HeadJournal!$A$1:$L$890,COLUMN(HeadJournal!H$1),0),0)</f>
        <v>0</v>
      </c>
      <c r="Q5483" s="29"/>
      <c r="R5483" s="31"/>
      <c r="S5483" s="31"/>
      <c r="T5483" s="95" t="str">
        <f t="shared" si="407"/>
        <v/>
      </c>
      <c r="U5483" s="32">
        <f t="shared" si="408"/>
        <v>0</v>
      </c>
      <c r="V5483" s="22" t="str">
        <f t="shared" si="409"/>
        <v/>
      </c>
      <c r="X5483" s="33"/>
      <c r="Y5483" s="33"/>
    </row>
    <row r="5484" spans="1:25" x14ac:dyDescent="0.2">
      <c r="A5484" s="93"/>
      <c r="B5484" s="94" t="str">
        <f>IFERROR(VLOOKUP($A5484,HeadJournal!$A$1:$NTR$890,COLUMN(HeadJournal!B$1),0),"")</f>
        <v/>
      </c>
      <c r="C5484" s="94" t="str">
        <f>IFERROR(VLOOKUP($A5484,HeadJournal!$A$1:$NTR$890,COLUMN(HeadJournal!C$1),0),"")</f>
        <v/>
      </c>
      <c r="D5484" s="125" t="str">
        <f>IFERROR(VLOOKUP($A5484,HeadJournal!$A$1:$NTR$890,COLUMN(HeadJournal!D$1),0),"")</f>
        <v/>
      </c>
      <c r="E5484" s="95" t="str">
        <f>IFERROR(VLOOKUP($A5484,HeadJournal!$A$1:$NTR$890,COLUMN(HeadJournal!G$1),0),"")</f>
        <v/>
      </c>
      <c r="F5484" s="95" t="str">
        <f t="shared" si="406"/>
        <v/>
      </c>
      <c r="G5484" s="97"/>
      <c r="H5484" s="161"/>
      <c r="I5484" s="97"/>
      <c r="J5484" s="97"/>
      <c r="K5484" s="29"/>
      <c r="L5484" s="29"/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0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</v>
      </c>
      <c r="P5484" s="30">
        <f>IFERROR(SUM(K5484:O5484)*VLOOKUP($A5484,HeadJournal!$A$1:$L$890,COLUMN(HeadJournal!H$1),0),0)</f>
        <v>0</v>
      </c>
      <c r="Q5484" s="29"/>
      <c r="R5484" s="31"/>
      <c r="S5484" s="31"/>
      <c r="T5484" s="95" t="str">
        <f t="shared" si="407"/>
        <v/>
      </c>
      <c r="U5484" s="32">
        <f t="shared" si="408"/>
        <v>0</v>
      </c>
      <c r="V5484" s="22" t="str">
        <f t="shared" si="409"/>
        <v/>
      </c>
      <c r="X5484" s="33"/>
      <c r="Y5484" s="33"/>
    </row>
    <row r="5485" spans="1:25" x14ac:dyDescent="0.2">
      <c r="A5485" s="93"/>
      <c r="B5485" s="94" t="str">
        <f>IFERROR(VLOOKUP($A5485,HeadJournal!$A$1:$NTR$890,COLUMN(HeadJournal!B$1),0),"")</f>
        <v/>
      </c>
      <c r="C5485" s="94" t="str">
        <f>IFERROR(VLOOKUP($A5485,HeadJournal!$A$1:$NTR$890,COLUMN(HeadJournal!C$1),0),"")</f>
        <v/>
      </c>
      <c r="D5485" s="125" t="str">
        <f>IFERROR(VLOOKUP($A5485,HeadJournal!$A$1:$NTR$890,COLUMN(HeadJournal!D$1),0),"")</f>
        <v/>
      </c>
      <c r="E5485" s="95" t="str">
        <f>IFERROR(VLOOKUP($A5485,HeadJournal!$A$1:$NTR$890,COLUMN(HeadJournal!G$1),0),"")</f>
        <v/>
      </c>
      <c r="F5485" s="95" t="str">
        <f t="shared" si="406"/>
        <v/>
      </c>
      <c r="G5485" s="97"/>
      <c r="H5485" s="161"/>
      <c r="I5485" s="97"/>
      <c r="J5485" s="97"/>
      <c r="K5485" s="29"/>
      <c r="L5485" s="29"/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0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</v>
      </c>
      <c r="P5485" s="30">
        <f>IFERROR(SUM(K5485:O5485)*VLOOKUP($A5485,HeadJournal!$A$1:$L$890,COLUMN(HeadJournal!H$1),0),0)</f>
        <v>0</v>
      </c>
      <c r="Q5485" s="29"/>
      <c r="R5485" s="31"/>
      <c r="S5485" s="31"/>
      <c r="T5485" s="95" t="str">
        <f t="shared" si="407"/>
        <v/>
      </c>
      <c r="U5485" s="32">
        <f t="shared" si="408"/>
        <v>0</v>
      </c>
      <c r="V5485" s="22" t="str">
        <f t="shared" si="409"/>
        <v/>
      </c>
      <c r="X5485" s="33"/>
      <c r="Y5485" s="33"/>
    </row>
    <row r="5486" spans="1:25" x14ac:dyDescent="0.2">
      <c r="A5486" s="93"/>
      <c r="B5486" s="94" t="str">
        <f>IFERROR(VLOOKUP($A5486,HeadJournal!$A$1:$NTR$890,COLUMN(HeadJournal!B$1),0),"")</f>
        <v/>
      </c>
      <c r="C5486" s="94" t="str">
        <f>IFERROR(VLOOKUP($A5486,HeadJournal!$A$1:$NTR$890,COLUMN(HeadJournal!C$1),0),"")</f>
        <v/>
      </c>
      <c r="D5486" s="125" t="str">
        <f>IFERROR(VLOOKUP($A5486,HeadJournal!$A$1:$NTR$890,COLUMN(HeadJournal!D$1),0),"")</f>
        <v/>
      </c>
      <c r="E5486" s="95" t="str">
        <f>IFERROR(VLOOKUP($A5486,HeadJournal!$A$1:$NTR$890,COLUMN(HeadJournal!G$1),0),"")</f>
        <v/>
      </c>
      <c r="F5486" s="95" t="str">
        <f t="shared" si="406"/>
        <v/>
      </c>
      <c r="G5486" s="97"/>
      <c r="H5486" s="161"/>
      <c r="I5486" s="97"/>
      <c r="J5486" s="97"/>
      <c r="K5486" s="29"/>
      <c r="L5486" s="29"/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0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</v>
      </c>
      <c r="P5486" s="30">
        <f>IFERROR(SUM(K5486:O5486)*VLOOKUP($A5486,HeadJournal!$A$1:$L$890,COLUMN(HeadJournal!H$1),0),0)</f>
        <v>0</v>
      </c>
      <c r="Q5486" s="29"/>
      <c r="R5486" s="31"/>
      <c r="S5486" s="31"/>
      <c r="T5486" s="95" t="str">
        <f t="shared" si="407"/>
        <v/>
      </c>
      <c r="U5486" s="32">
        <f t="shared" si="408"/>
        <v>0</v>
      </c>
      <c r="V5486" s="22" t="str">
        <f t="shared" si="409"/>
        <v/>
      </c>
      <c r="X5486" s="33"/>
      <c r="Y5486" s="33"/>
    </row>
    <row r="5487" spans="1:25" x14ac:dyDescent="0.2">
      <c r="A5487" s="93"/>
      <c r="B5487" s="94" t="str">
        <f>IFERROR(VLOOKUP($A5487,HeadJournal!$A$1:$NTR$890,COLUMN(HeadJournal!B$1),0),"")</f>
        <v/>
      </c>
      <c r="C5487" s="94" t="str">
        <f>IFERROR(VLOOKUP($A5487,HeadJournal!$A$1:$NTR$890,COLUMN(HeadJournal!C$1),0),"")</f>
        <v/>
      </c>
      <c r="D5487" s="125" t="str">
        <f>IFERROR(VLOOKUP($A5487,HeadJournal!$A$1:$NTR$890,COLUMN(HeadJournal!D$1),0),"")</f>
        <v/>
      </c>
      <c r="E5487" s="95" t="str">
        <f>IFERROR(VLOOKUP($A5487,HeadJournal!$A$1:$NTR$890,COLUMN(HeadJournal!G$1),0),"")</f>
        <v/>
      </c>
      <c r="F5487" s="95" t="str">
        <f t="shared" si="406"/>
        <v/>
      </c>
      <c r="G5487" s="97"/>
      <c r="H5487" s="161"/>
      <c r="I5487" s="97"/>
      <c r="J5487" s="97"/>
      <c r="K5487" s="29"/>
      <c r="L5487" s="29"/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0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</v>
      </c>
      <c r="P5487" s="30">
        <f>IFERROR(SUM(K5487:O5487)*VLOOKUP($A5487,HeadJournal!$A$1:$L$890,COLUMN(HeadJournal!H$1),0),0)</f>
        <v>0</v>
      </c>
      <c r="Q5487" s="29"/>
      <c r="R5487" s="31"/>
      <c r="S5487" s="31"/>
      <c r="T5487" s="95" t="str">
        <f t="shared" si="407"/>
        <v/>
      </c>
      <c r="U5487" s="32">
        <f t="shared" si="408"/>
        <v>0</v>
      </c>
      <c r="V5487" s="22" t="str">
        <f t="shared" si="409"/>
        <v/>
      </c>
      <c r="X5487" s="33"/>
      <c r="Y5487" s="33"/>
    </row>
    <row r="5488" spans="1:25" x14ac:dyDescent="0.2">
      <c r="A5488" s="93"/>
      <c r="B5488" s="94" t="str">
        <f>IFERROR(VLOOKUP($A5488,HeadJournal!$A$1:$NTR$890,COLUMN(HeadJournal!B$1),0),"")</f>
        <v/>
      </c>
      <c r="C5488" s="94" t="str">
        <f>IFERROR(VLOOKUP($A5488,HeadJournal!$A$1:$NTR$890,COLUMN(HeadJournal!C$1),0),"")</f>
        <v/>
      </c>
      <c r="D5488" s="125" t="str">
        <f>IFERROR(VLOOKUP($A5488,HeadJournal!$A$1:$NTR$890,COLUMN(HeadJournal!D$1),0),"")</f>
        <v/>
      </c>
      <c r="E5488" s="95" t="str">
        <f>IFERROR(VLOOKUP($A5488,HeadJournal!$A$1:$NTR$890,COLUMN(HeadJournal!G$1),0),"")</f>
        <v/>
      </c>
      <c r="F5488" s="95" t="str">
        <f t="shared" si="406"/>
        <v/>
      </c>
      <c r="G5488" s="97"/>
      <c r="H5488" s="161"/>
      <c r="I5488" s="97"/>
      <c r="J5488" s="97"/>
      <c r="K5488" s="29"/>
      <c r="L5488" s="29"/>
      <c r="M5488" s="30">
        <f>IFERROR(VLOOKUP($A5488,HeadJournal!$A$1:$J$890,COLUMN(HeadJournal!I$1),0)*($K5488+$L5488)/(SUMIF($A:$A,$A5488,$K:$K)+SUMIF($A:$A,$A5488,$L:$L)),0)</f>
        <v>0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0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0</v>
      </c>
      <c r="P5488" s="30">
        <f>IFERROR(SUM(K5488:O5488)*VLOOKUP($A5488,HeadJournal!$A$1:$L$890,COLUMN(HeadJournal!H$1),0),0)</f>
        <v>0</v>
      </c>
      <c r="Q5488" s="29"/>
      <c r="R5488" s="31"/>
      <c r="S5488" s="31"/>
      <c r="T5488" s="95" t="str">
        <f t="shared" si="407"/>
        <v/>
      </c>
      <c r="U5488" s="32">
        <f t="shared" si="408"/>
        <v>0</v>
      </c>
      <c r="V5488" s="22" t="str">
        <f t="shared" si="409"/>
        <v/>
      </c>
      <c r="X5488" s="33"/>
      <c r="Y5488" s="33"/>
    </row>
    <row r="5489" spans="1:25" x14ac:dyDescent="0.2">
      <c r="A5489" s="93"/>
      <c r="B5489" s="94" t="str">
        <f>IFERROR(VLOOKUP($A5489,HeadJournal!$A$1:$NTR$890,COLUMN(HeadJournal!B$1),0),"")</f>
        <v/>
      </c>
      <c r="C5489" s="94" t="str">
        <f>IFERROR(VLOOKUP($A5489,HeadJournal!$A$1:$NTR$890,COLUMN(HeadJournal!C$1),0),"")</f>
        <v/>
      </c>
      <c r="D5489" s="125" t="str">
        <f>IFERROR(VLOOKUP($A5489,HeadJournal!$A$1:$NTR$890,COLUMN(HeadJournal!D$1),0),"")</f>
        <v/>
      </c>
      <c r="E5489" s="95" t="str">
        <f>IFERROR(VLOOKUP($A5489,HeadJournal!$A$1:$NTR$890,COLUMN(HeadJournal!G$1),0),"")</f>
        <v/>
      </c>
      <c r="F5489" s="95" t="str">
        <f t="shared" si="406"/>
        <v/>
      </c>
      <c r="G5489" s="97"/>
      <c r="H5489" s="161"/>
      <c r="I5489" s="97"/>
      <c r="J5489" s="97"/>
      <c r="K5489" s="29"/>
      <c r="L5489" s="29"/>
      <c r="M5489" s="30">
        <f>IFERROR(VLOOKUP($A5489,HeadJournal!$A$1:$J$890,COLUMN(HeadJournal!I$1),0)*($K5489+$L5489)/(SUMIF($A:$A,$A5489,$K:$K)+SUMIF($A:$A,$A5489,$L:$L)),0)</f>
        <v>0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0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</v>
      </c>
      <c r="P5489" s="30">
        <f>IFERROR(SUM(K5489:O5489)*VLOOKUP($A5489,HeadJournal!$A$1:$L$890,COLUMN(HeadJournal!H$1),0),0)</f>
        <v>0</v>
      </c>
      <c r="Q5489" s="29"/>
      <c r="R5489" s="31"/>
      <c r="S5489" s="31"/>
      <c r="T5489" s="95" t="str">
        <f t="shared" si="407"/>
        <v/>
      </c>
      <c r="U5489" s="32">
        <f t="shared" si="408"/>
        <v>0</v>
      </c>
      <c r="V5489" s="22" t="str">
        <f t="shared" si="409"/>
        <v/>
      </c>
      <c r="X5489" s="33"/>
      <c r="Y5489" s="33"/>
    </row>
    <row r="5490" spans="1:25" x14ac:dyDescent="0.2">
      <c r="A5490" s="93"/>
      <c r="B5490" s="94" t="str">
        <f>IFERROR(VLOOKUP($A5490,HeadJournal!$A$1:$NTR$890,COLUMN(HeadJournal!B$1),0),"")</f>
        <v/>
      </c>
      <c r="C5490" s="94" t="str">
        <f>IFERROR(VLOOKUP($A5490,HeadJournal!$A$1:$NTR$890,COLUMN(HeadJournal!C$1),0),"")</f>
        <v/>
      </c>
      <c r="D5490" s="125" t="str">
        <f>IFERROR(VLOOKUP($A5490,HeadJournal!$A$1:$NTR$890,COLUMN(HeadJournal!D$1),0),"")</f>
        <v/>
      </c>
      <c r="E5490" s="95" t="str">
        <f>IFERROR(VLOOKUP($A5490,HeadJournal!$A$1:$NTR$890,COLUMN(HeadJournal!G$1),0),"")</f>
        <v/>
      </c>
      <c r="F5490" s="95" t="str">
        <f t="shared" si="406"/>
        <v/>
      </c>
      <c r="G5490" s="97"/>
      <c r="H5490" s="161"/>
      <c r="I5490" s="97"/>
      <c r="J5490" s="97"/>
      <c r="K5490" s="29"/>
      <c r="L5490" s="29"/>
      <c r="M5490" s="30">
        <f>IFERROR(VLOOKUP($A5490,HeadJournal!$A$1:$J$890,COLUMN(HeadJournal!I$1),0)*($K5490+$L5490)/(SUMIF($A:$A,$A5490,$K:$K)+SUMIF($A:$A,$A5490,$L:$L)),0)</f>
        <v>0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0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</v>
      </c>
      <c r="P5490" s="30">
        <f>IFERROR(SUM(K5490:O5490)*VLOOKUP($A5490,HeadJournal!$A$1:$L$890,COLUMN(HeadJournal!H$1),0),0)</f>
        <v>0</v>
      </c>
      <c r="Q5490" s="29"/>
      <c r="R5490" s="31"/>
      <c r="S5490" s="31"/>
      <c r="T5490" s="95" t="str">
        <f t="shared" si="407"/>
        <v/>
      </c>
      <c r="U5490" s="32">
        <f t="shared" si="408"/>
        <v>0</v>
      </c>
      <c r="V5490" s="22" t="str">
        <f t="shared" si="409"/>
        <v/>
      </c>
      <c r="X5490" s="33"/>
      <c r="Y5490" s="33"/>
    </row>
    <row r="5491" spans="1:25" x14ac:dyDescent="0.2">
      <c r="A5491" s="93"/>
      <c r="B5491" s="94" t="str">
        <f>IFERROR(VLOOKUP($A5491,HeadJournal!$A$1:$NTR$890,COLUMN(HeadJournal!B$1),0),"")</f>
        <v/>
      </c>
      <c r="C5491" s="94" t="str">
        <f>IFERROR(VLOOKUP($A5491,HeadJournal!$A$1:$NTR$890,COLUMN(HeadJournal!C$1),0),"")</f>
        <v/>
      </c>
      <c r="D5491" s="125" t="str">
        <f>IFERROR(VLOOKUP($A5491,HeadJournal!$A$1:$NTR$890,COLUMN(HeadJournal!D$1),0),"")</f>
        <v/>
      </c>
      <c r="E5491" s="95" t="str">
        <f>IFERROR(VLOOKUP($A5491,HeadJournal!$A$1:$NTR$890,COLUMN(HeadJournal!G$1),0),"")</f>
        <v/>
      </c>
      <c r="F5491" s="95" t="str">
        <f t="shared" si="406"/>
        <v/>
      </c>
      <c r="G5491" s="97"/>
      <c r="H5491" s="161"/>
      <c r="I5491" s="97"/>
      <c r="J5491" s="97"/>
      <c r="K5491" s="29"/>
      <c r="L5491" s="29"/>
      <c r="M5491" s="30">
        <f>IFERROR(VLOOKUP($A5491,HeadJournal!$A$1:$J$890,COLUMN(HeadJournal!I$1),0)*($K5491+$L5491)/(SUMIF($A:$A,$A5491,$K:$K)+SUMIF($A:$A,$A5491,$L:$L)),0)</f>
        <v>0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0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0</v>
      </c>
      <c r="P5491" s="30">
        <f>IFERROR(SUM(K5491:O5491)*VLOOKUP($A5491,HeadJournal!$A$1:$L$890,COLUMN(HeadJournal!H$1),0),0)</f>
        <v>0</v>
      </c>
      <c r="Q5491" s="29"/>
      <c r="R5491" s="31"/>
      <c r="S5491" s="31"/>
      <c r="T5491" s="95" t="str">
        <f t="shared" si="407"/>
        <v/>
      </c>
      <c r="U5491" s="32">
        <f t="shared" si="408"/>
        <v>0</v>
      </c>
      <c r="V5491" s="22" t="str">
        <f t="shared" si="409"/>
        <v/>
      </c>
      <c r="X5491" s="33"/>
      <c r="Y5491" s="33"/>
    </row>
    <row r="5492" spans="1:25" x14ac:dyDescent="0.2">
      <c r="A5492" s="93"/>
      <c r="B5492" s="94" t="str">
        <f>IFERROR(VLOOKUP($A5492,HeadJournal!$A$1:$NTR$890,COLUMN(HeadJournal!B$1),0),"")</f>
        <v/>
      </c>
      <c r="C5492" s="94" t="str">
        <f>IFERROR(VLOOKUP($A5492,HeadJournal!$A$1:$NTR$890,COLUMN(HeadJournal!C$1),0),"")</f>
        <v/>
      </c>
      <c r="D5492" s="125" t="str">
        <f>IFERROR(VLOOKUP($A5492,HeadJournal!$A$1:$NTR$890,COLUMN(HeadJournal!D$1),0),"")</f>
        <v/>
      </c>
      <c r="E5492" s="95" t="str">
        <f>IFERROR(VLOOKUP($A5492,HeadJournal!$A$1:$NTR$890,COLUMN(HeadJournal!G$1),0),"")</f>
        <v/>
      </c>
      <c r="F5492" s="95" t="str">
        <f t="shared" si="406"/>
        <v/>
      </c>
      <c r="G5492" s="97"/>
      <c r="H5492" s="161"/>
      <c r="I5492" s="97"/>
      <c r="J5492" s="97"/>
      <c r="K5492" s="29"/>
      <c r="L5492" s="29"/>
      <c r="M5492" s="30">
        <f>IFERROR(VLOOKUP($A5492,HeadJournal!$A$1:$J$890,COLUMN(HeadJournal!I$1),0)*($K5492+$L5492)/(SUMIF($A:$A,$A5492,$K:$K)+SUMIF($A:$A,$A5492,$L:$L)),0)</f>
        <v>0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0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</v>
      </c>
      <c r="P5492" s="30">
        <f>IFERROR(SUM(K5492:O5492)*VLOOKUP($A5492,HeadJournal!$A$1:$L$890,COLUMN(HeadJournal!H$1),0),0)</f>
        <v>0</v>
      </c>
      <c r="Q5492" s="29"/>
      <c r="R5492" s="31"/>
      <c r="S5492" s="31"/>
      <c r="T5492" s="95" t="str">
        <f t="shared" si="407"/>
        <v/>
      </c>
      <c r="U5492" s="32">
        <f t="shared" si="408"/>
        <v>0</v>
      </c>
      <c r="V5492" s="22" t="str">
        <f t="shared" si="409"/>
        <v/>
      </c>
      <c r="X5492" s="33"/>
      <c r="Y5492" s="33"/>
    </row>
    <row r="5493" spans="1:25" x14ac:dyDescent="0.2">
      <c r="A5493" s="93"/>
      <c r="B5493" s="94" t="str">
        <f>IFERROR(VLOOKUP($A5493,HeadJournal!$A$1:$NTR$890,COLUMN(HeadJournal!B$1),0),"")</f>
        <v/>
      </c>
      <c r="C5493" s="94" t="str">
        <f>IFERROR(VLOOKUP($A5493,HeadJournal!$A$1:$NTR$890,COLUMN(HeadJournal!C$1),0),"")</f>
        <v/>
      </c>
      <c r="D5493" s="125" t="str">
        <f>IFERROR(VLOOKUP($A5493,HeadJournal!$A$1:$NTR$890,COLUMN(HeadJournal!D$1),0),"")</f>
        <v/>
      </c>
      <c r="E5493" s="95" t="str">
        <f>IFERROR(VLOOKUP($A5493,HeadJournal!$A$1:$NTR$890,COLUMN(HeadJournal!G$1),0),"")</f>
        <v/>
      </c>
      <c r="F5493" s="95" t="str">
        <f t="shared" si="406"/>
        <v/>
      </c>
      <c r="G5493" s="97"/>
      <c r="H5493" s="161"/>
      <c r="I5493" s="97"/>
      <c r="J5493" s="97"/>
      <c r="K5493" s="29"/>
      <c r="L5493" s="29"/>
      <c r="M5493" s="30">
        <f>IFERROR(VLOOKUP($A5493,HeadJournal!$A$1:$J$890,COLUMN(HeadJournal!I$1),0)*($K5493+$L5493)/(SUMIF($A:$A,$A5493,$K:$K)+SUMIF($A:$A,$A5493,$L:$L)),0)</f>
        <v>0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0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</v>
      </c>
      <c r="P5493" s="30">
        <f>IFERROR(SUM(K5493:O5493)*VLOOKUP($A5493,HeadJournal!$A$1:$L$890,COLUMN(HeadJournal!H$1),0),0)</f>
        <v>0</v>
      </c>
      <c r="Q5493" s="29"/>
      <c r="R5493" s="31"/>
      <c r="S5493" s="31"/>
      <c r="T5493" s="95" t="str">
        <f t="shared" si="407"/>
        <v/>
      </c>
      <c r="U5493" s="32">
        <f t="shared" si="408"/>
        <v>0</v>
      </c>
      <c r="V5493" s="22" t="str">
        <f t="shared" si="409"/>
        <v/>
      </c>
      <c r="X5493" s="33"/>
      <c r="Y5493" s="33"/>
    </row>
    <row r="5494" spans="1:25" x14ac:dyDescent="0.2">
      <c r="A5494" s="93"/>
      <c r="B5494" s="94" t="str">
        <f>IFERROR(VLOOKUP($A5494,HeadJournal!$A$1:$NTR$890,COLUMN(HeadJournal!B$1),0),"")</f>
        <v/>
      </c>
      <c r="C5494" s="94" t="str">
        <f>IFERROR(VLOOKUP($A5494,HeadJournal!$A$1:$NTR$890,COLUMN(HeadJournal!C$1),0),"")</f>
        <v/>
      </c>
      <c r="D5494" s="125" t="str">
        <f>IFERROR(VLOOKUP($A5494,HeadJournal!$A$1:$NTR$890,COLUMN(HeadJournal!D$1),0),"")</f>
        <v/>
      </c>
      <c r="E5494" s="95" t="str">
        <f>IFERROR(VLOOKUP($A5494,HeadJournal!$A$1:$NTR$890,COLUMN(HeadJournal!G$1),0),"")</f>
        <v/>
      </c>
      <c r="F5494" s="95" t="str">
        <f t="shared" si="406"/>
        <v/>
      </c>
      <c r="G5494" s="97"/>
      <c r="H5494" s="161"/>
      <c r="I5494" s="97"/>
      <c r="J5494" s="97"/>
      <c r="K5494" s="29"/>
      <c r="L5494" s="29"/>
      <c r="M5494" s="30">
        <f>IFERROR(VLOOKUP($A5494,HeadJournal!$A$1:$J$890,COLUMN(HeadJournal!I$1),0)*($K5494+$L5494)/(SUMIF($A:$A,$A5494,$K:$K)+SUMIF($A:$A,$A5494,$L:$L)),0)</f>
        <v>0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0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</v>
      </c>
      <c r="P5494" s="30">
        <f>IFERROR(SUM(K5494:O5494)*VLOOKUP($A5494,HeadJournal!$A$1:$L$890,COLUMN(HeadJournal!H$1),0),0)</f>
        <v>0</v>
      </c>
      <c r="Q5494" s="29"/>
      <c r="R5494" s="31"/>
      <c r="S5494" s="31"/>
      <c r="T5494" s="95" t="str">
        <f t="shared" si="407"/>
        <v/>
      </c>
      <c r="U5494" s="32">
        <f t="shared" si="408"/>
        <v>0</v>
      </c>
      <c r="V5494" s="22" t="str">
        <f t="shared" si="409"/>
        <v/>
      </c>
      <c r="X5494" s="33"/>
      <c r="Y5494" s="33"/>
    </row>
    <row r="5495" spans="1:25" x14ac:dyDescent="0.2">
      <c r="A5495" s="93"/>
      <c r="B5495" s="94" t="str">
        <f>IFERROR(VLOOKUP($A5495,HeadJournal!$A$1:$NTR$890,COLUMN(HeadJournal!B$1),0),"")</f>
        <v/>
      </c>
      <c r="C5495" s="94" t="str">
        <f>IFERROR(VLOOKUP($A5495,HeadJournal!$A$1:$NTR$890,COLUMN(HeadJournal!C$1),0),"")</f>
        <v/>
      </c>
      <c r="D5495" s="125" t="str">
        <f>IFERROR(VLOOKUP($A5495,HeadJournal!$A$1:$NTR$890,COLUMN(HeadJournal!D$1),0),"")</f>
        <v/>
      </c>
      <c r="E5495" s="95" t="str">
        <f>IFERROR(VLOOKUP($A5495,HeadJournal!$A$1:$NTR$890,COLUMN(HeadJournal!G$1),0),"")</f>
        <v/>
      </c>
      <c r="F5495" s="95" t="str">
        <f t="shared" si="406"/>
        <v/>
      </c>
      <c r="G5495" s="97"/>
      <c r="H5495" s="161"/>
      <c r="I5495" s="97"/>
      <c r="J5495" s="97"/>
      <c r="K5495" s="29"/>
      <c r="L5495" s="29"/>
      <c r="M5495" s="30">
        <f>IFERROR(VLOOKUP($A5495,HeadJournal!$A$1:$J$890,COLUMN(HeadJournal!I$1),0)*($K5495+$L5495)/(SUMIF($A:$A,$A5495,$K:$K)+SUMIF($A:$A,$A5495,$L:$L)),0)</f>
        <v>0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0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0</v>
      </c>
      <c r="P5495" s="30">
        <f>IFERROR(SUM(K5495:O5495)*VLOOKUP($A5495,HeadJournal!$A$1:$L$890,COLUMN(HeadJournal!H$1),0),0)</f>
        <v>0</v>
      </c>
      <c r="Q5495" s="29"/>
      <c r="R5495" s="31"/>
      <c r="S5495" s="31"/>
      <c r="T5495" s="95" t="str">
        <f t="shared" si="407"/>
        <v/>
      </c>
      <c r="U5495" s="32">
        <f t="shared" si="408"/>
        <v>0</v>
      </c>
      <c r="V5495" s="22" t="str">
        <f t="shared" si="409"/>
        <v/>
      </c>
      <c r="X5495" s="33"/>
      <c r="Y5495" s="33"/>
    </row>
    <row r="5496" spans="1:25" x14ac:dyDescent="0.2">
      <c r="A5496" s="93"/>
      <c r="B5496" s="94" t="str">
        <f>IFERROR(VLOOKUP($A5496,HeadJournal!$A$1:$NTR$890,COLUMN(HeadJournal!B$1),0),"")</f>
        <v/>
      </c>
      <c r="C5496" s="94" t="str">
        <f>IFERROR(VLOOKUP($A5496,HeadJournal!$A$1:$NTR$890,COLUMN(HeadJournal!C$1),0),"")</f>
        <v/>
      </c>
      <c r="D5496" s="125" t="str">
        <f>IFERROR(VLOOKUP($A5496,HeadJournal!$A$1:$NTR$890,COLUMN(HeadJournal!D$1),0),"")</f>
        <v/>
      </c>
      <c r="E5496" s="95" t="str">
        <f>IFERROR(VLOOKUP($A5496,HeadJournal!$A$1:$NTR$890,COLUMN(HeadJournal!G$1),0),"")</f>
        <v/>
      </c>
      <c r="F5496" s="95" t="str">
        <f t="shared" si="402"/>
        <v/>
      </c>
      <c r="G5496" s="97"/>
      <c r="H5496" s="161"/>
      <c r="I5496" s="97"/>
      <c r="J5496" s="97"/>
      <c r="K5496" s="29"/>
      <c r="L5496" s="29"/>
      <c r="M5496" s="30">
        <f>IFERROR(VLOOKUP($A5496,HeadJournal!$A$1:$J$890,COLUMN(HeadJournal!I$1),0)*($K5496+$L5496)/(SUMIF($A:$A,$A5496,$K:$K)+SUMIF($A:$A,$A5496,$L:$L)),0)</f>
        <v>0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0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</v>
      </c>
      <c r="P5496" s="30">
        <f>IFERROR(SUM(K5496:O5496)*VLOOKUP($A5496,HeadJournal!$A$1:$L$890,COLUMN(HeadJournal!H$1),0),0)</f>
        <v>0</v>
      </c>
      <c r="Q5496" s="29"/>
      <c r="R5496" s="31"/>
      <c r="S5496" s="31"/>
      <c r="T5496" s="95" t="str">
        <f t="shared" si="403"/>
        <v/>
      </c>
      <c r="U5496" s="32">
        <f t="shared" si="404"/>
        <v>0</v>
      </c>
      <c r="V5496" s="22" t="str">
        <f t="shared" si="405"/>
        <v/>
      </c>
      <c r="X5496" s="33"/>
      <c r="Y5496" s="33"/>
    </row>
    <row r="5497" spans="1:25" x14ac:dyDescent="0.2">
      <c r="A5497" s="93"/>
      <c r="B5497" s="94" t="str">
        <f>IFERROR(VLOOKUP($A5497,HeadJournal!$A$1:$NTR$890,COLUMN(HeadJournal!B$1),0),"")</f>
        <v/>
      </c>
      <c r="C5497" s="94" t="str">
        <f>IFERROR(VLOOKUP($A5497,HeadJournal!$A$1:$NTR$890,COLUMN(HeadJournal!C$1),0),"")</f>
        <v/>
      </c>
      <c r="D5497" s="125" t="str">
        <f>IFERROR(VLOOKUP($A5497,HeadJournal!$A$1:$NTR$890,COLUMN(HeadJournal!D$1),0),"")</f>
        <v/>
      </c>
      <c r="E5497" s="95" t="str">
        <f>IFERROR(VLOOKUP($A5497,HeadJournal!$A$1:$NTR$890,COLUMN(HeadJournal!G$1),0),"")</f>
        <v/>
      </c>
      <c r="F5497" s="95" t="str">
        <f t="shared" si="402"/>
        <v/>
      </c>
      <c r="G5497" s="97"/>
      <c r="H5497" s="161"/>
      <c r="I5497" s="97"/>
      <c r="J5497" s="97"/>
      <c r="K5497" s="29"/>
      <c r="L5497" s="29"/>
      <c r="M5497" s="30">
        <f>IFERROR(VLOOKUP($A5497,HeadJournal!$A$1:$J$890,COLUMN(HeadJournal!I$1),0)*($K5497+$L5497)/(SUMIF($A:$A,$A5497,$K:$K)+SUMIF($A:$A,$A5497,$L:$L)),0)</f>
        <v>0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0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</v>
      </c>
      <c r="P5497" s="30">
        <f>IFERROR(SUM(K5497:O5497)*VLOOKUP($A5497,HeadJournal!$A$1:$L$890,COLUMN(HeadJournal!H$1),0),0)</f>
        <v>0</v>
      </c>
      <c r="Q5497" s="29"/>
      <c r="R5497" s="31"/>
      <c r="S5497" s="31"/>
      <c r="T5497" s="95" t="str">
        <f t="shared" si="403"/>
        <v/>
      </c>
      <c r="U5497" s="32">
        <f t="shared" si="404"/>
        <v>0</v>
      </c>
      <c r="V5497" s="22" t="str">
        <f t="shared" si="405"/>
        <v/>
      </c>
      <c r="X5497" s="33"/>
      <c r="Y5497" s="33"/>
    </row>
    <row r="5498" spans="1:25" x14ac:dyDescent="0.2">
      <c r="A5498" s="93"/>
      <c r="B5498" s="94" t="str">
        <f>IFERROR(VLOOKUP($A5498,HeadJournal!$A$1:$NTR$890,COLUMN(HeadJournal!B$1),0),"")</f>
        <v/>
      </c>
      <c r="C5498" s="94" t="str">
        <f>IFERROR(VLOOKUP($A5498,HeadJournal!$A$1:$NTR$890,COLUMN(HeadJournal!C$1),0),"")</f>
        <v/>
      </c>
      <c r="D5498" s="125" t="str">
        <f>IFERROR(VLOOKUP($A5498,HeadJournal!$A$1:$NTR$890,COLUMN(HeadJournal!D$1),0),"")</f>
        <v/>
      </c>
      <c r="E5498" s="95" t="str">
        <f>IFERROR(VLOOKUP($A5498,HeadJournal!$A$1:$NTR$890,COLUMN(HeadJournal!G$1),0),"")</f>
        <v/>
      </c>
      <c r="F5498" s="95" t="str">
        <f t="shared" si="402"/>
        <v/>
      </c>
      <c r="G5498" s="97"/>
      <c r="H5498" s="161"/>
      <c r="I5498" s="97"/>
      <c r="J5498" s="97"/>
      <c r="K5498" s="29"/>
      <c r="L5498" s="29"/>
      <c r="M5498" s="30">
        <f>IFERROR(VLOOKUP($A5498,HeadJournal!$A$1:$J$890,COLUMN(HeadJournal!I$1),0)*($K5498+$L5498)/(SUMIF($A:$A,$A5498,$K:$K)+SUMIF($A:$A,$A5498,$L:$L)),0)</f>
        <v>0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0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0</v>
      </c>
      <c r="P5498" s="30">
        <f>IFERROR(SUM(K5498:O5498)*VLOOKUP($A5498,HeadJournal!$A$1:$L$890,COLUMN(HeadJournal!H$1),0),0)</f>
        <v>0</v>
      </c>
      <c r="Q5498" s="29"/>
      <c r="R5498" s="31"/>
      <c r="S5498" s="31"/>
      <c r="T5498" s="95" t="str">
        <f t="shared" si="403"/>
        <v/>
      </c>
      <c r="U5498" s="32">
        <f t="shared" si="404"/>
        <v>0</v>
      </c>
      <c r="V5498" s="22" t="str">
        <f t="shared" si="405"/>
        <v/>
      </c>
      <c r="X5498" s="33"/>
      <c r="Y5498" s="33"/>
    </row>
    <row r="5499" spans="1:25" x14ac:dyDescent="0.2">
      <c r="A5499" s="93"/>
      <c r="B5499" s="94" t="str">
        <f>IFERROR(VLOOKUP($A5499,HeadJournal!$A$1:$NTR$890,COLUMN(HeadJournal!B$1),0),"")</f>
        <v/>
      </c>
      <c r="C5499" s="94" t="str">
        <f>IFERROR(VLOOKUP($A5499,HeadJournal!$A$1:$NTR$890,COLUMN(HeadJournal!C$1),0),"")</f>
        <v/>
      </c>
      <c r="D5499" s="125" t="str">
        <f>IFERROR(VLOOKUP($A5499,HeadJournal!$A$1:$NTR$890,COLUMN(HeadJournal!D$1),0),"")</f>
        <v/>
      </c>
      <c r="E5499" s="95" t="str">
        <f>IFERROR(VLOOKUP($A5499,HeadJournal!$A$1:$NTR$890,COLUMN(HeadJournal!G$1),0),"")</f>
        <v/>
      </c>
      <c r="F5499" s="95" t="str">
        <f t="shared" si="402"/>
        <v/>
      </c>
      <c r="G5499" s="97"/>
      <c r="H5499" s="161"/>
      <c r="I5499" s="97"/>
      <c r="J5499" s="97"/>
      <c r="K5499" s="29"/>
      <c r="L5499" s="29"/>
      <c r="M5499" s="30">
        <f>IFERROR(VLOOKUP($A5499,HeadJournal!$A$1:$J$890,COLUMN(HeadJournal!I$1),0)*($K5499+$L5499)/(SUMIF($A:$A,$A5499,$K:$K)+SUMIF($A:$A,$A5499,$L:$L)),0)</f>
        <v>0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0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</v>
      </c>
      <c r="P5499" s="30">
        <f>IFERROR(SUM(K5499:O5499)*VLOOKUP($A5499,HeadJournal!$A$1:$L$890,COLUMN(HeadJournal!H$1),0),0)</f>
        <v>0</v>
      </c>
      <c r="Q5499" s="29"/>
      <c r="R5499" s="31"/>
      <c r="S5499" s="31"/>
      <c r="T5499" s="95" t="str">
        <f t="shared" si="403"/>
        <v/>
      </c>
      <c r="U5499" s="32">
        <f t="shared" si="404"/>
        <v>0</v>
      </c>
      <c r="V5499" s="22" t="str">
        <f t="shared" si="405"/>
        <v/>
      </c>
      <c r="X5499" s="33"/>
      <c r="Y5499" s="33"/>
    </row>
    <row r="5500" spans="1:25" x14ac:dyDescent="0.2">
      <c r="A5500" s="93"/>
      <c r="B5500" s="94" t="str">
        <f>IFERROR(VLOOKUP($A5500,HeadJournal!$A$1:$NTR$890,COLUMN(HeadJournal!B$1),0),"")</f>
        <v/>
      </c>
      <c r="C5500" s="94" t="str">
        <f>IFERROR(VLOOKUP($A5500,HeadJournal!$A$1:$NTR$890,COLUMN(HeadJournal!C$1),0),"")</f>
        <v/>
      </c>
      <c r="D5500" s="125" t="str">
        <f>IFERROR(VLOOKUP($A5500,HeadJournal!$A$1:$NTR$890,COLUMN(HeadJournal!D$1),0),"")</f>
        <v/>
      </c>
      <c r="E5500" s="95" t="str">
        <f>IFERROR(VLOOKUP($A5500,HeadJournal!$A$1:$NTR$890,COLUMN(HeadJournal!G$1),0),"")</f>
        <v/>
      </c>
      <c r="F5500" s="95" t="str">
        <f t="shared" si="402"/>
        <v/>
      </c>
      <c r="G5500" s="97"/>
      <c r="H5500" s="161"/>
      <c r="I5500" s="97"/>
      <c r="J5500" s="97"/>
      <c r="K5500" s="29"/>
      <c r="L5500" s="29"/>
      <c r="M5500" s="30">
        <f>IFERROR(VLOOKUP($A5500,HeadJournal!$A$1:$J$890,COLUMN(HeadJournal!I$1),0)*($K5500+$L5500)/(SUMIF($A:$A,$A5500,$K:$K)+SUMIF($A:$A,$A5500,$L:$L)),0)</f>
        <v>0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0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</v>
      </c>
      <c r="P5500" s="30">
        <f>IFERROR(SUM(K5500:O5500)*VLOOKUP($A5500,HeadJournal!$A$1:$L$890,COLUMN(HeadJournal!H$1),0),0)</f>
        <v>0</v>
      </c>
      <c r="Q5500" s="29"/>
      <c r="R5500" s="31"/>
      <c r="S5500" s="31"/>
      <c r="T5500" s="95" t="str">
        <f t="shared" si="403"/>
        <v/>
      </c>
      <c r="U5500" s="32">
        <f t="shared" si="404"/>
        <v>0</v>
      </c>
      <c r="V5500" s="22" t="str">
        <f t="shared" si="405"/>
        <v/>
      </c>
      <c r="X5500" s="33"/>
      <c r="Y5500" s="33"/>
    </row>
    <row r="5501" spans="1:25" x14ac:dyDescent="0.2">
      <c r="A5501" s="93"/>
      <c r="B5501" s="94" t="str">
        <f>IFERROR(VLOOKUP($A5501,HeadJournal!$A$1:$NTR$890,COLUMN(HeadJournal!B$1),0),"")</f>
        <v/>
      </c>
      <c r="C5501" s="94" t="str">
        <f>IFERROR(VLOOKUP($A5501,HeadJournal!$A$1:$NTR$890,COLUMN(HeadJournal!C$1),0),"")</f>
        <v/>
      </c>
      <c r="D5501" s="125" t="str">
        <f>IFERROR(VLOOKUP($A5501,HeadJournal!$A$1:$NTR$890,COLUMN(HeadJournal!D$1),0),"")</f>
        <v/>
      </c>
      <c r="E5501" s="95" t="str">
        <f>IFERROR(VLOOKUP($A5501,HeadJournal!$A$1:$NTR$890,COLUMN(HeadJournal!G$1),0),"")</f>
        <v/>
      </c>
      <c r="F5501" s="95" t="str">
        <f t="shared" si="402"/>
        <v/>
      </c>
      <c r="G5501" s="97"/>
      <c r="H5501" s="161"/>
      <c r="I5501" s="97"/>
      <c r="J5501" s="97"/>
      <c r="K5501" s="29"/>
      <c r="L5501" s="29"/>
      <c r="M5501" s="30">
        <f>IFERROR(VLOOKUP($A5501,HeadJournal!$A$1:$J$890,COLUMN(HeadJournal!I$1),0)*($K5501+$L5501)/(SUMIF($A:$A,$A5501,$K:$K)+SUMIF($A:$A,$A5501,$L:$L)),0)</f>
        <v>0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0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0</v>
      </c>
      <c r="Q5501" s="29"/>
      <c r="R5501" s="31"/>
      <c r="S5501" s="31"/>
      <c r="T5501" s="95" t="str">
        <f t="shared" si="403"/>
        <v/>
      </c>
      <c r="U5501" s="32">
        <f t="shared" si="404"/>
        <v>0</v>
      </c>
      <c r="V5501" s="22" t="str">
        <f t="shared" si="405"/>
        <v/>
      </c>
      <c r="X5501" s="33"/>
      <c r="Y5501" s="33"/>
    </row>
    <row r="5502" spans="1:25" x14ac:dyDescent="0.2">
      <c r="A5502" s="93"/>
      <c r="B5502" s="94" t="str">
        <f>IFERROR(VLOOKUP($A5502,HeadJournal!$A$1:$NTR$890,COLUMN(HeadJournal!B$1),0),"")</f>
        <v/>
      </c>
      <c r="C5502" s="94" t="str">
        <f>IFERROR(VLOOKUP($A5502,HeadJournal!$A$1:$NTR$890,COLUMN(HeadJournal!C$1),0),"")</f>
        <v/>
      </c>
      <c r="D5502" s="125" t="str">
        <f>IFERROR(VLOOKUP($A5502,HeadJournal!$A$1:$NTR$890,COLUMN(HeadJournal!D$1),0),"")</f>
        <v/>
      </c>
      <c r="E5502" s="95" t="str">
        <f>IFERROR(VLOOKUP($A5502,HeadJournal!$A$1:$NTR$890,COLUMN(HeadJournal!G$1),0),"")</f>
        <v/>
      </c>
      <c r="F5502" s="95" t="str">
        <f t="shared" si="402"/>
        <v/>
      </c>
      <c r="G5502" s="97"/>
      <c r="H5502" s="161"/>
      <c r="I5502" s="97"/>
      <c r="J5502" s="97"/>
      <c r="K5502" s="29"/>
      <c r="L5502" s="29"/>
      <c r="M5502" s="30">
        <f>IFERROR(VLOOKUP($A5502,HeadJournal!$A$1:$J$890,COLUMN(HeadJournal!I$1),0)*($K5502+$L5502)/(SUMIF($A:$A,$A5502,$K:$K)+SUMIF($A:$A,$A5502,$L:$L)),0)</f>
        <v>0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0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0</v>
      </c>
      <c r="Q5502" s="29"/>
      <c r="R5502" s="31"/>
      <c r="S5502" s="31"/>
      <c r="T5502" s="95" t="str">
        <f t="shared" si="403"/>
        <v/>
      </c>
      <c r="U5502" s="32">
        <f t="shared" si="404"/>
        <v>0</v>
      </c>
      <c r="V5502" s="22" t="str">
        <f t="shared" si="405"/>
        <v/>
      </c>
      <c r="X5502" s="33"/>
      <c r="Y5502" s="33"/>
    </row>
    <row r="5503" spans="1:25" x14ac:dyDescent="0.2">
      <c r="A5503" s="93"/>
      <c r="B5503" s="94" t="str">
        <f>IFERROR(VLOOKUP($A5503,HeadJournal!$A$1:$NTR$890,COLUMN(HeadJournal!B$1),0),"")</f>
        <v/>
      </c>
      <c r="C5503" s="94" t="str">
        <f>IFERROR(VLOOKUP($A5503,HeadJournal!$A$1:$NTR$890,COLUMN(HeadJournal!C$1),0),"")</f>
        <v/>
      </c>
      <c r="D5503" s="125" t="str">
        <f>IFERROR(VLOOKUP($A5503,HeadJournal!$A$1:$NTR$890,COLUMN(HeadJournal!D$1),0),"")</f>
        <v/>
      </c>
      <c r="E5503" s="95" t="str">
        <f>IFERROR(VLOOKUP($A5503,HeadJournal!$A$1:$NTR$890,COLUMN(HeadJournal!G$1),0),"")</f>
        <v/>
      </c>
      <c r="F5503" s="95" t="str">
        <f t="shared" si="402"/>
        <v/>
      </c>
      <c r="G5503" s="97"/>
      <c r="H5503" s="161"/>
      <c r="I5503" s="97"/>
      <c r="J5503" s="97"/>
      <c r="K5503" s="29"/>
      <c r="L5503" s="29"/>
      <c r="M5503" s="30">
        <f>IFERROR(VLOOKUP($A5503,HeadJournal!$A$1:$J$890,COLUMN(HeadJournal!I$1),0)*($K5503+$L5503)/(SUMIF($A:$A,$A5503,$K:$K)+SUMIF($A:$A,$A5503,$L:$L)),0)</f>
        <v>0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0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0</v>
      </c>
      <c r="Q5503" s="29"/>
      <c r="R5503" s="31"/>
      <c r="S5503" s="31"/>
      <c r="T5503" s="95" t="str">
        <f t="shared" si="403"/>
        <v/>
      </c>
      <c r="U5503" s="32">
        <f t="shared" si="404"/>
        <v>0</v>
      </c>
      <c r="V5503" s="22" t="str">
        <f t="shared" si="405"/>
        <v/>
      </c>
      <c r="X5503" s="33"/>
      <c r="Y5503" s="33"/>
    </row>
    <row r="5504" spans="1:25" x14ac:dyDescent="0.2">
      <c r="A5504" s="93"/>
      <c r="B5504" s="94" t="str">
        <f>IFERROR(VLOOKUP($A5504,HeadJournal!$A$1:$NTR$890,COLUMN(HeadJournal!B$1),0),"")</f>
        <v/>
      </c>
      <c r="C5504" s="94" t="str">
        <f>IFERROR(VLOOKUP($A5504,HeadJournal!$A$1:$NTR$890,COLUMN(HeadJournal!C$1),0),"")</f>
        <v/>
      </c>
      <c r="D5504" s="125" t="str">
        <f>IFERROR(VLOOKUP($A5504,HeadJournal!$A$1:$NTR$890,COLUMN(HeadJournal!D$1),0),"")</f>
        <v/>
      </c>
      <c r="E5504" s="95" t="str">
        <f>IFERROR(VLOOKUP($A5504,HeadJournal!$A$1:$NTR$890,COLUMN(HeadJournal!G$1),0),"")</f>
        <v/>
      </c>
      <c r="F5504" s="95" t="str">
        <f t="shared" si="402"/>
        <v/>
      </c>
      <c r="G5504" s="97"/>
      <c r="H5504" s="161"/>
      <c r="I5504" s="97"/>
      <c r="J5504" s="97"/>
      <c r="K5504" s="29"/>
      <c r="L5504" s="29"/>
      <c r="M5504" s="30">
        <f>IFERROR(VLOOKUP($A5504,HeadJournal!$A$1:$J$890,COLUMN(HeadJournal!I$1),0)*($K5504+$L5504)/(SUMIF($A:$A,$A5504,$K:$K)+SUMIF($A:$A,$A5504,$L:$L)),0)</f>
        <v>0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0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0</v>
      </c>
      <c r="Q5504" s="29"/>
      <c r="R5504" s="31"/>
      <c r="S5504" s="31"/>
      <c r="T5504" s="95" t="str">
        <f t="shared" si="403"/>
        <v/>
      </c>
      <c r="U5504" s="32">
        <f t="shared" si="404"/>
        <v>0</v>
      </c>
      <c r="V5504" s="22" t="str">
        <f t="shared" si="405"/>
        <v/>
      </c>
      <c r="X5504" s="33"/>
      <c r="Y5504" s="33"/>
    </row>
    <row r="5505" spans="1:25" x14ac:dyDescent="0.2">
      <c r="A5505" s="93"/>
      <c r="B5505" s="94" t="str">
        <f>IFERROR(VLOOKUP($A5505,HeadJournal!$A$1:$NTR$890,COLUMN(HeadJournal!B$1),0),"")</f>
        <v/>
      </c>
      <c r="C5505" s="94" t="str">
        <f>IFERROR(VLOOKUP($A5505,HeadJournal!$A$1:$NTR$890,COLUMN(HeadJournal!C$1),0),"")</f>
        <v/>
      </c>
      <c r="D5505" s="125" t="str">
        <f>IFERROR(VLOOKUP($A5505,HeadJournal!$A$1:$NTR$890,COLUMN(HeadJournal!D$1),0),"")</f>
        <v/>
      </c>
      <c r="E5505" s="95" t="str">
        <f>IFERROR(VLOOKUP($A5505,HeadJournal!$A$1:$NTR$890,COLUMN(HeadJournal!G$1),0),"")</f>
        <v/>
      </c>
      <c r="F5505" s="95" t="str">
        <f t="shared" si="402"/>
        <v/>
      </c>
      <c r="G5505" s="97"/>
      <c r="H5505" s="161"/>
      <c r="I5505" s="97"/>
      <c r="J5505" s="97"/>
      <c r="K5505" s="29"/>
      <c r="L5505" s="29"/>
      <c r="M5505" s="30">
        <f>IFERROR(VLOOKUP($A5505,HeadJournal!$A$1:$J$890,COLUMN(HeadJournal!I$1),0)*($K5505+$L5505)/(SUMIF($A:$A,$A5505,$K:$K)+SUMIF($A:$A,$A5505,$L:$L)),0)</f>
        <v>0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0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0</v>
      </c>
      <c r="Q5505" s="29"/>
      <c r="R5505" s="31"/>
      <c r="S5505" s="31"/>
      <c r="T5505" s="95" t="str">
        <f t="shared" si="403"/>
        <v/>
      </c>
      <c r="U5505" s="32">
        <f t="shared" si="404"/>
        <v>0</v>
      </c>
      <c r="V5505" s="22" t="str">
        <f t="shared" si="405"/>
        <v/>
      </c>
      <c r="X5505" s="33"/>
      <c r="Y5505" s="33"/>
    </row>
    <row r="5506" spans="1:25" x14ac:dyDescent="0.2">
      <c r="A5506" s="93"/>
      <c r="B5506" s="94" t="str">
        <f>IFERROR(VLOOKUP($A5506,HeadJournal!$A$1:$NTR$890,COLUMN(HeadJournal!B$1),0),"")</f>
        <v/>
      </c>
      <c r="C5506" s="94" t="str">
        <f>IFERROR(VLOOKUP($A5506,HeadJournal!$A$1:$NTR$890,COLUMN(HeadJournal!C$1),0),"")</f>
        <v/>
      </c>
      <c r="D5506" s="125" t="str">
        <f>IFERROR(VLOOKUP($A5506,HeadJournal!$A$1:$NTR$890,COLUMN(HeadJournal!D$1),0),"")</f>
        <v/>
      </c>
      <c r="E5506" s="95" t="str">
        <f>IFERROR(VLOOKUP($A5506,HeadJournal!$A$1:$NTR$890,COLUMN(HeadJournal!G$1),0),"")</f>
        <v/>
      </c>
      <c r="F5506" s="95" t="str">
        <f t="shared" si="402"/>
        <v/>
      </c>
      <c r="G5506" s="97"/>
      <c r="H5506" s="161"/>
      <c r="I5506" s="97"/>
      <c r="J5506" s="97"/>
      <c r="K5506" s="29"/>
      <c r="L5506" s="29"/>
      <c r="M5506" s="30">
        <f>IFERROR(VLOOKUP($A5506,HeadJournal!$A$1:$J$890,COLUMN(HeadJournal!I$1),0)*($K5506+$L5506)/(SUMIF($A:$A,$A5506,$K:$K)+SUMIF($A:$A,$A5506,$L:$L)),0)</f>
        <v>0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0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0</v>
      </c>
      <c r="Q5506" s="29"/>
      <c r="R5506" s="31"/>
      <c r="S5506" s="31"/>
      <c r="T5506" s="95" t="str">
        <f t="shared" si="403"/>
        <v/>
      </c>
      <c r="U5506" s="32">
        <f t="shared" si="404"/>
        <v>0</v>
      </c>
      <c r="V5506" s="22" t="str">
        <f t="shared" si="405"/>
        <v/>
      </c>
      <c r="X5506" s="33"/>
      <c r="Y5506" s="33"/>
    </row>
    <row r="5507" spans="1:25" x14ac:dyDescent="0.2">
      <c r="A5507" s="93"/>
      <c r="B5507" s="94" t="str">
        <f>IFERROR(VLOOKUP($A5507,HeadJournal!$A$1:$NTR$890,COLUMN(HeadJournal!B$1),0),"")</f>
        <v/>
      </c>
      <c r="C5507" s="94" t="str">
        <f>IFERROR(VLOOKUP($A5507,HeadJournal!$A$1:$NTR$890,COLUMN(HeadJournal!C$1),0),"")</f>
        <v/>
      </c>
      <c r="D5507" s="125" t="str">
        <f>IFERROR(VLOOKUP($A5507,HeadJournal!$A$1:$NTR$890,COLUMN(HeadJournal!D$1),0),"")</f>
        <v/>
      </c>
      <c r="E5507" s="95" t="str">
        <f>IFERROR(VLOOKUP($A5507,HeadJournal!$A$1:$NTR$890,COLUMN(HeadJournal!G$1),0),"")</f>
        <v/>
      </c>
      <c r="F5507" s="95" t="str">
        <f t="shared" si="402"/>
        <v/>
      </c>
      <c r="G5507" s="97"/>
      <c r="H5507" s="161"/>
      <c r="I5507" s="97"/>
      <c r="J5507" s="97"/>
      <c r="K5507" s="29"/>
      <c r="L5507" s="29"/>
      <c r="M5507" s="30">
        <f>IFERROR(VLOOKUP($A5507,HeadJournal!$A$1:$J$890,COLUMN(HeadJournal!I$1),0)*($K5507+$L5507)/(SUMIF($A:$A,$A5507,$K:$K)+SUMIF($A:$A,$A5507,$L:$L)),0)</f>
        <v>0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0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0</v>
      </c>
      <c r="Q5507" s="29"/>
      <c r="R5507" s="31"/>
      <c r="S5507" s="31"/>
      <c r="T5507" s="95" t="str">
        <f t="shared" si="403"/>
        <v/>
      </c>
      <c r="U5507" s="32">
        <f t="shared" si="404"/>
        <v>0</v>
      </c>
      <c r="V5507" s="22" t="str">
        <f t="shared" si="405"/>
        <v/>
      </c>
      <c r="X5507" s="33"/>
      <c r="Y5507" s="33"/>
    </row>
    <row r="5508" spans="1:25" x14ac:dyDescent="0.2">
      <c r="A5508" s="93"/>
      <c r="B5508" s="94" t="str">
        <f>IFERROR(VLOOKUP($A5508,HeadJournal!$A$1:$NTR$890,COLUMN(HeadJournal!B$1),0),"")</f>
        <v/>
      </c>
      <c r="C5508" s="94" t="str">
        <f>IFERROR(VLOOKUP($A5508,HeadJournal!$A$1:$NTR$890,COLUMN(HeadJournal!C$1),0),"")</f>
        <v/>
      </c>
      <c r="D5508" s="125" t="str">
        <f>IFERROR(VLOOKUP($A5508,HeadJournal!$A$1:$NTR$890,COLUMN(HeadJournal!D$1),0),"")</f>
        <v/>
      </c>
      <c r="E5508" s="95" t="str">
        <f>IFERROR(VLOOKUP($A5508,HeadJournal!$A$1:$NTR$890,COLUMN(HeadJournal!G$1),0),"")</f>
        <v/>
      </c>
      <c r="F5508" s="95" t="str">
        <f t="shared" si="402"/>
        <v/>
      </c>
      <c r="G5508" s="97"/>
      <c r="H5508" s="161"/>
      <c r="I5508" s="97"/>
      <c r="J5508" s="97"/>
      <c r="K5508" s="29"/>
      <c r="L5508" s="29"/>
      <c r="M5508" s="30">
        <f>IFERROR(VLOOKUP($A5508,HeadJournal!$A$1:$J$890,COLUMN(HeadJournal!I$1),0)*($K5508+$L5508)/(SUMIF($A:$A,$A5508,$K:$K)+SUMIF($A:$A,$A5508,$L:$L)),0)</f>
        <v>0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0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0</v>
      </c>
      <c r="Q5508" s="29"/>
      <c r="R5508" s="31"/>
      <c r="S5508" s="31"/>
      <c r="T5508" s="95" t="str">
        <f t="shared" si="403"/>
        <v/>
      </c>
      <c r="U5508" s="32">
        <f t="shared" si="404"/>
        <v>0</v>
      </c>
      <c r="V5508" s="22" t="str">
        <f t="shared" si="405"/>
        <v/>
      </c>
      <c r="X5508" s="33"/>
      <c r="Y5508" s="33"/>
    </row>
    <row r="5509" spans="1:25" x14ac:dyDescent="0.2">
      <c r="A5509" s="93"/>
      <c r="B5509" s="94" t="str">
        <f>IFERROR(VLOOKUP($A5509,HeadJournal!$A$1:$NTR$890,COLUMN(HeadJournal!B$1),0),"")</f>
        <v/>
      </c>
      <c r="C5509" s="94" t="str">
        <f>IFERROR(VLOOKUP($A5509,HeadJournal!$A$1:$NTR$890,COLUMN(HeadJournal!C$1),0),"")</f>
        <v/>
      </c>
      <c r="D5509" s="125" t="str">
        <f>IFERROR(VLOOKUP($A5509,HeadJournal!$A$1:$NTR$890,COLUMN(HeadJournal!D$1),0),"")</f>
        <v/>
      </c>
      <c r="E5509" s="95" t="str">
        <f>IFERROR(VLOOKUP($A5509,HeadJournal!$A$1:$NTR$890,COLUMN(HeadJournal!G$1),0),"")</f>
        <v/>
      </c>
      <c r="F5509" s="95" t="str">
        <f t="shared" si="402"/>
        <v/>
      </c>
      <c r="G5509" s="97"/>
      <c r="H5509" s="161"/>
      <c r="I5509" s="97"/>
      <c r="J5509" s="97"/>
      <c r="K5509" s="29"/>
      <c r="L5509" s="29"/>
      <c r="M5509" s="30">
        <f>IFERROR(VLOOKUP($A5509,HeadJournal!$A$1:$J$890,COLUMN(HeadJournal!I$1),0)*($K5509+$L5509)/(SUMIF($A:$A,$A5509,$K:$K)+SUMIF($A:$A,$A5509,$L:$L)),0)</f>
        <v>0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0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0</v>
      </c>
      <c r="Q5509" s="29"/>
      <c r="R5509" s="31"/>
      <c r="S5509" s="31"/>
      <c r="T5509" s="95" t="str">
        <f t="shared" si="403"/>
        <v/>
      </c>
      <c r="U5509" s="32">
        <f t="shared" si="404"/>
        <v>0</v>
      </c>
      <c r="V5509" s="22" t="str">
        <f t="shared" si="405"/>
        <v/>
      </c>
      <c r="X5509" s="33"/>
      <c r="Y5509" s="33"/>
    </row>
    <row r="5510" spans="1:25" x14ac:dyDescent="0.2">
      <c r="A5510" s="93"/>
      <c r="B5510" s="94" t="str">
        <f>IFERROR(VLOOKUP($A5510,HeadJournal!$A$1:$NTR$890,COLUMN(HeadJournal!B$1),0),"")</f>
        <v/>
      </c>
      <c r="C5510" s="94" t="str">
        <f>IFERROR(VLOOKUP($A5510,HeadJournal!$A$1:$NTR$890,COLUMN(HeadJournal!C$1),0),"")</f>
        <v/>
      </c>
      <c r="D5510" s="125" t="str">
        <f>IFERROR(VLOOKUP($A5510,HeadJournal!$A$1:$NTR$890,COLUMN(HeadJournal!D$1),0),"")</f>
        <v/>
      </c>
      <c r="E5510" s="95" t="str">
        <f>IFERROR(VLOOKUP($A5510,HeadJournal!$A$1:$NTR$890,COLUMN(HeadJournal!G$1),0),"")</f>
        <v/>
      </c>
      <c r="F5510" s="95" t="str">
        <f t="shared" si="402"/>
        <v/>
      </c>
      <c r="G5510" s="97"/>
      <c r="H5510" s="161"/>
      <c r="I5510" s="97"/>
      <c r="J5510" s="97"/>
      <c r="K5510" s="29"/>
      <c r="L5510" s="29"/>
      <c r="M5510" s="30">
        <f>IFERROR(VLOOKUP($A5510,HeadJournal!$A$1:$J$890,COLUMN(HeadJournal!I$1),0)*($K5510+$L5510)/(SUMIF($A:$A,$A5510,$K:$K)+SUMIF($A:$A,$A5510,$L:$L)),0)</f>
        <v>0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0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</v>
      </c>
      <c r="P5510" s="30">
        <f>IFERROR(SUM(K5510:O5510)*VLOOKUP($A5510,HeadJournal!$A$1:$L$890,COLUMN(HeadJournal!H$1),0),0)</f>
        <v>0</v>
      </c>
      <c r="Q5510" s="29"/>
      <c r="R5510" s="31"/>
      <c r="S5510" s="31"/>
      <c r="T5510" s="95" t="str">
        <f t="shared" si="403"/>
        <v/>
      </c>
      <c r="U5510" s="32">
        <f t="shared" si="404"/>
        <v>0</v>
      </c>
      <c r="V5510" s="22" t="str">
        <f t="shared" si="405"/>
        <v/>
      </c>
      <c r="X5510" s="33"/>
      <c r="Y5510" s="33"/>
    </row>
    <row r="5511" spans="1:25" x14ac:dyDescent="0.2">
      <c r="A5511" s="93"/>
      <c r="B5511" s="94" t="str">
        <f>IFERROR(VLOOKUP($A5511,HeadJournal!$A$1:$NTR$890,COLUMN(HeadJournal!B$1),0),"")</f>
        <v/>
      </c>
      <c r="C5511" s="94" t="str">
        <f>IFERROR(VLOOKUP($A5511,HeadJournal!$A$1:$NTR$890,COLUMN(HeadJournal!C$1),0),"")</f>
        <v/>
      </c>
      <c r="D5511" s="125" t="str">
        <f>IFERROR(VLOOKUP($A5511,HeadJournal!$A$1:$NTR$890,COLUMN(HeadJournal!D$1),0),"")</f>
        <v/>
      </c>
      <c r="E5511" s="95" t="str">
        <f>IFERROR(VLOOKUP($A5511,HeadJournal!$A$1:$NTR$890,COLUMN(HeadJournal!G$1),0),"")</f>
        <v/>
      </c>
      <c r="F5511" s="95" t="str">
        <f t="shared" si="402"/>
        <v/>
      </c>
      <c r="G5511" s="97"/>
      <c r="H5511" s="161"/>
      <c r="I5511" s="97"/>
      <c r="J5511" s="97"/>
      <c r="K5511" s="29"/>
      <c r="L5511" s="29"/>
      <c r="M5511" s="30">
        <f>IFERROR(VLOOKUP($A5511,HeadJournal!$A$1:$J$890,COLUMN(HeadJournal!I$1),0)*($K5511+$L5511)/(SUMIF($A:$A,$A5511,$K:$K)+SUMIF($A:$A,$A5511,$L:$L)),0)</f>
        <v>0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0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</v>
      </c>
      <c r="P5511" s="30">
        <f>IFERROR(SUM(K5511:O5511)*VLOOKUP($A5511,HeadJournal!$A$1:$L$890,COLUMN(HeadJournal!H$1),0),0)</f>
        <v>0</v>
      </c>
      <c r="Q5511" s="29"/>
      <c r="R5511" s="31"/>
      <c r="S5511" s="31"/>
      <c r="T5511" s="95" t="str">
        <f t="shared" si="403"/>
        <v/>
      </c>
      <c r="U5511" s="32">
        <f t="shared" si="404"/>
        <v>0</v>
      </c>
      <c r="V5511" s="22" t="str">
        <f t="shared" si="405"/>
        <v/>
      </c>
      <c r="X5511" s="33"/>
      <c r="Y5511" s="33"/>
    </row>
    <row r="5512" spans="1:25" x14ac:dyDescent="0.2">
      <c r="A5512" s="93"/>
      <c r="B5512" s="94" t="str">
        <f>IFERROR(VLOOKUP($A5512,HeadJournal!$A$1:$NTR$890,COLUMN(HeadJournal!B$1),0),"")</f>
        <v/>
      </c>
      <c r="C5512" s="94" t="str">
        <f>IFERROR(VLOOKUP($A5512,HeadJournal!$A$1:$NTR$890,COLUMN(HeadJournal!C$1),0),"")</f>
        <v/>
      </c>
      <c r="D5512" s="125" t="str">
        <f>IFERROR(VLOOKUP($A5512,HeadJournal!$A$1:$NTR$890,COLUMN(HeadJournal!D$1),0),"")</f>
        <v/>
      </c>
      <c r="E5512" s="95" t="str">
        <f>IFERROR(VLOOKUP($A5512,HeadJournal!$A$1:$NTR$890,COLUMN(HeadJournal!G$1),0),"")</f>
        <v/>
      </c>
      <c r="F5512" s="95" t="str">
        <f t="shared" si="402"/>
        <v/>
      </c>
      <c r="G5512" s="97"/>
      <c r="H5512" s="161"/>
      <c r="I5512" s="97"/>
      <c r="J5512" s="97"/>
      <c r="K5512" s="29"/>
      <c r="L5512" s="29"/>
      <c r="M5512" s="30">
        <f>IFERROR(VLOOKUP($A5512,HeadJournal!$A$1:$J$890,COLUMN(HeadJournal!I$1),0)*($K5512+$L5512)/(SUMIF($A:$A,$A5512,$K:$K)+SUMIF($A:$A,$A5512,$L:$L)),0)</f>
        <v>0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0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</v>
      </c>
      <c r="P5512" s="30">
        <f>IFERROR(SUM(K5512:O5512)*VLOOKUP($A5512,HeadJournal!$A$1:$L$890,COLUMN(HeadJournal!H$1),0),0)</f>
        <v>0</v>
      </c>
      <c r="Q5512" s="29"/>
      <c r="R5512" s="31"/>
      <c r="S5512" s="31"/>
      <c r="T5512" s="95" t="str">
        <f t="shared" si="403"/>
        <v/>
      </c>
      <c r="U5512" s="32">
        <f t="shared" si="404"/>
        <v>0</v>
      </c>
      <c r="V5512" s="22" t="str">
        <f t="shared" si="405"/>
        <v/>
      </c>
      <c r="X5512" s="33"/>
      <c r="Y5512" s="33"/>
    </row>
    <row r="5513" spans="1:25" x14ac:dyDescent="0.2">
      <c r="A5513" s="93"/>
      <c r="B5513" s="94" t="str">
        <f>IFERROR(VLOOKUP($A5513,HeadJournal!$A$1:$NTR$890,COLUMN(HeadJournal!B$1),0),"")</f>
        <v/>
      </c>
      <c r="C5513" s="94" t="str">
        <f>IFERROR(VLOOKUP($A5513,HeadJournal!$A$1:$NTR$890,COLUMN(HeadJournal!C$1),0),"")</f>
        <v/>
      </c>
      <c r="D5513" s="125" t="str">
        <f>IFERROR(VLOOKUP($A5513,HeadJournal!$A$1:$NTR$890,COLUMN(HeadJournal!D$1),0),"")</f>
        <v/>
      </c>
      <c r="E5513" s="95" t="str">
        <f>IFERROR(VLOOKUP($A5513,HeadJournal!$A$1:$NTR$890,COLUMN(HeadJournal!G$1),0),"")</f>
        <v/>
      </c>
      <c r="F5513" s="95" t="str">
        <f t="shared" si="402"/>
        <v/>
      </c>
      <c r="G5513" s="97"/>
      <c r="H5513" s="161"/>
      <c r="I5513" s="97"/>
      <c r="J5513" s="97"/>
      <c r="K5513" s="29"/>
      <c r="L5513" s="29"/>
      <c r="M5513" s="30">
        <f>IFERROR(VLOOKUP($A5513,HeadJournal!$A$1:$J$890,COLUMN(HeadJournal!I$1),0)*($K5513+$L5513)/(SUMIF($A:$A,$A5513,$K:$K)+SUMIF($A:$A,$A5513,$L:$L)),0)</f>
        <v>0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0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0</v>
      </c>
      <c r="P5513" s="30">
        <f>IFERROR(SUM(K5513:O5513)*VLOOKUP($A5513,HeadJournal!$A$1:$L$890,COLUMN(HeadJournal!H$1),0),0)</f>
        <v>0</v>
      </c>
      <c r="Q5513" s="29"/>
      <c r="R5513" s="31"/>
      <c r="S5513" s="31"/>
      <c r="T5513" s="95" t="str">
        <f t="shared" si="403"/>
        <v/>
      </c>
      <c r="U5513" s="32">
        <f t="shared" si="404"/>
        <v>0</v>
      </c>
      <c r="V5513" s="22" t="str">
        <f t="shared" si="405"/>
        <v/>
      </c>
      <c r="X5513" s="33"/>
      <c r="Y5513" s="33"/>
    </row>
    <row r="5514" spans="1:25" x14ac:dyDescent="0.2">
      <c r="A5514" s="93"/>
      <c r="B5514" s="94" t="str">
        <f>IFERROR(VLOOKUP($A5514,HeadJournal!$A$1:$NTR$890,COLUMN(HeadJournal!B$1),0),"")</f>
        <v/>
      </c>
      <c r="C5514" s="94" t="str">
        <f>IFERROR(VLOOKUP($A5514,HeadJournal!$A$1:$NTR$890,COLUMN(HeadJournal!C$1),0),"")</f>
        <v/>
      </c>
      <c r="D5514" s="125" t="str">
        <f>IFERROR(VLOOKUP($A5514,HeadJournal!$A$1:$NTR$890,COLUMN(HeadJournal!D$1),0),"")</f>
        <v/>
      </c>
      <c r="E5514" s="95" t="str">
        <f>IFERROR(VLOOKUP($A5514,HeadJournal!$A$1:$NTR$890,COLUMN(HeadJournal!G$1),0),"")</f>
        <v/>
      </c>
      <c r="F5514" s="95" t="str">
        <f t="shared" si="402"/>
        <v/>
      </c>
      <c r="G5514" s="97"/>
      <c r="H5514" s="161"/>
      <c r="I5514" s="97"/>
      <c r="J5514" s="97"/>
      <c r="K5514" s="29"/>
      <c r="L5514" s="29"/>
      <c r="M5514" s="30">
        <f>IFERROR(VLOOKUP($A5514,HeadJournal!$A$1:$J$890,COLUMN(HeadJournal!I$1),0)*($K5514+$L5514)/(SUMIF($A:$A,$A5514,$K:$K)+SUMIF($A:$A,$A5514,$L:$L)),0)</f>
        <v>0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0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</v>
      </c>
      <c r="P5514" s="30">
        <f>IFERROR(SUM(K5514:O5514)*VLOOKUP($A5514,HeadJournal!$A$1:$L$890,COLUMN(HeadJournal!H$1),0),0)</f>
        <v>0</v>
      </c>
      <c r="Q5514" s="29"/>
      <c r="R5514" s="31"/>
      <c r="S5514" s="31"/>
      <c r="T5514" s="95" t="str">
        <f t="shared" si="403"/>
        <v/>
      </c>
      <c r="U5514" s="32">
        <f t="shared" si="404"/>
        <v>0</v>
      </c>
      <c r="V5514" s="22" t="str">
        <f t="shared" si="405"/>
        <v/>
      </c>
      <c r="X5514" s="33"/>
      <c r="Y5514" s="33"/>
    </row>
    <row r="5515" spans="1:25" x14ac:dyDescent="0.2">
      <c r="A5515" s="93"/>
      <c r="B5515" s="94" t="str">
        <f>IFERROR(VLOOKUP($A5515,HeadJournal!$A$1:$NTR$890,COLUMN(HeadJournal!B$1),0),"")</f>
        <v/>
      </c>
      <c r="C5515" s="94" t="str">
        <f>IFERROR(VLOOKUP($A5515,HeadJournal!$A$1:$NTR$890,COLUMN(HeadJournal!C$1),0),"")</f>
        <v/>
      </c>
      <c r="D5515" s="125" t="str">
        <f>IFERROR(VLOOKUP($A5515,HeadJournal!$A$1:$NTR$890,COLUMN(HeadJournal!D$1),0),"")</f>
        <v/>
      </c>
      <c r="E5515" s="95" t="str">
        <f>IFERROR(VLOOKUP($A5515,HeadJournal!$A$1:$NTR$890,COLUMN(HeadJournal!G$1),0),"")</f>
        <v/>
      </c>
      <c r="F5515" s="95" t="str">
        <f t="shared" si="402"/>
        <v/>
      </c>
      <c r="G5515" s="97"/>
      <c r="H5515" s="161"/>
      <c r="I5515" s="97"/>
      <c r="J5515" s="97"/>
      <c r="K5515" s="29"/>
      <c r="L5515" s="29"/>
      <c r="M5515" s="30">
        <f>IFERROR(VLOOKUP($A5515,HeadJournal!$A$1:$J$890,COLUMN(HeadJournal!I$1),0)*($K5515+$L5515)/(SUMIF($A:$A,$A5515,$K:$K)+SUMIF($A:$A,$A5515,$L:$L)),0)</f>
        <v>0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0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</v>
      </c>
      <c r="P5515" s="30">
        <f>IFERROR(SUM(K5515:O5515)*VLOOKUP($A5515,HeadJournal!$A$1:$L$890,COLUMN(HeadJournal!H$1),0),0)</f>
        <v>0</v>
      </c>
      <c r="Q5515" s="29"/>
      <c r="R5515" s="31"/>
      <c r="S5515" s="31"/>
      <c r="T5515" s="95" t="str">
        <f t="shared" si="403"/>
        <v/>
      </c>
      <c r="U5515" s="32">
        <f t="shared" si="404"/>
        <v>0</v>
      </c>
      <c r="V5515" s="22" t="str">
        <f t="shared" si="405"/>
        <v/>
      </c>
      <c r="X5515" s="33"/>
      <c r="Y5515" s="33"/>
    </row>
    <row r="5516" spans="1:25" x14ac:dyDescent="0.2">
      <c r="A5516" s="93"/>
      <c r="B5516" s="94" t="str">
        <f>IFERROR(VLOOKUP($A5516,HeadJournal!$A$1:$NTR$890,COLUMN(HeadJournal!B$1),0),"")</f>
        <v/>
      </c>
      <c r="C5516" s="94" t="str">
        <f>IFERROR(VLOOKUP($A5516,HeadJournal!$A$1:$NTR$890,COLUMN(HeadJournal!C$1),0),"")</f>
        <v/>
      </c>
      <c r="D5516" s="125" t="str">
        <f>IFERROR(VLOOKUP($A5516,HeadJournal!$A$1:$NTR$890,COLUMN(HeadJournal!D$1),0),"")</f>
        <v/>
      </c>
      <c r="E5516" s="95" t="str">
        <f>IFERROR(VLOOKUP($A5516,HeadJournal!$A$1:$NTR$890,COLUMN(HeadJournal!G$1),0),"")</f>
        <v/>
      </c>
      <c r="F5516" s="95" t="str">
        <f t="shared" si="402"/>
        <v/>
      </c>
      <c r="G5516" s="97"/>
      <c r="H5516" s="161"/>
      <c r="I5516" s="97"/>
      <c r="J5516" s="97"/>
      <c r="K5516" s="29"/>
      <c r="L5516" s="29"/>
      <c r="M5516" s="30">
        <f>IFERROR(VLOOKUP($A5516,HeadJournal!$A$1:$J$890,COLUMN(HeadJournal!I$1),0)*($K5516+$L5516)/(SUMIF($A:$A,$A5516,$K:$K)+SUMIF($A:$A,$A5516,$L:$L)),0)</f>
        <v>0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0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</v>
      </c>
      <c r="P5516" s="30">
        <f>IFERROR(SUM(K5516:O5516)*VLOOKUP($A5516,HeadJournal!$A$1:$L$890,COLUMN(HeadJournal!H$1),0),0)</f>
        <v>0</v>
      </c>
      <c r="Q5516" s="29"/>
      <c r="R5516" s="31"/>
      <c r="S5516" s="31"/>
      <c r="T5516" s="95" t="str">
        <f t="shared" si="403"/>
        <v/>
      </c>
      <c r="U5516" s="32">
        <f t="shared" si="404"/>
        <v>0</v>
      </c>
      <c r="V5516" s="22" t="str">
        <f t="shared" si="405"/>
        <v/>
      </c>
      <c r="X5516" s="33"/>
      <c r="Y5516" s="33"/>
    </row>
    <row r="5517" spans="1:25" x14ac:dyDescent="0.2">
      <c r="A5517" s="93"/>
      <c r="B5517" s="94" t="str">
        <f>IFERROR(VLOOKUP($A5517,HeadJournal!$A$1:$NTR$890,COLUMN(HeadJournal!B$1),0),"")</f>
        <v/>
      </c>
      <c r="C5517" s="94" t="str">
        <f>IFERROR(VLOOKUP($A5517,HeadJournal!$A$1:$NTR$890,COLUMN(HeadJournal!C$1),0),"")</f>
        <v/>
      </c>
      <c r="D5517" s="125" t="str">
        <f>IFERROR(VLOOKUP($A5517,HeadJournal!$A$1:$NTR$890,COLUMN(HeadJournal!D$1),0),"")</f>
        <v/>
      </c>
      <c r="E5517" s="95" t="str">
        <f>IFERROR(VLOOKUP($A5517,HeadJournal!$A$1:$NTR$890,COLUMN(HeadJournal!G$1),0),"")</f>
        <v/>
      </c>
      <c r="F5517" s="95" t="str">
        <f t="shared" si="402"/>
        <v/>
      </c>
      <c r="G5517" s="97"/>
      <c r="H5517" s="161"/>
      <c r="I5517" s="97"/>
      <c r="J5517" s="97"/>
      <c r="K5517" s="29"/>
      <c r="L5517" s="29"/>
      <c r="M5517" s="30">
        <f>IFERROR(VLOOKUP($A5517,HeadJournal!$A$1:$J$890,COLUMN(HeadJournal!I$1),0)*($K5517+$L5517)/(SUMIF($A:$A,$A5517,$K:$K)+SUMIF($A:$A,$A5517,$L:$L)),0)</f>
        <v>0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0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</v>
      </c>
      <c r="P5517" s="30">
        <f>IFERROR(SUM(K5517:O5517)*VLOOKUP($A5517,HeadJournal!$A$1:$L$890,COLUMN(HeadJournal!H$1),0),0)</f>
        <v>0</v>
      </c>
      <c r="Q5517" s="29"/>
      <c r="R5517" s="31"/>
      <c r="S5517" s="31"/>
      <c r="T5517" s="95" t="str">
        <f t="shared" si="403"/>
        <v/>
      </c>
      <c r="U5517" s="32">
        <f t="shared" si="404"/>
        <v>0</v>
      </c>
      <c r="V5517" s="22" t="str">
        <f t="shared" si="405"/>
        <v/>
      </c>
      <c r="X5517" s="33"/>
      <c r="Y5517" s="33"/>
    </row>
    <row r="5518" spans="1:25" x14ac:dyDescent="0.2">
      <c r="A5518" s="93"/>
      <c r="B5518" s="94" t="str">
        <f>IFERROR(VLOOKUP($A5518,HeadJournal!$A$1:$NTR$890,COLUMN(HeadJournal!B$1),0),"")</f>
        <v/>
      </c>
      <c r="C5518" s="94" t="str">
        <f>IFERROR(VLOOKUP($A5518,HeadJournal!$A$1:$NTR$890,COLUMN(HeadJournal!C$1),0),"")</f>
        <v/>
      </c>
      <c r="D5518" s="125" t="str">
        <f>IFERROR(VLOOKUP($A5518,HeadJournal!$A$1:$NTR$890,COLUMN(HeadJournal!D$1),0),"")</f>
        <v/>
      </c>
      <c r="E5518" s="95" t="str">
        <f>IFERROR(VLOOKUP($A5518,HeadJournal!$A$1:$NTR$890,COLUMN(HeadJournal!G$1),0),"")</f>
        <v/>
      </c>
      <c r="F5518" s="95" t="str">
        <f t="shared" si="402"/>
        <v/>
      </c>
      <c r="G5518" s="97"/>
      <c r="H5518" s="161"/>
      <c r="I5518" s="97"/>
      <c r="J5518" s="97"/>
      <c r="K5518" s="29"/>
      <c r="L5518" s="29"/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0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0</v>
      </c>
      <c r="P5518" s="30">
        <f>IFERROR(SUM(K5518:O5518)*VLOOKUP($A5518,HeadJournal!$A$1:$L$890,COLUMN(HeadJournal!H$1),0),0)</f>
        <v>0</v>
      </c>
      <c r="Q5518" s="29"/>
      <c r="R5518" s="31"/>
      <c r="S5518" s="31"/>
      <c r="T5518" s="95" t="str">
        <f t="shared" si="403"/>
        <v/>
      </c>
      <c r="U5518" s="32">
        <f t="shared" si="404"/>
        <v>0</v>
      </c>
      <c r="V5518" s="22" t="str">
        <f t="shared" si="405"/>
        <v/>
      </c>
      <c r="X5518" s="33"/>
      <c r="Y5518" s="33"/>
    </row>
    <row r="5519" spans="1:25" x14ac:dyDescent="0.2">
      <c r="A5519" s="93"/>
      <c r="B5519" s="94" t="str">
        <f>IFERROR(VLOOKUP($A5519,HeadJournal!$A$1:$NTR$890,COLUMN(HeadJournal!B$1),0),"")</f>
        <v/>
      </c>
      <c r="C5519" s="94" t="str">
        <f>IFERROR(VLOOKUP($A5519,HeadJournal!$A$1:$NTR$890,COLUMN(HeadJournal!C$1),0),"")</f>
        <v/>
      </c>
      <c r="D5519" s="125" t="str">
        <f>IFERROR(VLOOKUP($A5519,HeadJournal!$A$1:$NTR$890,COLUMN(HeadJournal!D$1),0),"")</f>
        <v/>
      </c>
      <c r="E5519" s="95" t="str">
        <f>IFERROR(VLOOKUP($A5519,HeadJournal!$A$1:$NTR$890,COLUMN(HeadJournal!G$1),0),"")</f>
        <v/>
      </c>
      <c r="F5519" s="95" t="str">
        <f t="shared" si="402"/>
        <v/>
      </c>
      <c r="G5519" s="97"/>
      <c r="H5519" s="161"/>
      <c r="I5519" s="97"/>
      <c r="J5519" s="97"/>
      <c r="K5519" s="29"/>
      <c r="L5519" s="29"/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0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0</v>
      </c>
      <c r="P5519" s="30">
        <f>IFERROR(SUM(K5519:O5519)*VLOOKUP($A5519,HeadJournal!$A$1:$L$890,COLUMN(HeadJournal!H$1),0),0)</f>
        <v>0</v>
      </c>
      <c r="Q5519" s="29"/>
      <c r="R5519" s="31"/>
      <c r="S5519" s="31"/>
      <c r="T5519" s="95" t="str">
        <f t="shared" si="403"/>
        <v/>
      </c>
      <c r="U5519" s="32">
        <f t="shared" si="404"/>
        <v>0</v>
      </c>
      <c r="V5519" s="22" t="str">
        <f t="shared" si="405"/>
        <v/>
      </c>
      <c r="X5519" s="33"/>
      <c r="Y5519" s="33"/>
    </row>
    <row r="5520" spans="1:25" x14ac:dyDescent="0.2">
      <c r="A5520" s="93"/>
      <c r="B5520" s="94" t="str">
        <f>IFERROR(VLOOKUP($A5520,HeadJournal!$A$1:$NTR$890,COLUMN(HeadJournal!B$1),0),"")</f>
        <v/>
      </c>
      <c r="C5520" s="94" t="str">
        <f>IFERROR(VLOOKUP($A5520,HeadJournal!$A$1:$NTR$890,COLUMN(HeadJournal!C$1),0),"")</f>
        <v/>
      </c>
      <c r="D5520" s="125" t="str">
        <f>IFERROR(VLOOKUP($A5520,HeadJournal!$A$1:$NTR$890,COLUMN(HeadJournal!D$1),0),"")</f>
        <v/>
      </c>
      <c r="E5520" s="95" t="str">
        <f>IFERROR(VLOOKUP($A5520,HeadJournal!$A$1:$NTR$890,COLUMN(HeadJournal!G$1),0),"")</f>
        <v/>
      </c>
      <c r="F5520" s="95" t="str">
        <f t="shared" si="402"/>
        <v/>
      </c>
      <c r="G5520" s="97"/>
      <c r="H5520" s="161"/>
      <c r="I5520" s="97"/>
      <c r="J5520" s="97"/>
      <c r="K5520" s="29"/>
      <c r="L5520" s="29"/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0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0</v>
      </c>
      <c r="P5520" s="30">
        <f>IFERROR(SUM(K5520:O5520)*VLOOKUP($A5520,HeadJournal!$A$1:$L$890,COLUMN(HeadJournal!H$1),0),0)</f>
        <v>0</v>
      </c>
      <c r="Q5520" s="29"/>
      <c r="R5520" s="31"/>
      <c r="S5520" s="31"/>
      <c r="T5520" s="95" t="str">
        <f t="shared" si="403"/>
        <v/>
      </c>
      <c r="U5520" s="32">
        <f t="shared" si="404"/>
        <v>0</v>
      </c>
      <c r="V5520" s="22" t="str">
        <f t="shared" si="405"/>
        <v/>
      </c>
      <c r="X5520" s="33"/>
      <c r="Y5520" s="33"/>
    </row>
    <row r="5521" spans="1:25" x14ac:dyDescent="0.2">
      <c r="A5521" s="93"/>
      <c r="B5521" s="94" t="str">
        <f>IFERROR(VLOOKUP($A5521,HeadJournal!$A$1:$NTR$890,COLUMN(HeadJournal!B$1),0),"")</f>
        <v/>
      </c>
      <c r="C5521" s="94" t="str">
        <f>IFERROR(VLOOKUP($A5521,HeadJournal!$A$1:$NTR$890,COLUMN(HeadJournal!C$1),0),"")</f>
        <v/>
      </c>
      <c r="D5521" s="125" t="str">
        <f>IFERROR(VLOOKUP($A5521,HeadJournal!$A$1:$NTR$890,COLUMN(HeadJournal!D$1),0),"")</f>
        <v/>
      </c>
      <c r="E5521" s="95" t="str">
        <f>IFERROR(VLOOKUP($A5521,HeadJournal!$A$1:$NTR$890,COLUMN(HeadJournal!G$1),0),"")</f>
        <v/>
      </c>
      <c r="F5521" s="95" t="str">
        <f t="shared" si="402"/>
        <v/>
      </c>
      <c r="G5521" s="97"/>
      <c r="H5521" s="161"/>
      <c r="I5521" s="97"/>
      <c r="J5521" s="97"/>
      <c r="K5521" s="29"/>
      <c r="L5521" s="29"/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0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0</v>
      </c>
      <c r="P5521" s="30">
        <f>IFERROR(SUM(K5521:O5521)*VLOOKUP($A5521,HeadJournal!$A$1:$L$890,COLUMN(HeadJournal!H$1),0),0)</f>
        <v>0</v>
      </c>
      <c r="Q5521" s="29"/>
      <c r="R5521" s="31"/>
      <c r="S5521" s="31"/>
      <c r="T5521" s="95" t="str">
        <f t="shared" si="403"/>
        <v/>
      </c>
      <c r="U5521" s="32">
        <f t="shared" si="404"/>
        <v>0</v>
      </c>
      <c r="V5521" s="22" t="str">
        <f t="shared" si="405"/>
        <v/>
      </c>
      <c r="X5521" s="33"/>
      <c r="Y5521" s="33"/>
    </row>
    <row r="5522" spans="1:25" x14ac:dyDescent="0.2">
      <c r="A5522" s="93"/>
      <c r="B5522" s="94" t="str">
        <f>IFERROR(VLOOKUP($A5522,HeadJournal!$A$1:$NTR$890,COLUMN(HeadJournal!B$1),0),"")</f>
        <v/>
      </c>
      <c r="C5522" s="94" t="str">
        <f>IFERROR(VLOOKUP($A5522,HeadJournal!$A$1:$NTR$890,COLUMN(HeadJournal!C$1),0),"")</f>
        <v/>
      </c>
      <c r="D5522" s="125" t="str">
        <f>IFERROR(VLOOKUP($A5522,HeadJournal!$A$1:$NTR$890,COLUMN(HeadJournal!D$1),0),"")</f>
        <v/>
      </c>
      <c r="E5522" s="95" t="str">
        <f>IFERROR(VLOOKUP($A5522,HeadJournal!$A$1:$NTR$890,COLUMN(HeadJournal!G$1),0),"")</f>
        <v/>
      </c>
      <c r="F5522" s="95" t="str">
        <f t="shared" si="402"/>
        <v/>
      </c>
      <c r="G5522" s="97"/>
      <c r="H5522" s="161"/>
      <c r="I5522" s="97"/>
      <c r="J5522" s="97"/>
      <c r="K5522" s="29"/>
      <c r="L5522" s="29"/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0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0</v>
      </c>
      <c r="P5522" s="30">
        <f>IFERROR(SUM(K5522:O5522)*VLOOKUP($A5522,HeadJournal!$A$1:$L$890,COLUMN(HeadJournal!H$1),0),0)</f>
        <v>0</v>
      </c>
      <c r="Q5522" s="29"/>
      <c r="R5522" s="31"/>
      <c r="S5522" s="31"/>
      <c r="T5522" s="95" t="str">
        <f t="shared" si="403"/>
        <v/>
      </c>
      <c r="U5522" s="32">
        <f t="shared" si="404"/>
        <v>0</v>
      </c>
      <c r="V5522" s="22" t="str">
        <f t="shared" si="405"/>
        <v/>
      </c>
      <c r="X5522" s="33"/>
      <c r="Y5522" s="33"/>
    </row>
    <row r="5523" spans="1:25" x14ac:dyDescent="0.2">
      <c r="A5523" s="93"/>
      <c r="B5523" s="94" t="str">
        <f>IFERROR(VLOOKUP($A5523,HeadJournal!$A$1:$NTR$890,COLUMN(HeadJournal!B$1),0),"")</f>
        <v/>
      </c>
      <c r="C5523" s="94" t="str">
        <f>IFERROR(VLOOKUP($A5523,HeadJournal!$A$1:$NTR$890,COLUMN(HeadJournal!C$1),0),"")</f>
        <v/>
      </c>
      <c r="D5523" s="125" t="str">
        <f>IFERROR(VLOOKUP($A5523,HeadJournal!$A$1:$NTR$890,COLUMN(HeadJournal!D$1),0),"")</f>
        <v/>
      </c>
      <c r="E5523" s="95" t="str">
        <f>IFERROR(VLOOKUP($A5523,HeadJournal!$A$1:$NTR$890,COLUMN(HeadJournal!G$1),0),"")</f>
        <v/>
      </c>
      <c r="F5523" s="95" t="str">
        <f t="shared" si="402"/>
        <v/>
      </c>
      <c r="G5523" s="97"/>
      <c r="H5523" s="161"/>
      <c r="I5523" s="97"/>
      <c r="J5523" s="97"/>
      <c r="K5523" s="29"/>
      <c r="L5523" s="29"/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0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0</v>
      </c>
      <c r="P5523" s="30">
        <f>IFERROR(SUM(K5523:O5523)*VLOOKUP($A5523,HeadJournal!$A$1:$L$890,COLUMN(HeadJournal!H$1),0),0)</f>
        <v>0</v>
      </c>
      <c r="Q5523" s="29"/>
      <c r="R5523" s="31"/>
      <c r="S5523" s="31"/>
      <c r="T5523" s="95" t="str">
        <f t="shared" si="403"/>
        <v/>
      </c>
      <c r="U5523" s="32">
        <f t="shared" si="404"/>
        <v>0</v>
      </c>
      <c r="V5523" s="22" t="str">
        <f t="shared" si="405"/>
        <v/>
      </c>
      <c r="X5523" s="33"/>
      <c r="Y5523" s="33"/>
    </row>
    <row r="5524" spans="1:25" x14ac:dyDescent="0.2">
      <c r="A5524" s="93"/>
      <c r="B5524" s="94" t="str">
        <f>IFERROR(VLOOKUP($A5524,HeadJournal!$A$1:$NTR$890,COLUMN(HeadJournal!B$1),0),"")</f>
        <v/>
      </c>
      <c r="C5524" s="94" t="str">
        <f>IFERROR(VLOOKUP($A5524,HeadJournal!$A$1:$NTR$890,COLUMN(HeadJournal!C$1),0),"")</f>
        <v/>
      </c>
      <c r="D5524" s="125" t="str">
        <f>IFERROR(VLOOKUP($A5524,HeadJournal!$A$1:$NTR$890,COLUMN(HeadJournal!D$1),0),"")</f>
        <v/>
      </c>
      <c r="E5524" s="95" t="str">
        <f>IFERROR(VLOOKUP($A5524,HeadJournal!$A$1:$NTR$890,COLUMN(HeadJournal!G$1),0),"")</f>
        <v/>
      </c>
      <c r="F5524" s="95" t="str">
        <f t="shared" si="402"/>
        <v/>
      </c>
      <c r="G5524" s="97"/>
      <c r="H5524" s="161"/>
      <c r="I5524" s="97"/>
      <c r="J5524" s="97"/>
      <c r="K5524" s="29"/>
      <c r="L5524" s="29"/>
      <c r="M5524" s="30">
        <f>IFERROR(VLOOKUP($A5524,HeadJournal!$A$1:$J$890,COLUMN(HeadJournal!I$1),0)*($K5524+$L5524)/(SUMIF($A:$A,$A5524,$K:$K)+SUMIF($A:$A,$A5524,$L:$L)),0)</f>
        <v>0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0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0</v>
      </c>
      <c r="Q5524" s="29"/>
      <c r="R5524" s="31"/>
      <c r="S5524" s="31"/>
      <c r="T5524" s="95" t="str">
        <f t="shared" si="403"/>
        <v/>
      </c>
      <c r="U5524" s="32">
        <f t="shared" si="404"/>
        <v>0</v>
      </c>
      <c r="V5524" s="22" t="str">
        <f t="shared" si="405"/>
        <v/>
      </c>
      <c r="X5524" s="33"/>
      <c r="Y5524" s="33"/>
    </row>
    <row r="5525" spans="1:25" x14ac:dyDescent="0.2">
      <c r="A5525" s="93"/>
      <c r="B5525" s="94" t="str">
        <f>IFERROR(VLOOKUP($A5525,HeadJournal!$A$1:$NTR$890,COLUMN(HeadJournal!B$1),0),"")</f>
        <v/>
      </c>
      <c r="C5525" s="94" t="str">
        <f>IFERROR(VLOOKUP($A5525,HeadJournal!$A$1:$NTR$890,COLUMN(HeadJournal!C$1),0),"")</f>
        <v/>
      </c>
      <c r="D5525" s="125" t="str">
        <f>IFERROR(VLOOKUP($A5525,HeadJournal!$A$1:$NTR$890,COLUMN(HeadJournal!D$1),0),"")</f>
        <v/>
      </c>
      <c r="E5525" s="95" t="str">
        <f>IFERROR(VLOOKUP($A5525,HeadJournal!$A$1:$NTR$890,COLUMN(HeadJournal!G$1),0),"")</f>
        <v/>
      </c>
      <c r="F5525" s="95" t="str">
        <f t="shared" si="402"/>
        <v/>
      </c>
      <c r="G5525" s="97"/>
      <c r="H5525" s="161"/>
      <c r="I5525" s="97"/>
      <c r="J5525" s="97"/>
      <c r="K5525" s="29"/>
      <c r="L5525" s="29"/>
      <c r="M5525" s="30">
        <f>IFERROR(VLOOKUP($A5525,HeadJournal!$A$1:$J$890,COLUMN(HeadJournal!I$1),0)*($K5525+$L5525)/(SUMIF($A:$A,$A5525,$K:$K)+SUMIF($A:$A,$A5525,$L:$L)),0)</f>
        <v>0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0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0</v>
      </c>
      <c r="Q5525" s="29"/>
      <c r="R5525" s="31"/>
      <c r="S5525" s="31"/>
      <c r="T5525" s="95" t="str">
        <f t="shared" si="403"/>
        <v/>
      </c>
      <c r="U5525" s="32">
        <f t="shared" si="404"/>
        <v>0</v>
      </c>
      <c r="V5525" s="22" t="str">
        <f t="shared" si="405"/>
        <v/>
      </c>
      <c r="X5525" s="33"/>
      <c r="Y5525" s="33"/>
    </row>
    <row r="5526" spans="1:25" x14ac:dyDescent="0.2">
      <c r="A5526" s="93"/>
      <c r="B5526" s="94" t="str">
        <f>IFERROR(VLOOKUP($A5526,HeadJournal!$A$1:$NTR$890,COLUMN(HeadJournal!B$1),0),"")</f>
        <v/>
      </c>
      <c r="C5526" s="94" t="str">
        <f>IFERROR(VLOOKUP($A5526,HeadJournal!$A$1:$NTR$890,COLUMN(HeadJournal!C$1),0),"")</f>
        <v/>
      </c>
      <c r="D5526" s="125" t="str">
        <f>IFERROR(VLOOKUP($A5526,HeadJournal!$A$1:$NTR$890,COLUMN(HeadJournal!D$1),0),"")</f>
        <v/>
      </c>
      <c r="E5526" s="95" t="str">
        <f>IFERROR(VLOOKUP($A5526,HeadJournal!$A$1:$NTR$890,COLUMN(HeadJournal!G$1),0),"")</f>
        <v/>
      </c>
      <c r="F5526" s="95" t="str">
        <f t="shared" si="402"/>
        <v/>
      </c>
      <c r="G5526" s="97"/>
      <c r="H5526" s="161"/>
      <c r="I5526" s="97"/>
      <c r="J5526" s="97"/>
      <c r="K5526" s="29"/>
      <c r="L5526" s="29"/>
      <c r="M5526" s="30">
        <f>IFERROR(VLOOKUP($A5526,HeadJournal!$A$1:$J$890,COLUMN(HeadJournal!I$1),0)*($K5526+$L5526)/(SUMIF($A:$A,$A5526,$K:$K)+SUMIF($A:$A,$A5526,$L:$L)),0)</f>
        <v>0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0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0</v>
      </c>
      <c r="Q5526" s="29"/>
      <c r="R5526" s="31"/>
      <c r="S5526" s="31"/>
      <c r="T5526" s="95" t="str">
        <f t="shared" si="403"/>
        <v/>
      </c>
      <c r="U5526" s="32">
        <f t="shared" si="404"/>
        <v>0</v>
      </c>
      <c r="V5526" s="22" t="str">
        <f t="shared" si="405"/>
        <v/>
      </c>
      <c r="X5526" s="33"/>
      <c r="Y5526" s="33"/>
    </row>
    <row r="5527" spans="1:25" x14ac:dyDescent="0.2">
      <c r="A5527" s="93"/>
      <c r="B5527" s="94" t="str">
        <f>IFERROR(VLOOKUP($A5527,HeadJournal!$A$1:$NTR$890,COLUMN(HeadJournal!B$1),0),"")</f>
        <v/>
      </c>
      <c r="C5527" s="94" t="str">
        <f>IFERROR(VLOOKUP($A5527,HeadJournal!$A$1:$NTR$890,COLUMN(HeadJournal!C$1),0),"")</f>
        <v/>
      </c>
      <c r="D5527" s="125" t="str">
        <f>IFERROR(VLOOKUP($A5527,HeadJournal!$A$1:$NTR$890,COLUMN(HeadJournal!D$1),0),"")</f>
        <v/>
      </c>
      <c r="E5527" s="95" t="str">
        <f>IFERROR(VLOOKUP($A5527,HeadJournal!$A$1:$NTR$890,COLUMN(HeadJournal!G$1),0),"")</f>
        <v/>
      </c>
      <c r="F5527" s="95" t="str">
        <f t="shared" si="402"/>
        <v/>
      </c>
      <c r="G5527" s="97"/>
      <c r="H5527" s="161"/>
      <c r="I5527" s="97"/>
      <c r="J5527" s="97"/>
      <c r="K5527" s="29"/>
      <c r="L5527" s="29"/>
      <c r="M5527" s="30">
        <f>IFERROR(VLOOKUP($A5527,HeadJournal!$A$1:$J$890,COLUMN(HeadJournal!I$1),0)*($K5527+$L5527)/(SUMIF($A:$A,$A5527,$K:$K)+SUMIF($A:$A,$A5527,$L:$L)),0)</f>
        <v>0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0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0</v>
      </c>
      <c r="Q5527" s="29"/>
      <c r="R5527" s="31"/>
      <c r="S5527" s="31"/>
      <c r="T5527" s="95" t="str">
        <f t="shared" si="403"/>
        <v/>
      </c>
      <c r="U5527" s="32">
        <f t="shared" si="404"/>
        <v>0</v>
      </c>
      <c r="V5527" s="22" t="str">
        <f t="shared" si="405"/>
        <v/>
      </c>
      <c r="X5527" s="33"/>
      <c r="Y5527" s="33"/>
    </row>
    <row r="5528" spans="1:25" x14ac:dyDescent="0.2">
      <c r="A5528" s="93"/>
      <c r="B5528" s="94" t="str">
        <f>IFERROR(VLOOKUP($A5528,HeadJournal!$A$1:$NTR$890,COLUMN(HeadJournal!B$1),0),"")</f>
        <v/>
      </c>
      <c r="C5528" s="94" t="str">
        <f>IFERROR(VLOOKUP($A5528,HeadJournal!$A$1:$NTR$890,COLUMN(HeadJournal!C$1),0),"")</f>
        <v/>
      </c>
      <c r="D5528" s="125" t="str">
        <f>IFERROR(VLOOKUP($A5528,HeadJournal!$A$1:$NTR$890,COLUMN(HeadJournal!D$1),0),"")</f>
        <v/>
      </c>
      <c r="E5528" s="95" t="str">
        <f>IFERROR(VLOOKUP($A5528,HeadJournal!$A$1:$NTR$890,COLUMN(HeadJournal!G$1),0),"")</f>
        <v/>
      </c>
      <c r="F5528" s="95" t="str">
        <f t="shared" si="402"/>
        <v/>
      </c>
      <c r="G5528" s="97"/>
      <c r="H5528" s="161"/>
      <c r="I5528" s="97"/>
      <c r="J5528" s="97"/>
      <c r="K5528" s="29"/>
      <c r="L5528" s="29"/>
      <c r="M5528" s="30">
        <f>IFERROR(VLOOKUP($A5528,HeadJournal!$A$1:$J$890,COLUMN(HeadJournal!I$1),0)*($K5528+$L5528)/(SUMIF($A:$A,$A5528,$K:$K)+SUMIF($A:$A,$A5528,$L:$L)),0)</f>
        <v>0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0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0</v>
      </c>
      <c r="Q5528" s="29"/>
      <c r="R5528" s="31"/>
      <c r="S5528" s="31"/>
      <c r="T5528" s="95" t="str">
        <f t="shared" si="403"/>
        <v/>
      </c>
      <c r="U5528" s="32">
        <f t="shared" si="404"/>
        <v>0</v>
      </c>
      <c r="V5528" s="22" t="str">
        <f t="shared" si="405"/>
        <v/>
      </c>
      <c r="X5528" s="33"/>
      <c r="Y5528" s="33"/>
    </row>
    <row r="5529" spans="1:25" x14ac:dyDescent="0.2">
      <c r="A5529" s="93"/>
      <c r="B5529" s="94" t="str">
        <f>IFERROR(VLOOKUP($A5529,HeadJournal!$A$1:$NTR$890,COLUMN(HeadJournal!B$1),0),"")</f>
        <v/>
      </c>
      <c r="C5529" s="94" t="str">
        <f>IFERROR(VLOOKUP($A5529,HeadJournal!$A$1:$NTR$890,COLUMN(HeadJournal!C$1),0),"")</f>
        <v/>
      </c>
      <c r="D5529" s="125" t="str">
        <f>IFERROR(VLOOKUP($A5529,HeadJournal!$A$1:$NTR$890,COLUMN(HeadJournal!D$1),0),"")</f>
        <v/>
      </c>
      <c r="E5529" s="95" t="str">
        <f>IFERROR(VLOOKUP($A5529,HeadJournal!$A$1:$NTR$890,COLUMN(HeadJournal!G$1),0),"")</f>
        <v/>
      </c>
      <c r="F5529" s="95" t="str">
        <f t="shared" si="402"/>
        <v/>
      </c>
      <c r="G5529" s="97"/>
      <c r="H5529" s="161"/>
      <c r="I5529" s="97"/>
      <c r="J5529" s="97"/>
      <c r="K5529" s="29"/>
      <c r="L5529" s="29"/>
      <c r="M5529" s="30">
        <f>IFERROR(VLOOKUP($A5529,HeadJournal!$A$1:$J$890,COLUMN(HeadJournal!I$1),0)*($K5529+$L5529)/(SUMIF($A:$A,$A5529,$K:$K)+SUMIF($A:$A,$A5529,$L:$L)),0)</f>
        <v>0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0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0</v>
      </c>
      <c r="Q5529" s="29"/>
      <c r="R5529" s="31"/>
      <c r="S5529" s="31"/>
      <c r="T5529" s="95" t="str">
        <f t="shared" si="403"/>
        <v/>
      </c>
      <c r="U5529" s="32">
        <f t="shared" si="404"/>
        <v>0</v>
      </c>
      <c r="V5529" s="22" t="str">
        <f t="shared" si="405"/>
        <v/>
      </c>
      <c r="X5529" s="33"/>
      <c r="Y5529" s="33"/>
    </row>
    <row r="5530" spans="1:25" x14ac:dyDescent="0.2">
      <c r="A5530" s="93"/>
      <c r="B5530" s="94" t="str">
        <f>IFERROR(VLOOKUP($A5530,HeadJournal!$A$1:$NTR$890,COLUMN(HeadJournal!B$1),0),"")</f>
        <v/>
      </c>
      <c r="C5530" s="94" t="str">
        <f>IFERROR(VLOOKUP($A5530,HeadJournal!$A$1:$NTR$890,COLUMN(HeadJournal!C$1),0),"")</f>
        <v/>
      </c>
      <c r="D5530" s="125" t="str">
        <f>IFERROR(VLOOKUP($A5530,HeadJournal!$A$1:$NTR$890,COLUMN(HeadJournal!D$1),0),"")</f>
        <v/>
      </c>
      <c r="E5530" s="95" t="str">
        <f>IFERROR(VLOOKUP($A5530,HeadJournal!$A$1:$NTR$890,COLUMN(HeadJournal!G$1),0),"")</f>
        <v/>
      </c>
      <c r="F5530" s="95" t="str">
        <f t="shared" si="402"/>
        <v/>
      </c>
      <c r="G5530" s="97"/>
      <c r="H5530" s="161"/>
      <c r="I5530" s="97"/>
      <c r="J5530" s="97"/>
      <c r="K5530" s="29"/>
      <c r="L5530" s="29"/>
      <c r="M5530" s="30">
        <f>IFERROR(VLOOKUP($A5530,HeadJournal!$A$1:$J$890,COLUMN(HeadJournal!I$1),0)*($K5530+$L5530)/(SUMIF($A:$A,$A5530,$K:$K)+SUMIF($A:$A,$A5530,$L:$L)),0)</f>
        <v>0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0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0</v>
      </c>
      <c r="Q5530" s="29"/>
      <c r="R5530" s="31"/>
      <c r="S5530" s="31"/>
      <c r="T5530" s="95" t="str">
        <f t="shared" si="403"/>
        <v/>
      </c>
      <c r="U5530" s="32">
        <f t="shared" si="404"/>
        <v>0</v>
      </c>
      <c r="V5530" s="22" t="str">
        <f t="shared" si="405"/>
        <v/>
      </c>
      <c r="X5530" s="33"/>
      <c r="Y5530" s="33"/>
    </row>
    <row r="5531" spans="1:25" x14ac:dyDescent="0.2">
      <c r="A5531" s="93"/>
      <c r="B5531" s="94" t="str">
        <f>IFERROR(VLOOKUP($A5531,HeadJournal!$A$1:$NTR$890,COLUMN(HeadJournal!B$1),0),"")</f>
        <v/>
      </c>
      <c r="C5531" s="94" t="str">
        <f>IFERROR(VLOOKUP($A5531,HeadJournal!$A$1:$NTR$890,COLUMN(HeadJournal!C$1),0),"")</f>
        <v/>
      </c>
      <c r="D5531" s="125" t="str">
        <f>IFERROR(VLOOKUP($A5531,HeadJournal!$A$1:$NTR$890,COLUMN(HeadJournal!D$1),0),"")</f>
        <v/>
      </c>
      <c r="E5531" s="95" t="str">
        <f>IFERROR(VLOOKUP($A5531,HeadJournal!$A$1:$NTR$890,COLUMN(HeadJournal!G$1),0),"")</f>
        <v/>
      </c>
      <c r="F5531" s="95" t="str">
        <f t="shared" si="402"/>
        <v/>
      </c>
      <c r="G5531" s="97"/>
      <c r="H5531" s="161"/>
      <c r="I5531" s="97"/>
      <c r="J5531" s="97"/>
      <c r="K5531" s="29"/>
      <c r="L5531" s="29"/>
      <c r="M5531" s="30">
        <f>IFERROR(VLOOKUP($A5531,HeadJournal!$A$1:$J$890,COLUMN(HeadJournal!I$1),0)*($K5531+$L5531)/(SUMIF($A:$A,$A5531,$K:$K)+SUMIF($A:$A,$A5531,$L:$L)),0)</f>
        <v>0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0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0</v>
      </c>
      <c r="Q5531" s="29"/>
      <c r="R5531" s="31"/>
      <c r="S5531" s="31"/>
      <c r="T5531" s="95" t="str">
        <f t="shared" si="403"/>
        <v/>
      </c>
      <c r="U5531" s="32">
        <f t="shared" si="404"/>
        <v>0</v>
      </c>
      <c r="V5531" s="22" t="str">
        <f t="shared" si="405"/>
        <v/>
      </c>
      <c r="X5531" s="33"/>
      <c r="Y5531" s="33"/>
    </row>
    <row r="5532" spans="1:25" x14ac:dyDescent="0.2">
      <c r="A5532" s="93"/>
      <c r="B5532" s="94" t="str">
        <f>IFERROR(VLOOKUP($A5532,HeadJournal!$A$1:$NTR$890,COLUMN(HeadJournal!B$1),0),"")</f>
        <v/>
      </c>
      <c r="C5532" s="94" t="str">
        <f>IFERROR(VLOOKUP($A5532,HeadJournal!$A$1:$NTR$890,COLUMN(HeadJournal!C$1),0),"")</f>
        <v/>
      </c>
      <c r="D5532" s="125" t="str">
        <f>IFERROR(VLOOKUP($A5532,HeadJournal!$A$1:$NTR$890,COLUMN(HeadJournal!D$1),0),"")</f>
        <v/>
      </c>
      <c r="E5532" s="95" t="str">
        <f>IFERROR(VLOOKUP($A5532,HeadJournal!$A$1:$NTR$890,COLUMN(HeadJournal!G$1),0),"")</f>
        <v/>
      </c>
      <c r="F5532" s="95" t="str">
        <f t="shared" si="402"/>
        <v/>
      </c>
      <c r="G5532" s="97"/>
      <c r="H5532" s="161"/>
      <c r="I5532" s="97"/>
      <c r="J5532" s="97"/>
      <c r="K5532" s="29"/>
      <c r="L5532" s="29"/>
      <c r="M5532" s="30">
        <f>IFERROR(VLOOKUP($A5532,HeadJournal!$A$1:$J$890,COLUMN(HeadJournal!I$1),0)*($K5532+$L5532)/(SUMIF($A:$A,$A5532,$K:$K)+SUMIF($A:$A,$A5532,$L:$L)),0)</f>
        <v>0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0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0</v>
      </c>
      <c r="Q5532" s="29"/>
      <c r="R5532" s="31"/>
      <c r="S5532" s="31"/>
      <c r="T5532" s="95" t="str">
        <f t="shared" si="403"/>
        <v/>
      </c>
      <c r="U5532" s="32">
        <f t="shared" si="404"/>
        <v>0</v>
      </c>
      <c r="V5532" s="22" t="str">
        <f t="shared" si="405"/>
        <v/>
      </c>
      <c r="X5532" s="33"/>
      <c r="Y5532" s="33"/>
    </row>
    <row r="5533" spans="1:25" x14ac:dyDescent="0.2">
      <c r="A5533" s="93"/>
      <c r="B5533" s="94" t="str">
        <f>IFERROR(VLOOKUP($A5533,HeadJournal!$A$1:$NTR$890,COLUMN(HeadJournal!B$1),0),"")</f>
        <v/>
      </c>
      <c r="C5533" s="94" t="str">
        <f>IFERROR(VLOOKUP($A5533,HeadJournal!$A$1:$NTR$890,COLUMN(HeadJournal!C$1),0),"")</f>
        <v/>
      </c>
      <c r="D5533" s="125" t="str">
        <f>IFERROR(VLOOKUP($A5533,HeadJournal!$A$1:$NTR$890,COLUMN(HeadJournal!D$1),0),"")</f>
        <v/>
      </c>
      <c r="E5533" s="95" t="str">
        <f>IFERROR(VLOOKUP($A5533,HeadJournal!$A$1:$NTR$890,COLUMN(HeadJournal!G$1),0),"")</f>
        <v/>
      </c>
      <c r="F5533" s="95" t="str">
        <f t="shared" si="402"/>
        <v/>
      </c>
      <c r="G5533" s="97"/>
      <c r="H5533" s="161"/>
      <c r="I5533" s="97"/>
      <c r="J5533" s="97"/>
      <c r="K5533" s="29"/>
      <c r="L5533" s="29"/>
      <c r="M5533" s="30">
        <f>IFERROR(VLOOKUP($A5533,HeadJournal!$A$1:$J$890,COLUMN(HeadJournal!I$1),0)*($K5533+$L5533)/(SUMIF($A:$A,$A5533,$K:$K)+SUMIF($A:$A,$A5533,$L:$L)),0)</f>
        <v>0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0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0</v>
      </c>
      <c r="Q5533" s="29"/>
      <c r="R5533" s="31"/>
      <c r="S5533" s="31"/>
      <c r="T5533" s="95" t="str">
        <f t="shared" si="403"/>
        <v/>
      </c>
      <c r="U5533" s="32">
        <f t="shared" si="404"/>
        <v>0</v>
      </c>
      <c r="V5533" s="22" t="str">
        <f t="shared" si="405"/>
        <v/>
      </c>
      <c r="X5533" s="33"/>
      <c r="Y5533" s="33"/>
    </row>
    <row r="5534" spans="1:25" x14ac:dyDescent="0.2">
      <c r="A5534" s="93"/>
      <c r="B5534" s="94" t="str">
        <f>IFERROR(VLOOKUP($A5534,HeadJournal!$A$1:$NTR$890,COLUMN(HeadJournal!B$1),0),"")</f>
        <v/>
      </c>
      <c r="C5534" s="94" t="str">
        <f>IFERROR(VLOOKUP($A5534,HeadJournal!$A$1:$NTR$890,COLUMN(HeadJournal!C$1),0),"")</f>
        <v/>
      </c>
      <c r="D5534" s="125" t="str">
        <f>IFERROR(VLOOKUP($A5534,HeadJournal!$A$1:$NTR$890,COLUMN(HeadJournal!D$1),0),"")</f>
        <v/>
      </c>
      <c r="E5534" s="95" t="str">
        <f>IFERROR(VLOOKUP($A5534,HeadJournal!$A$1:$NTR$890,COLUMN(HeadJournal!G$1),0),"")</f>
        <v/>
      </c>
      <c r="F5534" s="95" t="str">
        <f t="shared" si="402"/>
        <v/>
      </c>
      <c r="G5534" s="97"/>
      <c r="H5534" s="161"/>
      <c r="I5534" s="97"/>
      <c r="J5534" s="97"/>
      <c r="K5534" s="29"/>
      <c r="L5534" s="29"/>
      <c r="M5534" s="30">
        <f>IFERROR(VLOOKUP($A5534,HeadJournal!$A$1:$J$890,COLUMN(HeadJournal!I$1),0)*($K5534+$L5534)/(SUMIF($A:$A,$A5534,$K:$K)+SUMIF($A:$A,$A5534,$L:$L)),0)</f>
        <v>0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0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0</v>
      </c>
      <c r="Q5534" s="29"/>
      <c r="R5534" s="31"/>
      <c r="S5534" s="31"/>
      <c r="T5534" s="95" t="str">
        <f t="shared" si="403"/>
        <v/>
      </c>
      <c r="U5534" s="32">
        <f t="shared" si="404"/>
        <v>0</v>
      </c>
      <c r="V5534" s="22" t="str">
        <f t="shared" si="405"/>
        <v/>
      </c>
      <c r="X5534" s="33"/>
      <c r="Y5534" s="33"/>
    </row>
    <row r="5535" spans="1:25" x14ac:dyDescent="0.2">
      <c r="A5535" s="93"/>
      <c r="B5535" s="94" t="str">
        <f>IFERROR(VLOOKUP($A5535,HeadJournal!$A$1:$NTR$890,COLUMN(HeadJournal!B$1),0),"")</f>
        <v/>
      </c>
      <c r="C5535" s="94" t="str">
        <f>IFERROR(VLOOKUP($A5535,HeadJournal!$A$1:$NTR$890,COLUMN(HeadJournal!C$1),0),"")</f>
        <v/>
      </c>
      <c r="D5535" s="125" t="str">
        <f>IFERROR(VLOOKUP($A5535,HeadJournal!$A$1:$NTR$890,COLUMN(HeadJournal!D$1),0),"")</f>
        <v/>
      </c>
      <c r="E5535" s="95" t="str">
        <f>IFERROR(VLOOKUP($A5535,HeadJournal!$A$1:$NTR$890,COLUMN(HeadJournal!G$1),0),"")</f>
        <v/>
      </c>
      <c r="F5535" s="95" t="str">
        <f t="shared" si="402"/>
        <v/>
      </c>
      <c r="G5535" s="97"/>
      <c r="H5535" s="161"/>
      <c r="I5535" s="97"/>
      <c r="J5535" s="97"/>
      <c r="K5535" s="29"/>
      <c r="L5535" s="29"/>
      <c r="M5535" s="30">
        <f>IFERROR(VLOOKUP($A5535,HeadJournal!$A$1:$J$890,COLUMN(HeadJournal!I$1),0)*($K5535+$L5535)/(SUMIF($A:$A,$A5535,$K:$K)+SUMIF($A:$A,$A5535,$L:$L)),0)</f>
        <v>0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0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0</v>
      </c>
      <c r="Q5535" s="29"/>
      <c r="R5535" s="31"/>
      <c r="S5535" s="31"/>
      <c r="T5535" s="95" t="str">
        <f t="shared" si="403"/>
        <v/>
      </c>
      <c r="U5535" s="32">
        <f t="shared" si="404"/>
        <v>0</v>
      </c>
      <c r="V5535" s="22" t="str">
        <f t="shared" si="405"/>
        <v/>
      </c>
      <c r="X5535" s="33"/>
      <c r="Y5535" s="33"/>
    </row>
    <row r="5536" spans="1:25" x14ac:dyDescent="0.2">
      <c r="A5536" s="93"/>
      <c r="B5536" s="94" t="str">
        <f>IFERROR(VLOOKUP($A5536,HeadJournal!$A$1:$NTR$890,COLUMN(HeadJournal!B$1),0),"")</f>
        <v/>
      </c>
      <c r="C5536" s="94" t="str">
        <f>IFERROR(VLOOKUP($A5536,HeadJournal!$A$1:$NTR$890,COLUMN(HeadJournal!C$1),0),"")</f>
        <v/>
      </c>
      <c r="D5536" s="125" t="str">
        <f>IFERROR(VLOOKUP($A5536,HeadJournal!$A$1:$NTR$890,COLUMN(HeadJournal!D$1),0),"")</f>
        <v/>
      </c>
      <c r="E5536" s="95" t="str">
        <f>IFERROR(VLOOKUP($A5536,HeadJournal!$A$1:$NTR$890,COLUMN(HeadJournal!G$1),0),"")</f>
        <v/>
      </c>
      <c r="F5536" s="95" t="str">
        <f t="shared" ref="F5536:F5575" si="410">IFERROR(MONTH(E5536)&amp;" "&amp;YEAR(E5536),"")</f>
        <v/>
      </c>
      <c r="G5536" s="97"/>
      <c r="H5536" s="161"/>
      <c r="I5536" s="97"/>
      <c r="J5536" s="97"/>
      <c r="K5536" s="29"/>
      <c r="L5536" s="29"/>
      <c r="M5536" s="30">
        <f>IFERROR(VLOOKUP($A5536,HeadJournal!$A$1:$J$890,COLUMN(HeadJournal!I$1),0)*($K5536+$L5536)/(SUMIF($A:$A,$A5536,$K:$K)+SUMIF($A:$A,$A5536,$L:$L)),0)</f>
        <v>0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0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0</v>
      </c>
      <c r="Q5536" s="29"/>
      <c r="R5536" s="31"/>
      <c r="S5536" s="31"/>
      <c r="T5536" s="95" t="str">
        <f t="shared" ref="T5536:T5575" si="411">IF(R5536="","",MONTH(R5536)&amp;" "&amp;YEAR(R5536))</f>
        <v/>
      </c>
      <c r="U5536" s="32">
        <f t="shared" ref="U5536:U5575" si="412">Q5536-P5536</f>
        <v>0</v>
      </c>
      <c r="V5536" s="22" t="str">
        <f t="shared" ref="V5536:V5575" si="413">IF(Q5536&lt;&gt;0,IFERROR(U5536/P5536,""),"")</f>
        <v/>
      </c>
      <c r="X5536" s="33"/>
      <c r="Y5536" s="33"/>
    </row>
    <row r="5537" spans="1:25" x14ac:dyDescent="0.2">
      <c r="A5537" s="93"/>
      <c r="B5537" s="94" t="str">
        <f>IFERROR(VLOOKUP($A5537,HeadJournal!$A$1:$NTR$890,COLUMN(HeadJournal!B$1),0),"")</f>
        <v/>
      </c>
      <c r="C5537" s="94" t="str">
        <f>IFERROR(VLOOKUP($A5537,HeadJournal!$A$1:$NTR$890,COLUMN(HeadJournal!C$1),0),"")</f>
        <v/>
      </c>
      <c r="D5537" s="125" t="str">
        <f>IFERROR(VLOOKUP($A5537,HeadJournal!$A$1:$NTR$890,COLUMN(HeadJournal!D$1),0),"")</f>
        <v/>
      </c>
      <c r="E5537" s="95" t="str">
        <f>IFERROR(VLOOKUP($A5537,HeadJournal!$A$1:$NTR$890,COLUMN(HeadJournal!G$1),0),"")</f>
        <v/>
      </c>
      <c r="F5537" s="95" t="str">
        <f t="shared" si="410"/>
        <v/>
      </c>
      <c r="G5537" s="97"/>
      <c r="H5537" s="161"/>
      <c r="I5537" s="97"/>
      <c r="J5537" s="97"/>
      <c r="K5537" s="29"/>
      <c r="L5537" s="29"/>
      <c r="M5537" s="30">
        <f>IFERROR(VLOOKUP($A5537,HeadJournal!$A$1:$J$890,COLUMN(HeadJournal!I$1),0)*($K5537+$L5537)/(SUMIF($A:$A,$A5537,$K:$K)+SUMIF($A:$A,$A5537,$L:$L)),0)</f>
        <v>0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0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0</v>
      </c>
      <c r="Q5537" s="29"/>
      <c r="R5537" s="31"/>
      <c r="S5537" s="31"/>
      <c r="T5537" s="95" t="str">
        <f t="shared" si="411"/>
        <v/>
      </c>
      <c r="U5537" s="32">
        <f t="shared" si="412"/>
        <v>0</v>
      </c>
      <c r="V5537" s="22" t="str">
        <f t="shared" si="413"/>
        <v/>
      </c>
      <c r="X5537" s="33"/>
      <c r="Y5537" s="33"/>
    </row>
    <row r="5538" spans="1:25" x14ac:dyDescent="0.2">
      <c r="A5538" s="93"/>
      <c r="B5538" s="94" t="str">
        <f>IFERROR(VLOOKUP($A5538,HeadJournal!$A$1:$NTR$890,COLUMN(HeadJournal!B$1),0),"")</f>
        <v/>
      </c>
      <c r="C5538" s="94" t="str">
        <f>IFERROR(VLOOKUP($A5538,HeadJournal!$A$1:$NTR$890,COLUMN(HeadJournal!C$1),0),"")</f>
        <v/>
      </c>
      <c r="D5538" s="125" t="str">
        <f>IFERROR(VLOOKUP($A5538,HeadJournal!$A$1:$NTR$890,COLUMN(HeadJournal!D$1),0),"")</f>
        <v/>
      </c>
      <c r="E5538" s="95" t="str">
        <f>IFERROR(VLOOKUP($A5538,HeadJournal!$A$1:$NTR$890,COLUMN(HeadJournal!G$1),0),"")</f>
        <v/>
      </c>
      <c r="F5538" s="95" t="str">
        <f t="shared" si="410"/>
        <v/>
      </c>
      <c r="G5538" s="97"/>
      <c r="H5538" s="161"/>
      <c r="I5538" s="97"/>
      <c r="J5538" s="97"/>
      <c r="K5538" s="29"/>
      <c r="L5538" s="29"/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0</v>
      </c>
      <c r="Q5538" s="29"/>
      <c r="R5538" s="31"/>
      <c r="S5538" s="31"/>
      <c r="T5538" s="95" t="str">
        <f t="shared" si="411"/>
        <v/>
      </c>
      <c r="U5538" s="32">
        <f t="shared" si="412"/>
        <v>0</v>
      </c>
      <c r="V5538" s="22" t="str">
        <f t="shared" si="413"/>
        <v/>
      </c>
      <c r="X5538" s="33"/>
      <c r="Y5538" s="33"/>
    </row>
    <row r="5539" spans="1:25" x14ac:dyDescent="0.2">
      <c r="A5539" s="93"/>
      <c r="B5539" s="94" t="str">
        <f>IFERROR(VLOOKUP($A5539,HeadJournal!$A$1:$NTR$890,COLUMN(HeadJournal!B$1),0),"")</f>
        <v/>
      </c>
      <c r="C5539" s="94" t="str">
        <f>IFERROR(VLOOKUP($A5539,HeadJournal!$A$1:$NTR$890,COLUMN(HeadJournal!C$1),0),"")</f>
        <v/>
      </c>
      <c r="D5539" s="125" t="str">
        <f>IFERROR(VLOOKUP($A5539,HeadJournal!$A$1:$NTR$890,COLUMN(HeadJournal!D$1),0),"")</f>
        <v/>
      </c>
      <c r="E5539" s="95" t="str">
        <f>IFERROR(VLOOKUP($A5539,HeadJournal!$A$1:$NTR$890,COLUMN(HeadJournal!G$1),0),"")</f>
        <v/>
      </c>
      <c r="F5539" s="95" t="str">
        <f t="shared" si="410"/>
        <v/>
      </c>
      <c r="G5539" s="97"/>
      <c r="H5539" s="161"/>
      <c r="I5539" s="97"/>
      <c r="J5539" s="97"/>
      <c r="K5539" s="29"/>
      <c r="L5539" s="29"/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0</v>
      </c>
      <c r="Q5539" s="29"/>
      <c r="R5539" s="31"/>
      <c r="S5539" s="31"/>
      <c r="T5539" s="95" t="str">
        <f t="shared" si="411"/>
        <v/>
      </c>
      <c r="U5539" s="32">
        <f t="shared" si="412"/>
        <v>0</v>
      </c>
      <c r="V5539" s="22" t="str">
        <f t="shared" si="413"/>
        <v/>
      </c>
      <c r="X5539" s="33"/>
      <c r="Y5539" s="33"/>
    </row>
    <row r="5540" spans="1:25" x14ac:dyDescent="0.2">
      <c r="A5540" s="93"/>
      <c r="B5540" s="94" t="str">
        <f>IFERROR(VLOOKUP($A5540,HeadJournal!$A$1:$NTR$890,COLUMN(HeadJournal!B$1),0),"")</f>
        <v/>
      </c>
      <c r="C5540" s="94" t="str">
        <f>IFERROR(VLOOKUP($A5540,HeadJournal!$A$1:$NTR$890,COLUMN(HeadJournal!C$1),0),"")</f>
        <v/>
      </c>
      <c r="D5540" s="125" t="str">
        <f>IFERROR(VLOOKUP($A5540,HeadJournal!$A$1:$NTR$890,COLUMN(HeadJournal!D$1),0),"")</f>
        <v/>
      </c>
      <c r="E5540" s="95" t="str">
        <f>IFERROR(VLOOKUP($A5540,HeadJournal!$A$1:$NTR$890,COLUMN(HeadJournal!G$1),0),"")</f>
        <v/>
      </c>
      <c r="F5540" s="95" t="str">
        <f t="shared" si="410"/>
        <v/>
      </c>
      <c r="G5540" s="97"/>
      <c r="H5540" s="161"/>
      <c r="I5540" s="97"/>
      <c r="J5540" s="97"/>
      <c r="K5540" s="29"/>
      <c r="L5540" s="29"/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0</v>
      </c>
      <c r="Q5540" s="29"/>
      <c r="R5540" s="31"/>
      <c r="S5540" s="31"/>
      <c r="T5540" s="95" t="str">
        <f t="shared" si="411"/>
        <v/>
      </c>
      <c r="U5540" s="32">
        <f t="shared" si="412"/>
        <v>0</v>
      </c>
      <c r="V5540" s="22" t="str">
        <f t="shared" si="413"/>
        <v/>
      </c>
      <c r="X5540" s="33"/>
      <c r="Y5540" s="33"/>
    </row>
    <row r="5541" spans="1:25" x14ac:dyDescent="0.2">
      <c r="A5541" s="93"/>
      <c r="B5541" s="94" t="str">
        <f>IFERROR(VLOOKUP($A5541,HeadJournal!$A$1:$NTR$890,COLUMN(HeadJournal!B$1),0),"")</f>
        <v/>
      </c>
      <c r="C5541" s="94" t="str">
        <f>IFERROR(VLOOKUP($A5541,HeadJournal!$A$1:$NTR$890,COLUMN(HeadJournal!C$1),0),"")</f>
        <v/>
      </c>
      <c r="D5541" s="125" t="str">
        <f>IFERROR(VLOOKUP($A5541,HeadJournal!$A$1:$NTR$890,COLUMN(HeadJournal!D$1),0),"")</f>
        <v/>
      </c>
      <c r="E5541" s="95" t="str">
        <f>IFERROR(VLOOKUP($A5541,HeadJournal!$A$1:$NTR$890,COLUMN(HeadJournal!G$1),0),"")</f>
        <v/>
      </c>
      <c r="F5541" s="95" t="str">
        <f t="shared" si="410"/>
        <v/>
      </c>
      <c r="G5541" s="97"/>
      <c r="H5541" s="161"/>
      <c r="I5541" s="97"/>
      <c r="J5541" s="97"/>
      <c r="K5541" s="29"/>
      <c r="L5541" s="29"/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0</v>
      </c>
      <c r="Q5541" s="29"/>
      <c r="R5541" s="31"/>
      <c r="S5541" s="31"/>
      <c r="T5541" s="95" t="str">
        <f t="shared" si="411"/>
        <v/>
      </c>
      <c r="U5541" s="32">
        <f t="shared" si="412"/>
        <v>0</v>
      </c>
      <c r="V5541" s="22" t="str">
        <f t="shared" si="413"/>
        <v/>
      </c>
      <c r="X5541" s="33"/>
      <c r="Y5541" s="33"/>
    </row>
    <row r="5542" spans="1:25" x14ac:dyDescent="0.2">
      <c r="A5542" s="93"/>
      <c r="B5542" s="94" t="str">
        <f>IFERROR(VLOOKUP($A5542,HeadJournal!$A$1:$NTR$890,COLUMN(HeadJournal!B$1),0),"")</f>
        <v/>
      </c>
      <c r="C5542" s="94" t="str">
        <f>IFERROR(VLOOKUP($A5542,HeadJournal!$A$1:$NTR$890,COLUMN(HeadJournal!C$1),0),"")</f>
        <v/>
      </c>
      <c r="D5542" s="125" t="str">
        <f>IFERROR(VLOOKUP($A5542,HeadJournal!$A$1:$NTR$890,COLUMN(HeadJournal!D$1),0),"")</f>
        <v/>
      </c>
      <c r="E5542" s="95" t="str">
        <f>IFERROR(VLOOKUP($A5542,HeadJournal!$A$1:$NTR$890,COLUMN(HeadJournal!G$1),0),"")</f>
        <v/>
      </c>
      <c r="F5542" s="95" t="str">
        <f t="shared" si="410"/>
        <v/>
      </c>
      <c r="G5542" s="97"/>
      <c r="H5542" s="161"/>
      <c r="I5542" s="97"/>
      <c r="J5542" s="97"/>
      <c r="K5542" s="29"/>
      <c r="L5542" s="29"/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0</v>
      </c>
      <c r="Q5542" s="29"/>
      <c r="R5542" s="31"/>
      <c r="S5542" s="31"/>
      <c r="T5542" s="95" t="str">
        <f t="shared" si="411"/>
        <v/>
      </c>
      <c r="U5542" s="32">
        <f t="shared" si="412"/>
        <v>0</v>
      </c>
      <c r="V5542" s="22" t="str">
        <f t="shared" si="413"/>
        <v/>
      </c>
      <c r="X5542" s="33"/>
      <c r="Y5542" s="33"/>
    </row>
    <row r="5543" spans="1:25" x14ac:dyDescent="0.2">
      <c r="A5543" s="93"/>
      <c r="B5543" s="94" t="str">
        <f>IFERROR(VLOOKUP($A5543,HeadJournal!$A$1:$NTR$890,COLUMN(HeadJournal!B$1),0),"")</f>
        <v/>
      </c>
      <c r="C5543" s="94" t="str">
        <f>IFERROR(VLOOKUP($A5543,HeadJournal!$A$1:$NTR$890,COLUMN(HeadJournal!C$1),0),"")</f>
        <v/>
      </c>
      <c r="D5543" s="125" t="str">
        <f>IFERROR(VLOOKUP($A5543,HeadJournal!$A$1:$NTR$890,COLUMN(HeadJournal!D$1),0),"")</f>
        <v/>
      </c>
      <c r="E5543" s="95" t="str">
        <f>IFERROR(VLOOKUP($A5543,HeadJournal!$A$1:$NTR$890,COLUMN(HeadJournal!G$1),0),"")</f>
        <v/>
      </c>
      <c r="F5543" s="95" t="str">
        <f t="shared" si="410"/>
        <v/>
      </c>
      <c r="G5543" s="97"/>
      <c r="H5543" s="161"/>
      <c r="I5543" s="97"/>
      <c r="J5543" s="97"/>
      <c r="K5543" s="29"/>
      <c r="L5543" s="29"/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0</v>
      </c>
      <c r="Q5543" s="29"/>
      <c r="R5543" s="31"/>
      <c r="S5543" s="31"/>
      <c r="T5543" s="95" t="str">
        <f t="shared" si="411"/>
        <v/>
      </c>
      <c r="U5543" s="32">
        <f t="shared" si="412"/>
        <v>0</v>
      </c>
      <c r="V5543" s="22" t="str">
        <f t="shared" si="413"/>
        <v/>
      </c>
      <c r="X5543" s="33"/>
      <c r="Y5543" s="33"/>
    </row>
    <row r="5544" spans="1:25" x14ac:dyDescent="0.2">
      <c r="A5544" s="93"/>
      <c r="B5544" s="94" t="str">
        <f>IFERROR(VLOOKUP($A5544,HeadJournal!$A$1:$NTR$890,COLUMN(HeadJournal!B$1),0),"")</f>
        <v/>
      </c>
      <c r="C5544" s="94" t="str">
        <f>IFERROR(VLOOKUP($A5544,HeadJournal!$A$1:$NTR$890,COLUMN(HeadJournal!C$1),0),"")</f>
        <v/>
      </c>
      <c r="D5544" s="125" t="str">
        <f>IFERROR(VLOOKUP($A5544,HeadJournal!$A$1:$NTR$890,COLUMN(HeadJournal!D$1),0),"")</f>
        <v/>
      </c>
      <c r="E5544" s="95" t="str">
        <f>IFERROR(VLOOKUP($A5544,HeadJournal!$A$1:$NTR$890,COLUMN(HeadJournal!G$1),0),"")</f>
        <v/>
      </c>
      <c r="F5544" s="95" t="str">
        <f t="shared" si="410"/>
        <v/>
      </c>
      <c r="G5544" s="97"/>
      <c r="H5544" s="161"/>
      <c r="I5544" s="97"/>
      <c r="J5544" s="97"/>
      <c r="K5544" s="29"/>
      <c r="L5544" s="29"/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0</v>
      </c>
      <c r="Q5544" s="29"/>
      <c r="R5544" s="31"/>
      <c r="S5544" s="31"/>
      <c r="T5544" s="95" t="str">
        <f t="shared" si="411"/>
        <v/>
      </c>
      <c r="U5544" s="32">
        <f t="shared" si="412"/>
        <v>0</v>
      </c>
      <c r="V5544" s="22" t="str">
        <f t="shared" si="413"/>
        <v/>
      </c>
      <c r="X5544" s="33"/>
      <c r="Y5544" s="33"/>
    </row>
    <row r="5545" spans="1:25" x14ac:dyDescent="0.2">
      <c r="A5545" s="93"/>
      <c r="B5545" s="94" t="str">
        <f>IFERROR(VLOOKUP($A5545,HeadJournal!$A$1:$NTR$890,COLUMN(HeadJournal!B$1),0),"")</f>
        <v/>
      </c>
      <c r="C5545" s="94" t="str">
        <f>IFERROR(VLOOKUP($A5545,HeadJournal!$A$1:$NTR$890,COLUMN(HeadJournal!C$1),0),"")</f>
        <v/>
      </c>
      <c r="D5545" s="125" t="str">
        <f>IFERROR(VLOOKUP($A5545,HeadJournal!$A$1:$NTR$890,COLUMN(HeadJournal!D$1),0),"")</f>
        <v/>
      </c>
      <c r="E5545" s="95" t="str">
        <f>IFERROR(VLOOKUP($A5545,HeadJournal!$A$1:$NTR$890,COLUMN(HeadJournal!G$1),0),"")</f>
        <v/>
      </c>
      <c r="F5545" s="95" t="str">
        <f t="shared" si="410"/>
        <v/>
      </c>
      <c r="G5545" s="97"/>
      <c r="H5545" s="161"/>
      <c r="I5545" s="97"/>
      <c r="J5545" s="97"/>
      <c r="K5545" s="29"/>
      <c r="L5545" s="29"/>
      <c r="M5545" s="30">
        <f>IFERROR(VLOOKUP($A5545,HeadJournal!$A$1:$J$890,COLUMN(HeadJournal!I$1),0)*($K5545+$L5545)/(SUMIF($A:$A,$A5545,$K:$K)+SUMIF($A:$A,$A5545,$L:$L)),0)</f>
        <v>0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0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0</v>
      </c>
      <c r="Q5545" s="29"/>
      <c r="R5545" s="31"/>
      <c r="S5545" s="31"/>
      <c r="T5545" s="95" t="str">
        <f t="shared" si="411"/>
        <v/>
      </c>
      <c r="U5545" s="32">
        <f t="shared" si="412"/>
        <v>0</v>
      </c>
      <c r="V5545" s="22" t="str">
        <f t="shared" si="413"/>
        <v/>
      </c>
      <c r="X5545" s="33"/>
      <c r="Y5545" s="33"/>
    </row>
    <row r="5546" spans="1:25" x14ac:dyDescent="0.2">
      <c r="A5546" s="93"/>
      <c r="B5546" s="94" t="str">
        <f>IFERROR(VLOOKUP($A5546,HeadJournal!$A$1:$NTR$890,COLUMN(HeadJournal!B$1),0),"")</f>
        <v/>
      </c>
      <c r="C5546" s="94" t="str">
        <f>IFERROR(VLOOKUP($A5546,HeadJournal!$A$1:$NTR$890,COLUMN(HeadJournal!C$1),0),"")</f>
        <v/>
      </c>
      <c r="D5546" s="125" t="str">
        <f>IFERROR(VLOOKUP($A5546,HeadJournal!$A$1:$NTR$890,COLUMN(HeadJournal!D$1),0),"")</f>
        <v/>
      </c>
      <c r="E5546" s="95" t="str">
        <f>IFERROR(VLOOKUP($A5546,HeadJournal!$A$1:$NTR$890,COLUMN(HeadJournal!G$1),0),"")</f>
        <v/>
      </c>
      <c r="F5546" s="95" t="str">
        <f t="shared" si="410"/>
        <v/>
      </c>
      <c r="G5546" s="97"/>
      <c r="H5546" s="161"/>
      <c r="I5546" s="97"/>
      <c r="J5546" s="97"/>
      <c r="K5546" s="29"/>
      <c r="L5546" s="29"/>
      <c r="M5546" s="30">
        <f>IFERROR(VLOOKUP($A5546,HeadJournal!$A$1:$J$890,COLUMN(HeadJournal!I$1),0)*($K5546+$L5546)/(SUMIF($A:$A,$A5546,$K:$K)+SUMIF($A:$A,$A5546,$L:$L)),0)</f>
        <v>0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0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0</v>
      </c>
      <c r="Q5546" s="29"/>
      <c r="R5546" s="31"/>
      <c r="S5546" s="31"/>
      <c r="T5546" s="95" t="str">
        <f t="shared" si="411"/>
        <v/>
      </c>
      <c r="U5546" s="32">
        <f t="shared" si="412"/>
        <v>0</v>
      </c>
      <c r="V5546" s="22" t="str">
        <f t="shared" si="413"/>
        <v/>
      </c>
      <c r="X5546" s="33"/>
      <c r="Y5546" s="33"/>
    </row>
    <row r="5547" spans="1:25" x14ac:dyDescent="0.2">
      <c r="A5547" s="93"/>
      <c r="B5547" s="94" t="str">
        <f>IFERROR(VLOOKUP($A5547,HeadJournal!$A$1:$NTR$890,COLUMN(HeadJournal!B$1),0),"")</f>
        <v/>
      </c>
      <c r="C5547" s="94" t="str">
        <f>IFERROR(VLOOKUP($A5547,HeadJournal!$A$1:$NTR$890,COLUMN(HeadJournal!C$1),0),"")</f>
        <v/>
      </c>
      <c r="D5547" s="125" t="str">
        <f>IFERROR(VLOOKUP($A5547,HeadJournal!$A$1:$NTR$890,COLUMN(HeadJournal!D$1),0),"")</f>
        <v/>
      </c>
      <c r="E5547" s="95" t="str">
        <f>IFERROR(VLOOKUP($A5547,HeadJournal!$A$1:$NTR$890,COLUMN(HeadJournal!G$1),0),"")</f>
        <v/>
      </c>
      <c r="F5547" s="95" t="str">
        <f t="shared" si="410"/>
        <v/>
      </c>
      <c r="G5547" s="97"/>
      <c r="H5547" s="161"/>
      <c r="I5547" s="97"/>
      <c r="J5547" s="97"/>
      <c r="K5547" s="29"/>
      <c r="L5547" s="29"/>
      <c r="M5547" s="30">
        <f>IFERROR(VLOOKUP($A5547,HeadJournal!$A$1:$J$890,COLUMN(HeadJournal!I$1),0)*($K5547+$L5547)/(SUMIF($A:$A,$A5547,$K:$K)+SUMIF($A:$A,$A5547,$L:$L)),0)</f>
        <v>0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0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0</v>
      </c>
      <c r="Q5547" s="29"/>
      <c r="R5547" s="31"/>
      <c r="S5547" s="31"/>
      <c r="T5547" s="95" t="str">
        <f t="shared" si="411"/>
        <v/>
      </c>
      <c r="U5547" s="32">
        <f t="shared" si="412"/>
        <v>0</v>
      </c>
      <c r="V5547" s="22" t="str">
        <f t="shared" si="413"/>
        <v/>
      </c>
      <c r="X5547" s="33"/>
      <c r="Y5547" s="33"/>
    </row>
    <row r="5548" spans="1:25" x14ac:dyDescent="0.2">
      <c r="A5548" s="93"/>
      <c r="B5548" s="94" t="str">
        <f>IFERROR(VLOOKUP($A5548,HeadJournal!$A$1:$NTR$890,COLUMN(HeadJournal!B$1),0),"")</f>
        <v/>
      </c>
      <c r="C5548" s="94" t="str">
        <f>IFERROR(VLOOKUP($A5548,HeadJournal!$A$1:$NTR$890,COLUMN(HeadJournal!C$1),0),"")</f>
        <v/>
      </c>
      <c r="D5548" s="125" t="str">
        <f>IFERROR(VLOOKUP($A5548,HeadJournal!$A$1:$NTR$890,COLUMN(HeadJournal!D$1),0),"")</f>
        <v/>
      </c>
      <c r="E5548" s="95" t="str">
        <f>IFERROR(VLOOKUP($A5548,HeadJournal!$A$1:$NTR$890,COLUMN(HeadJournal!G$1),0),"")</f>
        <v/>
      </c>
      <c r="F5548" s="95" t="str">
        <f t="shared" si="410"/>
        <v/>
      </c>
      <c r="G5548" s="97"/>
      <c r="H5548" s="161"/>
      <c r="I5548" s="97"/>
      <c r="J5548" s="97"/>
      <c r="K5548" s="29"/>
      <c r="L5548" s="29"/>
      <c r="M5548" s="30">
        <f>IFERROR(VLOOKUP($A5548,HeadJournal!$A$1:$J$890,COLUMN(HeadJournal!I$1),0)*($K5548+$L5548)/(SUMIF($A:$A,$A5548,$K:$K)+SUMIF($A:$A,$A5548,$L:$L)),0)</f>
        <v>0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0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0</v>
      </c>
      <c r="Q5548" s="29"/>
      <c r="R5548" s="31"/>
      <c r="S5548" s="31"/>
      <c r="T5548" s="95" t="str">
        <f t="shared" si="411"/>
        <v/>
      </c>
      <c r="U5548" s="32">
        <f t="shared" si="412"/>
        <v>0</v>
      </c>
      <c r="V5548" s="22" t="str">
        <f t="shared" si="413"/>
        <v/>
      </c>
      <c r="X5548" s="33"/>
      <c r="Y5548" s="33"/>
    </row>
    <row r="5549" spans="1:25" x14ac:dyDescent="0.2">
      <c r="A5549" s="93"/>
      <c r="B5549" s="94" t="str">
        <f>IFERROR(VLOOKUP($A5549,HeadJournal!$A$1:$NTR$890,COLUMN(HeadJournal!B$1),0),"")</f>
        <v/>
      </c>
      <c r="C5549" s="94" t="str">
        <f>IFERROR(VLOOKUP($A5549,HeadJournal!$A$1:$NTR$890,COLUMN(HeadJournal!C$1),0),"")</f>
        <v/>
      </c>
      <c r="D5549" s="125" t="str">
        <f>IFERROR(VLOOKUP($A5549,HeadJournal!$A$1:$NTR$890,COLUMN(HeadJournal!D$1),0),"")</f>
        <v/>
      </c>
      <c r="E5549" s="95" t="str">
        <f>IFERROR(VLOOKUP($A5549,HeadJournal!$A$1:$NTR$890,COLUMN(HeadJournal!G$1),0),"")</f>
        <v/>
      </c>
      <c r="F5549" s="95" t="str">
        <f t="shared" si="410"/>
        <v/>
      </c>
      <c r="G5549" s="97"/>
      <c r="H5549" s="161"/>
      <c r="I5549" s="97"/>
      <c r="J5549" s="97"/>
      <c r="K5549" s="29"/>
      <c r="L5549" s="29"/>
      <c r="M5549" s="30">
        <f>IFERROR(VLOOKUP($A5549,HeadJournal!$A$1:$J$890,COLUMN(HeadJournal!I$1),0)*($K5549+$L5549)/(SUMIF($A:$A,$A5549,$K:$K)+SUMIF($A:$A,$A5549,$L:$L)),0)</f>
        <v>0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0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0</v>
      </c>
      <c r="Q5549" s="29"/>
      <c r="R5549" s="31"/>
      <c r="S5549" s="31"/>
      <c r="T5549" s="95" t="str">
        <f t="shared" si="411"/>
        <v/>
      </c>
      <c r="U5549" s="32">
        <f t="shared" si="412"/>
        <v>0</v>
      </c>
      <c r="V5549" s="22" t="str">
        <f t="shared" si="413"/>
        <v/>
      </c>
      <c r="X5549" s="33"/>
      <c r="Y5549" s="33"/>
    </row>
    <row r="5550" spans="1:25" x14ac:dyDescent="0.2">
      <c r="A5550" s="93"/>
      <c r="B5550" s="94" t="str">
        <f>IFERROR(VLOOKUP($A5550,HeadJournal!$A$1:$NTR$890,COLUMN(HeadJournal!B$1),0),"")</f>
        <v/>
      </c>
      <c r="C5550" s="94" t="str">
        <f>IFERROR(VLOOKUP($A5550,HeadJournal!$A$1:$NTR$890,COLUMN(HeadJournal!C$1),0),"")</f>
        <v/>
      </c>
      <c r="D5550" s="125" t="str">
        <f>IFERROR(VLOOKUP($A5550,HeadJournal!$A$1:$NTR$890,COLUMN(HeadJournal!D$1),0),"")</f>
        <v/>
      </c>
      <c r="E5550" s="95" t="str">
        <f>IFERROR(VLOOKUP($A5550,HeadJournal!$A$1:$NTR$890,COLUMN(HeadJournal!G$1),0),"")</f>
        <v/>
      </c>
      <c r="F5550" s="95" t="str">
        <f t="shared" si="410"/>
        <v/>
      </c>
      <c r="G5550" s="97"/>
      <c r="H5550" s="161"/>
      <c r="I5550" s="97"/>
      <c r="J5550" s="97"/>
      <c r="K5550" s="29"/>
      <c r="L5550" s="29"/>
      <c r="M5550" s="30">
        <f>IFERROR(VLOOKUP($A5550,HeadJournal!$A$1:$J$890,COLUMN(HeadJournal!I$1),0)*($K5550+$L5550)/(SUMIF($A:$A,$A5550,$K:$K)+SUMIF($A:$A,$A5550,$L:$L)),0)</f>
        <v>0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0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0</v>
      </c>
      <c r="Q5550" s="29"/>
      <c r="R5550" s="31"/>
      <c r="S5550" s="31"/>
      <c r="T5550" s="95" t="str">
        <f t="shared" si="411"/>
        <v/>
      </c>
      <c r="U5550" s="32">
        <f t="shared" si="412"/>
        <v>0</v>
      </c>
      <c r="V5550" s="22" t="str">
        <f t="shared" si="413"/>
        <v/>
      </c>
      <c r="X5550" s="33"/>
      <c r="Y5550" s="33"/>
    </row>
    <row r="5551" spans="1:25" x14ac:dyDescent="0.2">
      <c r="A5551" s="93"/>
      <c r="B5551" s="94" t="str">
        <f>IFERROR(VLOOKUP($A5551,HeadJournal!$A$1:$NTR$890,COLUMN(HeadJournal!B$1),0),"")</f>
        <v/>
      </c>
      <c r="C5551" s="94" t="str">
        <f>IFERROR(VLOOKUP($A5551,HeadJournal!$A$1:$NTR$890,COLUMN(HeadJournal!C$1),0),"")</f>
        <v/>
      </c>
      <c r="D5551" s="125" t="str">
        <f>IFERROR(VLOOKUP($A5551,HeadJournal!$A$1:$NTR$890,COLUMN(HeadJournal!D$1),0),"")</f>
        <v/>
      </c>
      <c r="E5551" s="95" t="str">
        <f>IFERROR(VLOOKUP($A5551,HeadJournal!$A$1:$NTR$890,COLUMN(HeadJournal!G$1),0),"")</f>
        <v/>
      </c>
      <c r="F5551" s="95" t="str">
        <f t="shared" si="410"/>
        <v/>
      </c>
      <c r="G5551" s="97"/>
      <c r="H5551" s="161"/>
      <c r="I5551" s="97"/>
      <c r="J5551" s="97"/>
      <c r="K5551" s="29"/>
      <c r="L5551" s="29"/>
      <c r="M5551" s="30">
        <f>IFERROR(VLOOKUP($A5551,HeadJournal!$A$1:$J$890,COLUMN(HeadJournal!I$1),0)*($K5551+$L5551)/(SUMIF($A:$A,$A5551,$K:$K)+SUMIF($A:$A,$A5551,$L:$L)),0)</f>
        <v>0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0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0</v>
      </c>
      <c r="Q5551" s="29"/>
      <c r="R5551" s="31"/>
      <c r="S5551" s="31"/>
      <c r="T5551" s="95" t="str">
        <f t="shared" si="411"/>
        <v/>
      </c>
      <c r="U5551" s="32">
        <f t="shared" si="412"/>
        <v>0</v>
      </c>
      <c r="V5551" s="22" t="str">
        <f t="shared" si="413"/>
        <v/>
      </c>
      <c r="X5551" s="33"/>
      <c r="Y5551" s="33"/>
    </row>
    <row r="5552" spans="1:25" x14ac:dyDescent="0.2">
      <c r="A5552" s="93"/>
      <c r="B5552" s="94" t="str">
        <f>IFERROR(VLOOKUP($A5552,HeadJournal!$A$1:$NTR$890,COLUMN(HeadJournal!B$1),0),"")</f>
        <v/>
      </c>
      <c r="C5552" s="94" t="str">
        <f>IFERROR(VLOOKUP($A5552,HeadJournal!$A$1:$NTR$890,COLUMN(HeadJournal!C$1),0),"")</f>
        <v/>
      </c>
      <c r="D5552" s="125" t="str">
        <f>IFERROR(VLOOKUP($A5552,HeadJournal!$A$1:$NTR$890,COLUMN(HeadJournal!D$1),0),"")</f>
        <v/>
      </c>
      <c r="E5552" s="95" t="str">
        <f>IFERROR(VLOOKUP($A5552,HeadJournal!$A$1:$NTR$890,COLUMN(HeadJournal!G$1),0),"")</f>
        <v/>
      </c>
      <c r="F5552" s="95" t="str">
        <f t="shared" si="410"/>
        <v/>
      </c>
      <c r="G5552" s="97"/>
      <c r="H5552" s="161"/>
      <c r="I5552" s="97"/>
      <c r="J5552" s="97"/>
      <c r="K5552" s="29"/>
      <c r="L5552" s="29"/>
      <c r="M5552" s="30">
        <f>IFERROR(VLOOKUP($A5552,HeadJournal!$A$1:$J$890,COLUMN(HeadJournal!I$1),0)*($K5552+$L5552)/(SUMIF($A:$A,$A5552,$K:$K)+SUMIF($A:$A,$A5552,$L:$L)),0)</f>
        <v>0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0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0</v>
      </c>
      <c r="Q5552" s="29"/>
      <c r="R5552" s="31"/>
      <c r="S5552" s="31"/>
      <c r="T5552" s="95" t="str">
        <f t="shared" si="411"/>
        <v/>
      </c>
      <c r="U5552" s="32">
        <f t="shared" si="412"/>
        <v>0</v>
      </c>
      <c r="V5552" s="22" t="str">
        <f t="shared" si="413"/>
        <v/>
      </c>
      <c r="X5552" s="33"/>
      <c r="Y5552" s="33"/>
    </row>
    <row r="5553" spans="1:25" x14ac:dyDescent="0.2">
      <c r="A5553" s="93"/>
      <c r="B5553" s="94" t="str">
        <f>IFERROR(VLOOKUP($A5553,HeadJournal!$A$1:$NTR$890,COLUMN(HeadJournal!B$1),0),"")</f>
        <v/>
      </c>
      <c r="C5553" s="94" t="str">
        <f>IFERROR(VLOOKUP($A5553,HeadJournal!$A$1:$NTR$890,COLUMN(HeadJournal!C$1),0),"")</f>
        <v/>
      </c>
      <c r="D5553" s="125" t="str">
        <f>IFERROR(VLOOKUP($A5553,HeadJournal!$A$1:$NTR$890,COLUMN(HeadJournal!D$1),0),"")</f>
        <v/>
      </c>
      <c r="E5553" s="95" t="str">
        <f>IFERROR(VLOOKUP($A5553,HeadJournal!$A$1:$NTR$890,COLUMN(HeadJournal!G$1),0),"")</f>
        <v/>
      </c>
      <c r="F5553" s="95" t="str">
        <f t="shared" si="410"/>
        <v/>
      </c>
      <c r="G5553" s="97"/>
      <c r="H5553" s="161"/>
      <c r="I5553" s="97"/>
      <c r="J5553" s="97"/>
      <c r="K5553" s="29"/>
      <c r="L5553" s="29"/>
      <c r="M5553" s="30">
        <f>IFERROR(VLOOKUP($A5553,HeadJournal!$A$1:$J$890,COLUMN(HeadJournal!I$1),0)*($K5553+$L5553)/(SUMIF($A:$A,$A5553,$K:$K)+SUMIF($A:$A,$A5553,$L:$L)),0)</f>
        <v>0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0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0</v>
      </c>
      <c r="Q5553" s="29"/>
      <c r="R5553" s="31"/>
      <c r="S5553" s="31"/>
      <c r="T5553" s="95" t="str">
        <f t="shared" si="411"/>
        <v/>
      </c>
      <c r="U5553" s="32">
        <f t="shared" si="412"/>
        <v>0</v>
      </c>
      <c r="V5553" s="22" t="str">
        <f t="shared" si="413"/>
        <v/>
      </c>
      <c r="X5553" s="33"/>
      <c r="Y5553" s="33"/>
    </row>
    <row r="5554" spans="1:25" x14ac:dyDescent="0.2">
      <c r="A5554" s="93"/>
      <c r="B5554" s="94" t="str">
        <f>IFERROR(VLOOKUP($A5554,HeadJournal!$A$1:$NTR$890,COLUMN(HeadJournal!B$1),0),"")</f>
        <v/>
      </c>
      <c r="C5554" s="94" t="str">
        <f>IFERROR(VLOOKUP($A5554,HeadJournal!$A$1:$NTR$890,COLUMN(HeadJournal!C$1),0),"")</f>
        <v/>
      </c>
      <c r="D5554" s="125" t="str">
        <f>IFERROR(VLOOKUP($A5554,HeadJournal!$A$1:$NTR$890,COLUMN(HeadJournal!D$1),0),"")</f>
        <v/>
      </c>
      <c r="E5554" s="95" t="str">
        <f>IFERROR(VLOOKUP($A5554,HeadJournal!$A$1:$NTR$890,COLUMN(HeadJournal!G$1),0),"")</f>
        <v/>
      </c>
      <c r="F5554" s="95" t="str">
        <f t="shared" si="410"/>
        <v/>
      </c>
      <c r="G5554" s="97"/>
      <c r="H5554" s="161"/>
      <c r="I5554" s="97"/>
      <c r="J5554" s="97"/>
      <c r="K5554" s="29"/>
      <c r="L5554" s="29"/>
      <c r="M5554" s="30">
        <f>IFERROR(VLOOKUP($A5554,HeadJournal!$A$1:$J$890,COLUMN(HeadJournal!I$1),0)*($K5554+$L5554)/(SUMIF($A:$A,$A5554,$K:$K)+SUMIF($A:$A,$A5554,$L:$L)),0)</f>
        <v>0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0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0</v>
      </c>
      <c r="Q5554" s="29"/>
      <c r="R5554" s="31"/>
      <c r="S5554" s="31"/>
      <c r="T5554" s="95" t="str">
        <f t="shared" si="411"/>
        <v/>
      </c>
      <c r="U5554" s="32">
        <f t="shared" si="412"/>
        <v>0</v>
      </c>
      <c r="V5554" s="22" t="str">
        <f t="shared" si="413"/>
        <v/>
      </c>
      <c r="X5554" s="33"/>
      <c r="Y5554" s="33"/>
    </row>
    <row r="5555" spans="1:25" x14ac:dyDescent="0.2">
      <c r="A5555" s="93"/>
      <c r="B5555" s="94" t="str">
        <f>IFERROR(VLOOKUP($A5555,HeadJournal!$A$1:$NTR$890,COLUMN(HeadJournal!B$1),0),"")</f>
        <v/>
      </c>
      <c r="C5555" s="94" t="str">
        <f>IFERROR(VLOOKUP($A5555,HeadJournal!$A$1:$NTR$890,COLUMN(HeadJournal!C$1),0),"")</f>
        <v/>
      </c>
      <c r="D5555" s="125" t="str">
        <f>IFERROR(VLOOKUP($A5555,HeadJournal!$A$1:$NTR$890,COLUMN(HeadJournal!D$1),0),"")</f>
        <v/>
      </c>
      <c r="E5555" s="95" t="str">
        <f>IFERROR(VLOOKUP($A5555,HeadJournal!$A$1:$NTR$890,COLUMN(HeadJournal!G$1),0),"")</f>
        <v/>
      </c>
      <c r="F5555" s="95" t="str">
        <f t="shared" si="410"/>
        <v/>
      </c>
      <c r="G5555" s="97"/>
      <c r="H5555" s="161"/>
      <c r="I5555" s="97"/>
      <c r="J5555" s="97"/>
      <c r="K5555" s="29"/>
      <c r="L5555" s="29"/>
      <c r="M5555" s="30">
        <f>IFERROR(VLOOKUP($A5555,HeadJournal!$A$1:$J$890,COLUMN(HeadJournal!I$1),0)*($K5555+$L5555)/(SUMIF($A:$A,$A5555,$K:$K)+SUMIF($A:$A,$A5555,$L:$L)),0)</f>
        <v>0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0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0</v>
      </c>
      <c r="Q5555" s="29"/>
      <c r="R5555" s="31"/>
      <c r="S5555" s="31"/>
      <c r="T5555" s="95" t="str">
        <f t="shared" si="411"/>
        <v/>
      </c>
      <c r="U5555" s="32">
        <f t="shared" si="412"/>
        <v>0</v>
      </c>
      <c r="V5555" s="22" t="str">
        <f t="shared" si="413"/>
        <v/>
      </c>
      <c r="X5555" s="33"/>
      <c r="Y5555" s="33"/>
    </row>
    <row r="5556" spans="1:25" x14ac:dyDescent="0.2">
      <c r="A5556" s="93"/>
      <c r="B5556" s="94" t="str">
        <f>IFERROR(VLOOKUP($A5556,HeadJournal!$A$1:$NTR$890,COLUMN(HeadJournal!B$1),0),"")</f>
        <v/>
      </c>
      <c r="C5556" s="94" t="str">
        <f>IFERROR(VLOOKUP($A5556,HeadJournal!$A$1:$NTR$890,COLUMN(HeadJournal!C$1),0),"")</f>
        <v/>
      </c>
      <c r="D5556" s="125" t="str">
        <f>IFERROR(VLOOKUP($A5556,HeadJournal!$A$1:$NTR$890,COLUMN(HeadJournal!D$1),0),"")</f>
        <v/>
      </c>
      <c r="E5556" s="95" t="str">
        <f>IFERROR(VLOOKUP($A5556,HeadJournal!$A$1:$NTR$890,COLUMN(HeadJournal!G$1),0),"")</f>
        <v/>
      </c>
      <c r="F5556" s="95" t="str">
        <f t="shared" si="410"/>
        <v/>
      </c>
      <c r="G5556" s="97"/>
      <c r="H5556" s="161"/>
      <c r="I5556" s="97"/>
      <c r="J5556" s="97"/>
      <c r="K5556" s="29"/>
      <c r="L5556" s="29"/>
      <c r="M5556" s="30">
        <f>IFERROR(VLOOKUP($A5556,HeadJournal!$A$1:$J$890,COLUMN(HeadJournal!I$1),0)*($K5556+$L5556)/(SUMIF($A:$A,$A5556,$K:$K)+SUMIF($A:$A,$A5556,$L:$L)),0)</f>
        <v>0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0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0</v>
      </c>
      <c r="Q5556" s="29"/>
      <c r="R5556" s="31"/>
      <c r="S5556" s="31"/>
      <c r="T5556" s="95" t="str">
        <f t="shared" si="411"/>
        <v/>
      </c>
      <c r="U5556" s="32">
        <f t="shared" si="412"/>
        <v>0</v>
      </c>
      <c r="V5556" s="22" t="str">
        <f t="shared" si="413"/>
        <v/>
      </c>
      <c r="X5556" s="33"/>
      <c r="Y5556" s="33"/>
    </row>
    <row r="5557" spans="1:25" x14ac:dyDescent="0.2">
      <c r="A5557" s="93"/>
      <c r="B5557" s="94" t="str">
        <f>IFERROR(VLOOKUP($A5557,HeadJournal!$A$1:$NTR$890,COLUMN(HeadJournal!B$1),0),"")</f>
        <v/>
      </c>
      <c r="C5557" s="94" t="str">
        <f>IFERROR(VLOOKUP($A5557,HeadJournal!$A$1:$NTR$890,COLUMN(HeadJournal!C$1),0),"")</f>
        <v/>
      </c>
      <c r="D5557" s="125" t="str">
        <f>IFERROR(VLOOKUP($A5557,HeadJournal!$A$1:$NTR$890,COLUMN(HeadJournal!D$1),0),"")</f>
        <v/>
      </c>
      <c r="E5557" s="95" t="str">
        <f>IFERROR(VLOOKUP($A5557,HeadJournal!$A$1:$NTR$890,COLUMN(HeadJournal!G$1),0),"")</f>
        <v/>
      </c>
      <c r="F5557" s="95" t="str">
        <f t="shared" si="410"/>
        <v/>
      </c>
      <c r="G5557" s="97"/>
      <c r="H5557" s="161"/>
      <c r="I5557" s="97"/>
      <c r="J5557" s="97"/>
      <c r="K5557" s="29"/>
      <c r="L5557" s="29"/>
      <c r="M5557" s="30">
        <f>IFERROR(VLOOKUP($A5557,HeadJournal!$A$1:$J$890,COLUMN(HeadJournal!I$1),0)*($K5557+$L5557)/(SUMIF($A:$A,$A5557,$K:$K)+SUMIF($A:$A,$A5557,$L:$L)),0)</f>
        <v>0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0</v>
      </c>
      <c r="Q5557" s="29"/>
      <c r="R5557" s="31"/>
      <c r="S5557" s="31"/>
      <c r="T5557" s="95" t="str">
        <f t="shared" si="411"/>
        <v/>
      </c>
      <c r="U5557" s="32">
        <f t="shared" si="412"/>
        <v>0</v>
      </c>
      <c r="V5557" s="22" t="str">
        <f t="shared" si="413"/>
        <v/>
      </c>
      <c r="X5557" s="33"/>
      <c r="Y5557" s="33"/>
    </row>
    <row r="5558" spans="1:25" x14ac:dyDescent="0.2">
      <c r="A5558" s="93"/>
      <c r="B5558" s="94" t="str">
        <f>IFERROR(VLOOKUP($A5558,HeadJournal!$A$1:$NTR$890,COLUMN(HeadJournal!B$1),0),"")</f>
        <v/>
      </c>
      <c r="C5558" s="94" t="str">
        <f>IFERROR(VLOOKUP($A5558,HeadJournal!$A$1:$NTR$890,COLUMN(HeadJournal!C$1),0),"")</f>
        <v/>
      </c>
      <c r="D5558" s="125" t="str">
        <f>IFERROR(VLOOKUP($A5558,HeadJournal!$A$1:$NTR$890,COLUMN(HeadJournal!D$1),0),"")</f>
        <v/>
      </c>
      <c r="E5558" s="95" t="str">
        <f>IFERROR(VLOOKUP($A5558,HeadJournal!$A$1:$NTR$890,COLUMN(HeadJournal!G$1),0),"")</f>
        <v/>
      </c>
      <c r="F5558" s="95" t="str">
        <f t="shared" si="410"/>
        <v/>
      </c>
      <c r="G5558" s="97"/>
      <c r="H5558" s="161"/>
      <c r="I5558" s="97"/>
      <c r="J5558" s="97"/>
      <c r="K5558" s="29"/>
      <c r="L5558" s="29"/>
      <c r="M5558" s="30">
        <f>IFERROR(VLOOKUP($A5558,HeadJournal!$A$1:$J$890,COLUMN(HeadJournal!I$1),0)*($K5558+$L5558)/(SUMIF($A:$A,$A5558,$K:$K)+SUMIF($A:$A,$A5558,$L:$L)),0)</f>
        <v>0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0</v>
      </c>
      <c r="Q5558" s="29"/>
      <c r="R5558" s="31"/>
      <c r="S5558" s="31"/>
      <c r="T5558" s="95" t="str">
        <f t="shared" si="411"/>
        <v/>
      </c>
      <c r="U5558" s="32">
        <f t="shared" si="412"/>
        <v>0</v>
      </c>
      <c r="V5558" s="22" t="str">
        <f t="shared" si="413"/>
        <v/>
      </c>
      <c r="X5558" s="33"/>
      <c r="Y5558" s="33"/>
    </row>
    <row r="5559" spans="1:25" x14ac:dyDescent="0.2">
      <c r="A5559" s="93"/>
      <c r="B5559" s="94" t="str">
        <f>IFERROR(VLOOKUP($A5559,HeadJournal!$A$1:$NTR$890,COLUMN(HeadJournal!B$1),0),"")</f>
        <v/>
      </c>
      <c r="C5559" s="94" t="str">
        <f>IFERROR(VLOOKUP($A5559,HeadJournal!$A$1:$NTR$890,COLUMN(HeadJournal!C$1),0),"")</f>
        <v/>
      </c>
      <c r="D5559" s="125" t="str">
        <f>IFERROR(VLOOKUP($A5559,HeadJournal!$A$1:$NTR$890,COLUMN(HeadJournal!D$1),0),"")</f>
        <v/>
      </c>
      <c r="E5559" s="95" t="str">
        <f>IFERROR(VLOOKUP($A5559,HeadJournal!$A$1:$NTR$890,COLUMN(HeadJournal!G$1),0),"")</f>
        <v/>
      </c>
      <c r="F5559" s="95" t="str">
        <f t="shared" si="410"/>
        <v/>
      </c>
      <c r="G5559" s="97"/>
      <c r="H5559" s="161"/>
      <c r="I5559" s="97"/>
      <c r="J5559" s="97"/>
      <c r="K5559" s="29"/>
      <c r="L5559" s="29"/>
      <c r="M5559" s="30">
        <f>IFERROR(VLOOKUP($A5559,HeadJournal!$A$1:$J$890,COLUMN(HeadJournal!I$1),0)*($K5559+$L5559)/(SUMIF($A:$A,$A5559,$K:$K)+SUMIF($A:$A,$A5559,$L:$L)),0)</f>
        <v>0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0</v>
      </c>
      <c r="Q5559" s="29"/>
      <c r="R5559" s="31"/>
      <c r="S5559" s="31"/>
      <c r="T5559" s="95" t="str">
        <f t="shared" si="411"/>
        <v/>
      </c>
      <c r="U5559" s="32">
        <f t="shared" si="412"/>
        <v>0</v>
      </c>
      <c r="V5559" s="22" t="str">
        <f t="shared" si="413"/>
        <v/>
      </c>
      <c r="X5559" s="33"/>
      <c r="Y5559" s="33"/>
    </row>
    <row r="5560" spans="1:25" x14ac:dyDescent="0.2">
      <c r="A5560" s="93"/>
      <c r="B5560" s="94" t="str">
        <f>IFERROR(VLOOKUP($A5560,HeadJournal!$A$1:$NTR$890,COLUMN(HeadJournal!B$1),0),"")</f>
        <v/>
      </c>
      <c r="C5560" s="94" t="str">
        <f>IFERROR(VLOOKUP($A5560,HeadJournal!$A$1:$NTR$890,COLUMN(HeadJournal!C$1),0),"")</f>
        <v/>
      </c>
      <c r="D5560" s="125" t="str">
        <f>IFERROR(VLOOKUP($A5560,HeadJournal!$A$1:$NTR$890,COLUMN(HeadJournal!D$1),0),"")</f>
        <v/>
      </c>
      <c r="E5560" s="95" t="str">
        <f>IFERROR(VLOOKUP($A5560,HeadJournal!$A$1:$NTR$890,COLUMN(HeadJournal!G$1),0),"")</f>
        <v/>
      </c>
      <c r="F5560" s="95" t="str">
        <f t="shared" si="410"/>
        <v/>
      </c>
      <c r="G5560" s="97"/>
      <c r="H5560" s="161"/>
      <c r="I5560" s="97"/>
      <c r="J5560" s="97"/>
      <c r="K5560" s="29"/>
      <c r="L5560" s="29"/>
      <c r="M5560" s="30">
        <f>IFERROR(VLOOKUP($A5560,HeadJournal!$A$1:$J$890,COLUMN(HeadJournal!I$1),0)*($K5560+$L5560)/(SUMIF($A:$A,$A5560,$K:$K)+SUMIF($A:$A,$A5560,$L:$L)),0)</f>
        <v>0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0</v>
      </c>
      <c r="Q5560" s="29"/>
      <c r="R5560" s="31"/>
      <c r="S5560" s="31"/>
      <c r="T5560" s="95" t="str">
        <f t="shared" si="411"/>
        <v/>
      </c>
      <c r="U5560" s="32">
        <f t="shared" si="412"/>
        <v>0</v>
      </c>
      <c r="V5560" s="22" t="str">
        <f t="shared" si="413"/>
        <v/>
      </c>
      <c r="X5560" s="33"/>
      <c r="Y5560" s="33"/>
    </row>
    <row r="5561" spans="1:25" x14ac:dyDescent="0.2">
      <c r="A5561" s="93"/>
      <c r="B5561" s="94" t="str">
        <f>IFERROR(VLOOKUP($A5561,HeadJournal!$A$1:$NTR$890,COLUMN(HeadJournal!B$1),0),"")</f>
        <v/>
      </c>
      <c r="C5561" s="94" t="str">
        <f>IFERROR(VLOOKUP($A5561,HeadJournal!$A$1:$NTR$890,COLUMN(HeadJournal!C$1),0),"")</f>
        <v/>
      </c>
      <c r="D5561" s="125" t="str">
        <f>IFERROR(VLOOKUP($A5561,HeadJournal!$A$1:$NTR$890,COLUMN(HeadJournal!D$1),0),"")</f>
        <v/>
      </c>
      <c r="E5561" s="95" t="str">
        <f>IFERROR(VLOOKUP($A5561,HeadJournal!$A$1:$NTR$890,COLUMN(HeadJournal!G$1),0),"")</f>
        <v/>
      </c>
      <c r="F5561" s="95" t="str">
        <f t="shared" si="410"/>
        <v/>
      </c>
      <c r="G5561" s="97"/>
      <c r="H5561" s="161"/>
      <c r="I5561" s="97"/>
      <c r="J5561" s="97"/>
      <c r="K5561" s="29"/>
      <c r="L5561" s="29"/>
      <c r="M5561" s="30">
        <f>IFERROR(VLOOKUP($A5561,HeadJournal!$A$1:$J$890,COLUMN(HeadJournal!I$1),0)*($K5561+$L5561)/(SUMIF($A:$A,$A5561,$K:$K)+SUMIF($A:$A,$A5561,$L:$L)),0)</f>
        <v>0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0</v>
      </c>
      <c r="Q5561" s="29"/>
      <c r="R5561" s="31"/>
      <c r="S5561" s="31"/>
      <c r="T5561" s="95" t="str">
        <f t="shared" si="411"/>
        <v/>
      </c>
      <c r="U5561" s="32">
        <f t="shared" si="412"/>
        <v>0</v>
      </c>
      <c r="V5561" s="22" t="str">
        <f t="shared" si="413"/>
        <v/>
      </c>
      <c r="X5561" s="33"/>
      <c r="Y5561" s="33"/>
    </row>
    <row r="5562" spans="1:25" x14ac:dyDescent="0.2">
      <c r="A5562" s="93"/>
      <c r="B5562" s="94" t="str">
        <f>IFERROR(VLOOKUP($A5562,HeadJournal!$A$1:$NTR$890,COLUMN(HeadJournal!B$1),0),"")</f>
        <v/>
      </c>
      <c r="C5562" s="94" t="str">
        <f>IFERROR(VLOOKUP($A5562,HeadJournal!$A$1:$NTR$890,COLUMN(HeadJournal!C$1),0),"")</f>
        <v/>
      </c>
      <c r="D5562" s="125" t="str">
        <f>IFERROR(VLOOKUP($A5562,HeadJournal!$A$1:$NTR$890,COLUMN(HeadJournal!D$1),0),"")</f>
        <v/>
      </c>
      <c r="E5562" s="95" t="str">
        <f>IFERROR(VLOOKUP($A5562,HeadJournal!$A$1:$NTR$890,COLUMN(HeadJournal!G$1),0),"")</f>
        <v/>
      </c>
      <c r="F5562" s="95" t="str">
        <f t="shared" si="410"/>
        <v/>
      </c>
      <c r="G5562" s="97"/>
      <c r="H5562" s="161"/>
      <c r="I5562" s="97"/>
      <c r="J5562" s="97"/>
      <c r="K5562" s="29"/>
      <c r="L5562" s="29"/>
      <c r="M5562" s="30">
        <f>IFERROR(VLOOKUP($A5562,HeadJournal!$A$1:$J$890,COLUMN(HeadJournal!I$1),0)*($K5562+$L5562)/(SUMIF($A:$A,$A5562,$K:$K)+SUMIF($A:$A,$A5562,$L:$L)),0)</f>
        <v>0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0</v>
      </c>
      <c r="Q5562" s="29"/>
      <c r="R5562" s="31"/>
      <c r="S5562" s="31"/>
      <c r="T5562" s="95" t="str">
        <f t="shared" si="411"/>
        <v/>
      </c>
      <c r="U5562" s="32">
        <f t="shared" si="412"/>
        <v>0</v>
      </c>
      <c r="V5562" s="22" t="str">
        <f t="shared" si="413"/>
        <v/>
      </c>
      <c r="X5562" s="33"/>
      <c r="Y5562" s="33"/>
    </row>
    <row r="5563" spans="1:25" x14ac:dyDescent="0.2">
      <c r="A5563" s="93"/>
      <c r="B5563" s="94" t="str">
        <f>IFERROR(VLOOKUP($A5563,HeadJournal!$A$1:$NTR$890,COLUMN(HeadJournal!B$1),0),"")</f>
        <v/>
      </c>
      <c r="C5563" s="94" t="str">
        <f>IFERROR(VLOOKUP($A5563,HeadJournal!$A$1:$NTR$890,COLUMN(HeadJournal!C$1),0),"")</f>
        <v/>
      </c>
      <c r="D5563" s="125" t="str">
        <f>IFERROR(VLOOKUP($A5563,HeadJournal!$A$1:$NTR$890,COLUMN(HeadJournal!D$1),0),"")</f>
        <v/>
      </c>
      <c r="E5563" s="95" t="str">
        <f>IFERROR(VLOOKUP($A5563,HeadJournal!$A$1:$NTR$890,COLUMN(HeadJournal!G$1),0),"")</f>
        <v/>
      </c>
      <c r="F5563" s="95" t="str">
        <f t="shared" si="410"/>
        <v/>
      </c>
      <c r="G5563" s="97"/>
      <c r="H5563" s="161"/>
      <c r="I5563" s="97"/>
      <c r="J5563" s="97"/>
      <c r="K5563" s="29"/>
      <c r="L5563" s="29"/>
      <c r="M5563" s="30">
        <f>IFERROR(VLOOKUP($A5563,HeadJournal!$A$1:$J$890,COLUMN(HeadJournal!I$1),0)*($K5563+$L5563)/(SUMIF($A:$A,$A5563,$K:$K)+SUMIF($A:$A,$A5563,$L:$L)),0)</f>
        <v>0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0</v>
      </c>
      <c r="Q5563" s="29"/>
      <c r="R5563" s="31"/>
      <c r="S5563" s="31"/>
      <c r="T5563" s="95" t="str">
        <f t="shared" si="411"/>
        <v/>
      </c>
      <c r="U5563" s="32">
        <f t="shared" si="412"/>
        <v>0</v>
      </c>
      <c r="V5563" s="22" t="str">
        <f t="shared" si="413"/>
        <v/>
      </c>
      <c r="X5563" s="33"/>
      <c r="Y5563" s="33"/>
    </row>
    <row r="5564" spans="1:25" x14ac:dyDescent="0.2">
      <c r="A5564" s="93"/>
      <c r="B5564" s="94" t="str">
        <f>IFERROR(VLOOKUP($A5564,HeadJournal!$A$1:$NTR$890,COLUMN(HeadJournal!B$1),0),"")</f>
        <v/>
      </c>
      <c r="C5564" s="94" t="str">
        <f>IFERROR(VLOOKUP($A5564,HeadJournal!$A$1:$NTR$890,COLUMN(HeadJournal!C$1),0),"")</f>
        <v/>
      </c>
      <c r="D5564" s="125" t="str">
        <f>IFERROR(VLOOKUP($A5564,HeadJournal!$A$1:$NTR$890,COLUMN(HeadJournal!D$1),0),"")</f>
        <v/>
      </c>
      <c r="E5564" s="95" t="str">
        <f>IFERROR(VLOOKUP($A5564,HeadJournal!$A$1:$NTR$890,COLUMN(HeadJournal!G$1),0),"")</f>
        <v/>
      </c>
      <c r="F5564" s="95" t="str">
        <f t="shared" si="410"/>
        <v/>
      </c>
      <c r="G5564" s="97"/>
      <c r="H5564" s="161"/>
      <c r="I5564" s="97"/>
      <c r="J5564" s="97"/>
      <c r="K5564" s="29"/>
      <c r="L5564" s="29"/>
      <c r="M5564" s="30">
        <f>IFERROR(VLOOKUP($A5564,HeadJournal!$A$1:$J$890,COLUMN(HeadJournal!I$1),0)*($K5564+$L5564)/(SUMIF($A:$A,$A5564,$K:$K)+SUMIF($A:$A,$A5564,$L:$L)),0)</f>
        <v>0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0</v>
      </c>
      <c r="Q5564" s="29"/>
      <c r="R5564" s="31"/>
      <c r="S5564" s="31"/>
      <c r="T5564" s="95" t="str">
        <f t="shared" si="411"/>
        <v/>
      </c>
      <c r="U5564" s="32">
        <f t="shared" si="412"/>
        <v>0</v>
      </c>
      <c r="V5564" s="22" t="str">
        <f t="shared" si="413"/>
        <v/>
      </c>
      <c r="X5564" s="33"/>
      <c r="Y5564" s="33"/>
    </row>
    <row r="5565" spans="1:25" x14ac:dyDescent="0.2">
      <c r="A5565" s="93"/>
      <c r="B5565" s="94" t="str">
        <f>IFERROR(VLOOKUP($A5565,HeadJournal!$A$1:$NTR$890,COLUMN(HeadJournal!B$1),0),"")</f>
        <v/>
      </c>
      <c r="C5565" s="94" t="str">
        <f>IFERROR(VLOOKUP($A5565,HeadJournal!$A$1:$NTR$890,COLUMN(HeadJournal!C$1),0),"")</f>
        <v/>
      </c>
      <c r="D5565" s="125" t="str">
        <f>IFERROR(VLOOKUP($A5565,HeadJournal!$A$1:$NTR$890,COLUMN(HeadJournal!D$1),0),"")</f>
        <v/>
      </c>
      <c r="E5565" s="95" t="str">
        <f>IFERROR(VLOOKUP($A5565,HeadJournal!$A$1:$NTR$890,COLUMN(HeadJournal!G$1),0),"")</f>
        <v/>
      </c>
      <c r="F5565" s="95" t="str">
        <f t="shared" si="410"/>
        <v/>
      </c>
      <c r="G5565" s="97"/>
      <c r="H5565" s="161"/>
      <c r="I5565" s="97"/>
      <c r="J5565" s="97"/>
      <c r="K5565" s="29"/>
      <c r="L5565" s="29"/>
      <c r="M5565" s="30">
        <f>IFERROR(VLOOKUP($A5565,HeadJournal!$A$1:$J$890,COLUMN(HeadJournal!I$1),0)*($K5565+$L5565)/(SUMIF($A:$A,$A5565,$K:$K)+SUMIF($A:$A,$A5565,$L:$L)),0)</f>
        <v>0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0</v>
      </c>
      <c r="Q5565" s="29"/>
      <c r="R5565" s="31"/>
      <c r="S5565" s="31"/>
      <c r="T5565" s="95" t="str">
        <f t="shared" si="411"/>
        <v/>
      </c>
      <c r="U5565" s="32">
        <f t="shared" si="412"/>
        <v>0</v>
      </c>
      <c r="V5565" s="22" t="str">
        <f t="shared" si="413"/>
        <v/>
      </c>
      <c r="X5565" s="33"/>
      <c r="Y5565" s="33"/>
    </row>
    <row r="5566" spans="1:25" x14ac:dyDescent="0.2">
      <c r="A5566" s="93"/>
      <c r="B5566" s="94" t="str">
        <f>IFERROR(VLOOKUP($A5566,HeadJournal!$A$1:$NTR$890,COLUMN(HeadJournal!B$1),0),"")</f>
        <v/>
      </c>
      <c r="C5566" s="94" t="str">
        <f>IFERROR(VLOOKUP($A5566,HeadJournal!$A$1:$NTR$890,COLUMN(HeadJournal!C$1),0),"")</f>
        <v/>
      </c>
      <c r="D5566" s="125" t="str">
        <f>IFERROR(VLOOKUP($A5566,HeadJournal!$A$1:$NTR$890,COLUMN(HeadJournal!D$1),0),"")</f>
        <v/>
      </c>
      <c r="E5566" s="95" t="str">
        <f>IFERROR(VLOOKUP($A5566,HeadJournal!$A$1:$NTR$890,COLUMN(HeadJournal!G$1),0),"")</f>
        <v/>
      </c>
      <c r="F5566" s="95" t="str">
        <f t="shared" si="410"/>
        <v/>
      </c>
      <c r="G5566" s="97"/>
      <c r="H5566" s="161"/>
      <c r="I5566" s="97"/>
      <c r="J5566" s="97"/>
      <c r="K5566" s="29"/>
      <c r="L5566" s="29"/>
      <c r="M5566" s="30">
        <f>IFERROR(VLOOKUP($A5566,HeadJournal!$A$1:$J$890,COLUMN(HeadJournal!I$1),0)*($K5566+$L5566)/(SUMIF($A:$A,$A5566,$K:$K)+SUMIF($A:$A,$A5566,$L:$L)),0)</f>
        <v>0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0</v>
      </c>
      <c r="Q5566" s="29"/>
      <c r="R5566" s="31"/>
      <c r="S5566" s="31"/>
      <c r="T5566" s="95" t="str">
        <f t="shared" si="411"/>
        <v/>
      </c>
      <c r="U5566" s="32">
        <f t="shared" si="412"/>
        <v>0</v>
      </c>
      <c r="V5566" s="22" t="str">
        <f t="shared" si="413"/>
        <v/>
      </c>
      <c r="X5566" s="33"/>
      <c r="Y5566" s="33"/>
    </row>
    <row r="5567" spans="1:25" x14ac:dyDescent="0.2">
      <c r="A5567" s="93"/>
      <c r="B5567" s="94" t="str">
        <f>IFERROR(VLOOKUP($A5567,HeadJournal!$A$1:$NTR$890,COLUMN(HeadJournal!B$1),0),"")</f>
        <v/>
      </c>
      <c r="C5567" s="94" t="str">
        <f>IFERROR(VLOOKUP($A5567,HeadJournal!$A$1:$NTR$890,COLUMN(HeadJournal!C$1),0),"")</f>
        <v/>
      </c>
      <c r="D5567" s="125" t="str">
        <f>IFERROR(VLOOKUP($A5567,HeadJournal!$A$1:$NTR$890,COLUMN(HeadJournal!D$1),0),"")</f>
        <v/>
      </c>
      <c r="E5567" s="95" t="str">
        <f>IFERROR(VLOOKUP($A5567,HeadJournal!$A$1:$NTR$890,COLUMN(HeadJournal!G$1),0),"")</f>
        <v/>
      </c>
      <c r="F5567" s="95" t="str">
        <f t="shared" si="410"/>
        <v/>
      </c>
      <c r="G5567" s="97"/>
      <c r="H5567" s="161"/>
      <c r="I5567" s="97"/>
      <c r="J5567" s="97"/>
      <c r="K5567" s="29"/>
      <c r="L5567" s="29"/>
      <c r="M5567" s="30">
        <f>IFERROR(VLOOKUP($A5567,HeadJournal!$A$1:$J$890,COLUMN(HeadJournal!I$1),0)*($K5567+$L5567)/(SUMIF($A:$A,$A5567,$K:$K)+SUMIF($A:$A,$A5567,$L:$L)),0)</f>
        <v>0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0</v>
      </c>
      <c r="Q5567" s="29"/>
      <c r="R5567" s="31"/>
      <c r="S5567" s="31"/>
      <c r="T5567" s="95" t="str">
        <f t="shared" si="411"/>
        <v/>
      </c>
      <c r="U5567" s="32">
        <f t="shared" si="412"/>
        <v>0</v>
      </c>
      <c r="V5567" s="22" t="str">
        <f t="shared" si="413"/>
        <v/>
      </c>
      <c r="X5567" s="33"/>
      <c r="Y5567" s="33"/>
    </row>
    <row r="5568" spans="1:25" x14ac:dyDescent="0.2">
      <c r="A5568" s="93"/>
      <c r="B5568" s="94" t="str">
        <f>IFERROR(VLOOKUP($A5568,HeadJournal!$A$1:$NTR$890,COLUMN(HeadJournal!B$1),0),"")</f>
        <v/>
      </c>
      <c r="C5568" s="94" t="str">
        <f>IFERROR(VLOOKUP($A5568,HeadJournal!$A$1:$NTR$890,COLUMN(HeadJournal!C$1),0),"")</f>
        <v/>
      </c>
      <c r="D5568" s="125" t="str">
        <f>IFERROR(VLOOKUP($A5568,HeadJournal!$A$1:$NTR$890,COLUMN(HeadJournal!D$1),0),"")</f>
        <v/>
      </c>
      <c r="E5568" s="95" t="str">
        <f>IFERROR(VLOOKUP($A5568,HeadJournal!$A$1:$NTR$890,COLUMN(HeadJournal!G$1),0),"")</f>
        <v/>
      </c>
      <c r="F5568" s="95" t="str">
        <f t="shared" si="410"/>
        <v/>
      </c>
      <c r="G5568" s="97"/>
      <c r="H5568" s="161"/>
      <c r="I5568" s="97"/>
      <c r="J5568" s="97"/>
      <c r="K5568" s="29"/>
      <c r="L5568" s="29"/>
      <c r="M5568" s="30">
        <f>IFERROR(VLOOKUP($A5568,HeadJournal!$A$1:$J$890,COLUMN(HeadJournal!I$1),0)*($K5568+$L5568)/(SUMIF($A:$A,$A5568,$K:$K)+SUMIF($A:$A,$A5568,$L:$L)),0)</f>
        <v>0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0</v>
      </c>
      <c r="Q5568" s="29"/>
      <c r="R5568" s="31"/>
      <c r="S5568" s="31"/>
      <c r="T5568" s="95" t="str">
        <f t="shared" si="411"/>
        <v/>
      </c>
      <c r="U5568" s="32">
        <f t="shared" si="412"/>
        <v>0</v>
      </c>
      <c r="V5568" s="22" t="str">
        <f t="shared" si="413"/>
        <v/>
      </c>
      <c r="X5568" s="33"/>
      <c r="Y5568" s="33"/>
    </row>
    <row r="5569" spans="1:25" x14ac:dyDescent="0.2">
      <c r="A5569" s="93"/>
      <c r="B5569" s="94" t="str">
        <f>IFERROR(VLOOKUP($A5569,HeadJournal!$A$1:$NTR$890,COLUMN(HeadJournal!B$1),0),"")</f>
        <v/>
      </c>
      <c r="C5569" s="94" t="str">
        <f>IFERROR(VLOOKUP($A5569,HeadJournal!$A$1:$NTR$890,COLUMN(HeadJournal!C$1),0),"")</f>
        <v/>
      </c>
      <c r="D5569" s="125" t="str">
        <f>IFERROR(VLOOKUP($A5569,HeadJournal!$A$1:$NTR$890,COLUMN(HeadJournal!D$1),0),"")</f>
        <v/>
      </c>
      <c r="E5569" s="95" t="str">
        <f>IFERROR(VLOOKUP($A5569,HeadJournal!$A$1:$NTR$890,COLUMN(HeadJournal!G$1),0),"")</f>
        <v/>
      </c>
      <c r="F5569" s="95" t="str">
        <f t="shared" si="410"/>
        <v/>
      </c>
      <c r="G5569" s="97"/>
      <c r="H5569" s="161"/>
      <c r="I5569" s="97"/>
      <c r="J5569" s="97"/>
      <c r="K5569" s="29"/>
      <c r="L5569" s="29"/>
      <c r="M5569" s="30">
        <f>IFERROR(VLOOKUP($A5569,HeadJournal!$A$1:$J$890,COLUMN(HeadJournal!I$1),0)*($K5569+$L5569)/(SUMIF($A:$A,$A5569,$K:$K)+SUMIF($A:$A,$A5569,$L:$L)),0)</f>
        <v>0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0</v>
      </c>
      <c r="Q5569" s="29"/>
      <c r="R5569" s="31"/>
      <c r="S5569" s="31"/>
      <c r="T5569" s="95" t="str">
        <f t="shared" si="411"/>
        <v/>
      </c>
      <c r="U5569" s="32">
        <f t="shared" si="412"/>
        <v>0</v>
      </c>
      <c r="V5569" s="22" t="str">
        <f t="shared" si="413"/>
        <v/>
      </c>
      <c r="X5569" s="33"/>
      <c r="Y5569" s="33"/>
    </row>
    <row r="5570" spans="1:25" x14ac:dyDescent="0.2">
      <c r="A5570" s="93"/>
      <c r="B5570" s="94" t="str">
        <f>IFERROR(VLOOKUP($A5570,HeadJournal!$A$1:$NTR$890,COLUMN(HeadJournal!B$1),0),"")</f>
        <v/>
      </c>
      <c r="C5570" s="94" t="str">
        <f>IFERROR(VLOOKUP($A5570,HeadJournal!$A$1:$NTR$890,COLUMN(HeadJournal!C$1),0),"")</f>
        <v/>
      </c>
      <c r="D5570" s="125" t="str">
        <f>IFERROR(VLOOKUP($A5570,HeadJournal!$A$1:$NTR$890,COLUMN(HeadJournal!D$1),0),"")</f>
        <v/>
      </c>
      <c r="E5570" s="95" t="str">
        <f>IFERROR(VLOOKUP($A5570,HeadJournal!$A$1:$NTR$890,COLUMN(HeadJournal!G$1),0),"")</f>
        <v/>
      </c>
      <c r="F5570" s="95" t="str">
        <f t="shared" si="410"/>
        <v/>
      </c>
      <c r="G5570" s="97"/>
      <c r="H5570" s="161"/>
      <c r="I5570" s="97"/>
      <c r="J5570" s="97"/>
      <c r="K5570" s="29"/>
      <c r="L5570" s="29"/>
      <c r="M5570" s="30">
        <f>IFERROR(VLOOKUP($A5570,HeadJournal!$A$1:$J$890,COLUMN(HeadJournal!I$1),0)*($K5570+$L5570)/(SUMIF($A:$A,$A5570,$K:$K)+SUMIF($A:$A,$A5570,$L:$L)),0)</f>
        <v>0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0</v>
      </c>
      <c r="Q5570" s="29"/>
      <c r="R5570" s="31"/>
      <c r="S5570" s="31"/>
      <c r="T5570" s="95" t="str">
        <f t="shared" si="411"/>
        <v/>
      </c>
      <c r="U5570" s="32">
        <f t="shared" si="412"/>
        <v>0</v>
      </c>
      <c r="V5570" s="22" t="str">
        <f t="shared" si="413"/>
        <v/>
      </c>
      <c r="X5570" s="33"/>
      <c r="Y5570" s="33"/>
    </row>
    <row r="5571" spans="1:25" x14ac:dyDescent="0.2">
      <c r="A5571" s="93"/>
      <c r="B5571" s="94" t="str">
        <f>IFERROR(VLOOKUP($A5571,HeadJournal!$A$1:$NTR$890,COLUMN(HeadJournal!B$1),0),"")</f>
        <v/>
      </c>
      <c r="C5571" s="94" t="str">
        <f>IFERROR(VLOOKUP($A5571,HeadJournal!$A$1:$NTR$890,COLUMN(HeadJournal!C$1),0),"")</f>
        <v/>
      </c>
      <c r="D5571" s="125" t="str">
        <f>IFERROR(VLOOKUP($A5571,HeadJournal!$A$1:$NTR$890,COLUMN(HeadJournal!D$1),0),"")</f>
        <v/>
      </c>
      <c r="E5571" s="95" t="str">
        <f>IFERROR(VLOOKUP($A5571,HeadJournal!$A$1:$NTR$890,COLUMN(HeadJournal!G$1),0),"")</f>
        <v/>
      </c>
      <c r="F5571" s="95" t="str">
        <f t="shared" si="410"/>
        <v/>
      </c>
      <c r="G5571" s="97"/>
      <c r="H5571" s="161"/>
      <c r="I5571" s="97"/>
      <c r="J5571" s="97"/>
      <c r="K5571" s="29"/>
      <c r="L5571" s="29"/>
      <c r="M5571" s="30">
        <f>IFERROR(VLOOKUP($A5571,HeadJournal!$A$1:$J$890,COLUMN(HeadJournal!I$1),0)*($K5571+$L5571)/(SUMIF($A:$A,$A5571,$K:$K)+SUMIF($A:$A,$A5571,$L:$L)),0)</f>
        <v>0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0</v>
      </c>
      <c r="Q5571" s="29"/>
      <c r="R5571" s="31"/>
      <c r="S5571" s="31"/>
      <c r="T5571" s="95" t="str">
        <f t="shared" si="411"/>
        <v/>
      </c>
      <c r="U5571" s="32">
        <f t="shared" si="412"/>
        <v>0</v>
      </c>
      <c r="V5571" s="22" t="str">
        <f t="shared" si="413"/>
        <v/>
      </c>
      <c r="X5571" s="33"/>
      <c r="Y5571" s="33"/>
    </row>
    <row r="5572" spans="1:25" x14ac:dyDescent="0.2">
      <c r="A5572" s="93"/>
      <c r="B5572" s="94" t="str">
        <f>IFERROR(VLOOKUP($A5572,HeadJournal!$A$1:$NTR$890,COLUMN(HeadJournal!B$1),0),"")</f>
        <v/>
      </c>
      <c r="C5572" s="94" t="str">
        <f>IFERROR(VLOOKUP($A5572,HeadJournal!$A$1:$NTR$890,COLUMN(HeadJournal!C$1),0),"")</f>
        <v/>
      </c>
      <c r="D5572" s="125" t="str">
        <f>IFERROR(VLOOKUP($A5572,HeadJournal!$A$1:$NTR$890,COLUMN(HeadJournal!D$1),0),"")</f>
        <v/>
      </c>
      <c r="E5572" s="95" t="str">
        <f>IFERROR(VLOOKUP($A5572,HeadJournal!$A$1:$NTR$890,COLUMN(HeadJournal!G$1),0),"")</f>
        <v/>
      </c>
      <c r="F5572" s="95" t="str">
        <f t="shared" si="410"/>
        <v/>
      </c>
      <c r="G5572" s="97"/>
      <c r="H5572" s="161"/>
      <c r="I5572" s="97"/>
      <c r="J5572" s="97"/>
      <c r="K5572" s="29"/>
      <c r="L5572" s="29"/>
      <c r="M5572" s="30">
        <f>IFERROR(VLOOKUP($A5572,HeadJournal!$A$1:$J$890,COLUMN(HeadJournal!I$1),0)*($K5572+$L5572)/(SUMIF($A:$A,$A5572,$K:$K)+SUMIF($A:$A,$A5572,$L:$L)),0)</f>
        <v>0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0</v>
      </c>
      <c r="Q5572" s="29"/>
      <c r="R5572" s="31"/>
      <c r="S5572" s="31"/>
      <c r="T5572" s="95" t="str">
        <f t="shared" si="411"/>
        <v/>
      </c>
      <c r="U5572" s="32">
        <f t="shared" si="412"/>
        <v>0</v>
      </c>
      <c r="V5572" s="22" t="str">
        <f t="shared" si="413"/>
        <v/>
      </c>
      <c r="X5572" s="33"/>
      <c r="Y5572" s="33"/>
    </row>
    <row r="5573" spans="1:25" x14ac:dyDescent="0.2">
      <c r="A5573" s="93"/>
      <c r="B5573" s="94" t="str">
        <f>IFERROR(VLOOKUP($A5573,HeadJournal!$A$1:$NTR$890,COLUMN(HeadJournal!B$1),0),"")</f>
        <v/>
      </c>
      <c r="C5573" s="94" t="str">
        <f>IFERROR(VLOOKUP($A5573,HeadJournal!$A$1:$NTR$890,COLUMN(HeadJournal!C$1),0),"")</f>
        <v/>
      </c>
      <c r="D5573" s="125" t="str">
        <f>IFERROR(VLOOKUP($A5573,HeadJournal!$A$1:$NTR$890,COLUMN(HeadJournal!D$1),0),"")</f>
        <v/>
      </c>
      <c r="E5573" s="95" t="str">
        <f>IFERROR(VLOOKUP($A5573,HeadJournal!$A$1:$NTR$890,COLUMN(HeadJournal!G$1),0),"")</f>
        <v/>
      </c>
      <c r="F5573" s="95" t="str">
        <f t="shared" si="410"/>
        <v/>
      </c>
      <c r="G5573" s="97"/>
      <c r="H5573" s="161"/>
      <c r="I5573" s="97"/>
      <c r="J5573" s="97"/>
      <c r="K5573" s="29"/>
      <c r="L5573" s="29"/>
      <c r="M5573" s="30">
        <f>IFERROR(VLOOKUP($A5573,HeadJournal!$A$1:$J$890,COLUMN(HeadJournal!I$1),0)*($K5573+$L5573)/(SUMIF($A:$A,$A5573,$K:$K)+SUMIF($A:$A,$A5573,$L:$L)),0)</f>
        <v>0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0</v>
      </c>
      <c r="Q5573" s="29"/>
      <c r="R5573" s="31"/>
      <c r="S5573" s="31"/>
      <c r="T5573" s="95" t="str">
        <f t="shared" si="411"/>
        <v/>
      </c>
      <c r="U5573" s="32">
        <f t="shared" si="412"/>
        <v>0</v>
      </c>
      <c r="V5573" s="22" t="str">
        <f t="shared" si="413"/>
        <v/>
      </c>
      <c r="X5573" s="33"/>
      <c r="Y5573" s="33"/>
    </row>
    <row r="5574" spans="1:25" x14ac:dyDescent="0.2">
      <c r="A5574" s="93"/>
      <c r="B5574" s="94" t="str">
        <f>IFERROR(VLOOKUP($A5574,HeadJournal!$A$1:$NTR$890,COLUMN(HeadJournal!B$1),0),"")</f>
        <v/>
      </c>
      <c r="C5574" s="94" t="str">
        <f>IFERROR(VLOOKUP($A5574,HeadJournal!$A$1:$NTR$890,COLUMN(HeadJournal!C$1),0),"")</f>
        <v/>
      </c>
      <c r="D5574" s="125" t="str">
        <f>IFERROR(VLOOKUP($A5574,HeadJournal!$A$1:$NTR$890,COLUMN(HeadJournal!D$1),0),"")</f>
        <v/>
      </c>
      <c r="E5574" s="95" t="str">
        <f>IFERROR(VLOOKUP($A5574,HeadJournal!$A$1:$NTR$890,COLUMN(HeadJournal!G$1),0),"")</f>
        <v/>
      </c>
      <c r="F5574" s="95" t="str">
        <f t="shared" si="410"/>
        <v/>
      </c>
      <c r="G5574" s="97"/>
      <c r="H5574" s="161"/>
      <c r="I5574" s="97"/>
      <c r="J5574" s="97"/>
      <c r="K5574" s="29"/>
      <c r="L5574" s="29"/>
      <c r="M5574" s="30">
        <f>IFERROR(VLOOKUP($A5574,HeadJournal!$A$1:$J$890,COLUMN(HeadJournal!I$1),0)*($K5574+$L5574)/(SUMIF($A:$A,$A5574,$K:$K)+SUMIF($A:$A,$A5574,$L:$L)),0)</f>
        <v>0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0</v>
      </c>
      <c r="Q5574" s="29"/>
      <c r="R5574" s="31"/>
      <c r="S5574" s="31"/>
      <c r="T5574" s="95" t="str">
        <f t="shared" si="411"/>
        <v/>
      </c>
      <c r="U5574" s="32">
        <f t="shared" si="412"/>
        <v>0</v>
      </c>
      <c r="V5574" s="22" t="str">
        <f t="shared" si="413"/>
        <v/>
      </c>
      <c r="X5574" s="33"/>
      <c r="Y5574" s="33"/>
    </row>
    <row r="5575" spans="1:25" x14ac:dyDescent="0.2">
      <c r="A5575" s="93"/>
      <c r="B5575" s="94" t="str">
        <f>IFERROR(VLOOKUP($A5575,HeadJournal!$A$1:$NTR$890,COLUMN(HeadJournal!B$1),0),"")</f>
        <v/>
      </c>
      <c r="C5575" s="94" t="str">
        <f>IFERROR(VLOOKUP($A5575,HeadJournal!$A$1:$NTR$890,COLUMN(HeadJournal!C$1),0),"")</f>
        <v/>
      </c>
      <c r="D5575" s="125" t="str">
        <f>IFERROR(VLOOKUP($A5575,HeadJournal!$A$1:$NTR$890,COLUMN(HeadJournal!D$1),0),"")</f>
        <v/>
      </c>
      <c r="E5575" s="95" t="str">
        <f>IFERROR(VLOOKUP($A5575,HeadJournal!$A$1:$NTR$890,COLUMN(HeadJournal!G$1),0),"")</f>
        <v/>
      </c>
      <c r="F5575" s="95" t="str">
        <f t="shared" si="410"/>
        <v/>
      </c>
      <c r="G5575" s="97"/>
      <c r="H5575" s="161"/>
      <c r="I5575" s="97"/>
      <c r="J5575" s="97"/>
      <c r="K5575" s="29"/>
      <c r="L5575" s="29"/>
      <c r="M5575" s="30">
        <f>IFERROR(VLOOKUP($A5575,HeadJournal!$A$1:$J$890,COLUMN(HeadJournal!I$1),0)*($K5575+$L5575)/(SUMIF($A:$A,$A5575,$K:$K)+SUMIF($A:$A,$A5575,$L:$L)),0)</f>
        <v>0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0</v>
      </c>
      <c r="Q5575" s="29"/>
      <c r="R5575" s="31"/>
      <c r="S5575" s="31"/>
      <c r="T5575" s="95" t="str">
        <f t="shared" si="411"/>
        <v/>
      </c>
      <c r="U5575" s="32">
        <f t="shared" si="412"/>
        <v>0</v>
      </c>
      <c r="V5575" s="22" t="str">
        <f t="shared" si="413"/>
        <v/>
      </c>
      <c r="X5575" s="33"/>
      <c r="Y5575" s="33"/>
    </row>
    <row r="5576" spans="1:25" x14ac:dyDescent="0.2">
      <c r="A5576" s="93"/>
      <c r="B5576" s="94" t="str">
        <f>IFERROR(VLOOKUP($A5576,HeadJournal!$A$1:$NTR$890,COLUMN(HeadJournal!B$1),0),"")</f>
        <v/>
      </c>
      <c r="C5576" s="94" t="str">
        <f>IFERROR(VLOOKUP($A5576,HeadJournal!$A$1:$NTR$890,COLUMN(HeadJournal!C$1),0),"")</f>
        <v/>
      </c>
      <c r="D5576" s="125" t="str">
        <f>IFERROR(VLOOKUP($A5576,HeadJournal!$A$1:$NTR$890,COLUMN(HeadJournal!D$1),0),"")</f>
        <v/>
      </c>
      <c r="E5576" s="95" t="str">
        <f>IFERROR(VLOOKUP($A5576,HeadJournal!$A$1:$NTR$890,COLUMN(HeadJournal!G$1),0),"")</f>
        <v/>
      </c>
      <c r="F5576" s="95" t="str">
        <f t="shared" ref="F5576:F5615" si="414">IFERROR(MONTH(E5576)&amp;" "&amp;YEAR(E5576),"")</f>
        <v/>
      </c>
      <c r="G5576" s="97"/>
      <c r="H5576" s="161"/>
      <c r="I5576" s="97"/>
      <c r="J5576" s="97"/>
      <c r="K5576" s="29"/>
      <c r="L5576" s="29"/>
      <c r="M5576" s="30">
        <f>IFERROR(VLOOKUP($A5576,HeadJournal!$A$1:$J$890,COLUMN(HeadJournal!I$1),0)*($K5576+$L5576)/(SUMIF($A:$A,$A5576,$K:$K)+SUMIF($A:$A,$A5576,$L:$L)),0)</f>
        <v>0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0</v>
      </c>
      <c r="Q5576" s="29"/>
      <c r="R5576" s="31"/>
      <c r="S5576" s="31"/>
      <c r="T5576" s="95" t="str">
        <f t="shared" ref="T5576:T5615" si="415">IF(R5576="","",MONTH(R5576)&amp;" "&amp;YEAR(R5576))</f>
        <v/>
      </c>
      <c r="U5576" s="32">
        <f t="shared" ref="U5576:U5615" si="416">Q5576-P5576</f>
        <v>0</v>
      </c>
      <c r="V5576" s="22" t="str">
        <f t="shared" ref="V5576:V5615" si="417">IF(Q5576&lt;&gt;0,IFERROR(U5576/P5576,""),"")</f>
        <v/>
      </c>
      <c r="X5576" s="33"/>
      <c r="Y5576" s="33"/>
    </row>
    <row r="5577" spans="1:25" x14ac:dyDescent="0.2">
      <c r="A5577" s="93"/>
      <c r="B5577" s="94" t="str">
        <f>IFERROR(VLOOKUP($A5577,HeadJournal!$A$1:$NTR$890,COLUMN(HeadJournal!B$1),0),"")</f>
        <v/>
      </c>
      <c r="C5577" s="94" t="str">
        <f>IFERROR(VLOOKUP($A5577,HeadJournal!$A$1:$NTR$890,COLUMN(HeadJournal!C$1),0),"")</f>
        <v/>
      </c>
      <c r="D5577" s="125" t="str">
        <f>IFERROR(VLOOKUP($A5577,HeadJournal!$A$1:$NTR$890,COLUMN(HeadJournal!D$1),0),"")</f>
        <v/>
      </c>
      <c r="E5577" s="95" t="str">
        <f>IFERROR(VLOOKUP($A5577,HeadJournal!$A$1:$NTR$890,COLUMN(HeadJournal!G$1),0),"")</f>
        <v/>
      </c>
      <c r="F5577" s="95" t="str">
        <f t="shared" si="414"/>
        <v/>
      </c>
      <c r="G5577" s="97"/>
      <c r="H5577" s="161"/>
      <c r="I5577" s="97"/>
      <c r="J5577" s="97"/>
      <c r="K5577" s="29"/>
      <c r="L5577" s="29"/>
      <c r="M5577" s="30">
        <f>IFERROR(VLOOKUP($A5577,HeadJournal!$A$1:$J$890,COLUMN(HeadJournal!I$1),0)*($K5577+$L5577)/(SUMIF($A:$A,$A5577,$K:$K)+SUMIF($A:$A,$A5577,$L:$L)),0)</f>
        <v>0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0</v>
      </c>
      <c r="Q5577" s="29"/>
      <c r="R5577" s="31"/>
      <c r="S5577" s="31"/>
      <c r="T5577" s="95" t="str">
        <f t="shared" si="415"/>
        <v/>
      </c>
      <c r="U5577" s="32">
        <f t="shared" si="416"/>
        <v>0</v>
      </c>
      <c r="V5577" s="22" t="str">
        <f t="shared" si="417"/>
        <v/>
      </c>
      <c r="X5577" s="33"/>
      <c r="Y5577" s="33"/>
    </row>
    <row r="5578" spans="1:25" x14ac:dyDescent="0.2">
      <c r="A5578" s="93"/>
      <c r="B5578" s="94" t="str">
        <f>IFERROR(VLOOKUP($A5578,HeadJournal!$A$1:$NTR$890,COLUMN(HeadJournal!B$1),0),"")</f>
        <v/>
      </c>
      <c r="C5578" s="94" t="str">
        <f>IFERROR(VLOOKUP($A5578,HeadJournal!$A$1:$NTR$890,COLUMN(HeadJournal!C$1),0),"")</f>
        <v/>
      </c>
      <c r="D5578" s="125" t="str">
        <f>IFERROR(VLOOKUP($A5578,HeadJournal!$A$1:$NTR$890,COLUMN(HeadJournal!D$1),0),"")</f>
        <v/>
      </c>
      <c r="E5578" s="95" t="str">
        <f>IFERROR(VLOOKUP($A5578,HeadJournal!$A$1:$NTR$890,COLUMN(HeadJournal!G$1),0),"")</f>
        <v/>
      </c>
      <c r="F5578" s="95" t="str">
        <f t="shared" si="414"/>
        <v/>
      </c>
      <c r="G5578" s="97"/>
      <c r="H5578" s="161"/>
      <c r="I5578" s="97"/>
      <c r="J5578" s="97"/>
      <c r="K5578" s="29"/>
      <c r="L5578" s="29"/>
      <c r="M5578" s="30">
        <f>IFERROR(VLOOKUP($A5578,HeadJournal!$A$1:$J$890,COLUMN(HeadJournal!I$1),0)*($K5578+$L5578)/(SUMIF($A:$A,$A5578,$K:$K)+SUMIF($A:$A,$A5578,$L:$L)),0)</f>
        <v>0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0</v>
      </c>
      <c r="Q5578" s="29"/>
      <c r="R5578" s="31"/>
      <c r="S5578" s="31"/>
      <c r="T5578" s="95" t="str">
        <f t="shared" si="415"/>
        <v/>
      </c>
      <c r="U5578" s="32">
        <f t="shared" si="416"/>
        <v>0</v>
      </c>
      <c r="V5578" s="22" t="str">
        <f t="shared" si="417"/>
        <v/>
      </c>
      <c r="X5578" s="33"/>
      <c r="Y5578" s="33"/>
    </row>
    <row r="5579" spans="1:25" x14ac:dyDescent="0.2">
      <c r="A5579" s="93"/>
      <c r="B5579" s="94" t="str">
        <f>IFERROR(VLOOKUP($A5579,HeadJournal!$A$1:$NTR$890,COLUMN(HeadJournal!B$1),0),"")</f>
        <v/>
      </c>
      <c r="C5579" s="94" t="str">
        <f>IFERROR(VLOOKUP($A5579,HeadJournal!$A$1:$NTR$890,COLUMN(HeadJournal!C$1),0),"")</f>
        <v/>
      </c>
      <c r="D5579" s="125" t="str">
        <f>IFERROR(VLOOKUP($A5579,HeadJournal!$A$1:$NTR$890,COLUMN(HeadJournal!D$1),0),"")</f>
        <v/>
      </c>
      <c r="E5579" s="95" t="str">
        <f>IFERROR(VLOOKUP($A5579,HeadJournal!$A$1:$NTR$890,COLUMN(HeadJournal!G$1),0),"")</f>
        <v/>
      </c>
      <c r="F5579" s="95" t="str">
        <f t="shared" si="414"/>
        <v/>
      </c>
      <c r="G5579" s="97"/>
      <c r="H5579" s="161"/>
      <c r="I5579" s="97"/>
      <c r="J5579" s="97"/>
      <c r="K5579" s="29"/>
      <c r="L5579" s="29"/>
      <c r="M5579" s="30">
        <f>IFERROR(VLOOKUP($A5579,HeadJournal!$A$1:$J$890,COLUMN(HeadJournal!I$1),0)*($K5579+$L5579)/(SUMIF($A:$A,$A5579,$K:$K)+SUMIF($A:$A,$A5579,$L:$L)),0)</f>
        <v>0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0</v>
      </c>
      <c r="Q5579" s="29"/>
      <c r="R5579" s="31"/>
      <c r="S5579" s="31"/>
      <c r="T5579" s="95" t="str">
        <f t="shared" si="415"/>
        <v/>
      </c>
      <c r="U5579" s="32">
        <f t="shared" si="416"/>
        <v>0</v>
      </c>
      <c r="V5579" s="22" t="str">
        <f t="shared" si="417"/>
        <v/>
      </c>
      <c r="X5579" s="33"/>
      <c r="Y5579" s="33"/>
    </row>
    <row r="5580" spans="1:25" x14ac:dyDescent="0.2">
      <c r="A5580" s="93"/>
      <c r="B5580" s="94" t="str">
        <f>IFERROR(VLOOKUP($A5580,HeadJournal!$A$1:$NTR$890,COLUMN(HeadJournal!B$1),0),"")</f>
        <v/>
      </c>
      <c r="C5580" s="94" t="str">
        <f>IFERROR(VLOOKUP($A5580,HeadJournal!$A$1:$NTR$890,COLUMN(HeadJournal!C$1),0),"")</f>
        <v/>
      </c>
      <c r="D5580" s="125" t="str">
        <f>IFERROR(VLOOKUP($A5580,HeadJournal!$A$1:$NTR$890,COLUMN(HeadJournal!D$1),0),"")</f>
        <v/>
      </c>
      <c r="E5580" s="95" t="str">
        <f>IFERROR(VLOOKUP($A5580,HeadJournal!$A$1:$NTR$890,COLUMN(HeadJournal!G$1),0),"")</f>
        <v/>
      </c>
      <c r="F5580" s="95" t="str">
        <f t="shared" si="414"/>
        <v/>
      </c>
      <c r="G5580" s="97"/>
      <c r="H5580" s="161"/>
      <c r="I5580" s="97"/>
      <c r="J5580" s="97"/>
      <c r="K5580" s="29"/>
      <c r="L5580" s="29"/>
      <c r="M5580" s="30">
        <f>IFERROR(VLOOKUP($A5580,HeadJournal!$A$1:$J$890,COLUMN(HeadJournal!I$1),0)*($K5580+$L5580)/(SUMIF($A:$A,$A5580,$K:$K)+SUMIF($A:$A,$A5580,$L:$L)),0)</f>
        <v>0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0</v>
      </c>
      <c r="Q5580" s="29"/>
      <c r="R5580" s="31"/>
      <c r="S5580" s="31"/>
      <c r="T5580" s="95" t="str">
        <f t="shared" si="415"/>
        <v/>
      </c>
      <c r="U5580" s="32">
        <f t="shared" si="416"/>
        <v>0</v>
      </c>
      <c r="V5580" s="22" t="str">
        <f t="shared" si="417"/>
        <v/>
      </c>
      <c r="X5580" s="33"/>
      <c r="Y5580" s="33"/>
    </row>
    <row r="5581" spans="1:25" x14ac:dyDescent="0.2">
      <c r="A5581" s="93"/>
      <c r="B5581" s="94" t="str">
        <f>IFERROR(VLOOKUP($A5581,HeadJournal!$A$1:$NTR$890,COLUMN(HeadJournal!B$1),0),"")</f>
        <v/>
      </c>
      <c r="C5581" s="94" t="str">
        <f>IFERROR(VLOOKUP($A5581,HeadJournal!$A$1:$NTR$890,COLUMN(HeadJournal!C$1),0),"")</f>
        <v/>
      </c>
      <c r="D5581" s="125" t="str">
        <f>IFERROR(VLOOKUP($A5581,HeadJournal!$A$1:$NTR$890,COLUMN(HeadJournal!D$1),0),"")</f>
        <v/>
      </c>
      <c r="E5581" s="95" t="str">
        <f>IFERROR(VLOOKUP($A5581,HeadJournal!$A$1:$NTR$890,COLUMN(HeadJournal!G$1),0),"")</f>
        <v/>
      </c>
      <c r="F5581" s="95" t="str">
        <f t="shared" si="414"/>
        <v/>
      </c>
      <c r="G5581" s="97"/>
      <c r="H5581" s="161"/>
      <c r="I5581" s="97"/>
      <c r="J5581" s="97"/>
      <c r="K5581" s="29"/>
      <c r="L5581" s="29"/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0</v>
      </c>
      <c r="Q5581" s="29"/>
      <c r="R5581" s="31"/>
      <c r="S5581" s="31"/>
      <c r="T5581" s="95" t="str">
        <f t="shared" si="415"/>
        <v/>
      </c>
      <c r="U5581" s="32">
        <f t="shared" si="416"/>
        <v>0</v>
      </c>
      <c r="V5581" s="22" t="str">
        <f t="shared" si="417"/>
        <v/>
      </c>
      <c r="X5581" s="33"/>
      <c r="Y5581" s="33"/>
    </row>
    <row r="5582" spans="1:25" x14ac:dyDescent="0.2">
      <c r="A5582" s="93"/>
      <c r="B5582" s="94" t="str">
        <f>IFERROR(VLOOKUP($A5582,HeadJournal!$A$1:$NTR$890,COLUMN(HeadJournal!B$1),0),"")</f>
        <v/>
      </c>
      <c r="C5582" s="94" t="str">
        <f>IFERROR(VLOOKUP($A5582,HeadJournal!$A$1:$NTR$890,COLUMN(HeadJournal!C$1),0),"")</f>
        <v/>
      </c>
      <c r="D5582" s="125" t="str">
        <f>IFERROR(VLOOKUP($A5582,HeadJournal!$A$1:$NTR$890,COLUMN(HeadJournal!D$1),0),"")</f>
        <v/>
      </c>
      <c r="E5582" s="95" t="str">
        <f>IFERROR(VLOOKUP($A5582,HeadJournal!$A$1:$NTR$890,COLUMN(HeadJournal!G$1),0),"")</f>
        <v/>
      </c>
      <c r="F5582" s="95" t="str">
        <f t="shared" si="414"/>
        <v/>
      </c>
      <c r="G5582" s="97"/>
      <c r="H5582" s="161"/>
      <c r="I5582" s="97"/>
      <c r="J5582" s="97"/>
      <c r="K5582" s="29"/>
      <c r="L5582" s="29"/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0</v>
      </c>
      <c r="Q5582" s="29"/>
      <c r="R5582" s="31"/>
      <c r="S5582" s="31"/>
      <c r="T5582" s="95" t="str">
        <f t="shared" si="415"/>
        <v/>
      </c>
      <c r="U5582" s="32">
        <f t="shared" si="416"/>
        <v>0</v>
      </c>
      <c r="V5582" s="22" t="str">
        <f t="shared" si="417"/>
        <v/>
      </c>
      <c r="X5582" s="33"/>
      <c r="Y5582" s="33"/>
    </row>
    <row r="5583" spans="1:25" x14ac:dyDescent="0.2">
      <c r="A5583" s="93"/>
      <c r="B5583" s="94" t="str">
        <f>IFERROR(VLOOKUP($A5583,HeadJournal!$A$1:$NTR$890,COLUMN(HeadJournal!B$1),0),"")</f>
        <v/>
      </c>
      <c r="C5583" s="94" t="str">
        <f>IFERROR(VLOOKUP($A5583,HeadJournal!$A$1:$NTR$890,COLUMN(HeadJournal!C$1),0),"")</f>
        <v/>
      </c>
      <c r="D5583" s="125" t="str">
        <f>IFERROR(VLOOKUP($A5583,HeadJournal!$A$1:$NTR$890,COLUMN(HeadJournal!D$1),0),"")</f>
        <v/>
      </c>
      <c r="E5583" s="95" t="str">
        <f>IFERROR(VLOOKUP($A5583,HeadJournal!$A$1:$NTR$890,COLUMN(HeadJournal!G$1),0),"")</f>
        <v/>
      </c>
      <c r="F5583" s="95" t="str">
        <f t="shared" si="414"/>
        <v/>
      </c>
      <c r="G5583" s="97"/>
      <c r="H5583" s="161"/>
      <c r="I5583" s="97"/>
      <c r="J5583" s="97"/>
      <c r="K5583" s="29"/>
      <c r="L5583" s="29"/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0</v>
      </c>
      <c r="Q5583" s="29"/>
      <c r="R5583" s="31"/>
      <c r="S5583" s="31"/>
      <c r="T5583" s="95" t="str">
        <f t="shared" si="415"/>
        <v/>
      </c>
      <c r="U5583" s="32">
        <f t="shared" si="416"/>
        <v>0</v>
      </c>
      <c r="V5583" s="22" t="str">
        <f t="shared" si="417"/>
        <v/>
      </c>
      <c r="X5583" s="33"/>
      <c r="Y5583" s="33"/>
    </row>
    <row r="5584" spans="1:25" x14ac:dyDescent="0.2">
      <c r="A5584" s="93"/>
      <c r="B5584" s="94" t="str">
        <f>IFERROR(VLOOKUP($A5584,HeadJournal!$A$1:$NTR$890,COLUMN(HeadJournal!B$1),0),"")</f>
        <v/>
      </c>
      <c r="C5584" s="94" t="str">
        <f>IFERROR(VLOOKUP($A5584,HeadJournal!$A$1:$NTR$890,COLUMN(HeadJournal!C$1),0),"")</f>
        <v/>
      </c>
      <c r="D5584" s="125" t="str">
        <f>IFERROR(VLOOKUP($A5584,HeadJournal!$A$1:$NTR$890,COLUMN(HeadJournal!D$1),0),"")</f>
        <v/>
      </c>
      <c r="E5584" s="95" t="str">
        <f>IFERROR(VLOOKUP($A5584,HeadJournal!$A$1:$NTR$890,COLUMN(HeadJournal!G$1),0),"")</f>
        <v/>
      </c>
      <c r="F5584" s="95" t="str">
        <f t="shared" si="414"/>
        <v/>
      </c>
      <c r="G5584" s="97"/>
      <c r="H5584" s="161"/>
      <c r="I5584" s="97"/>
      <c r="J5584" s="97"/>
      <c r="K5584" s="29"/>
      <c r="L5584" s="29"/>
      <c r="M5584" s="30">
        <f>IFERROR(VLOOKUP($A5584,HeadJournal!$A$1:$J$890,COLUMN(HeadJournal!I$1),0)*($K5584+$L5584)/(SUMIF($A:$A,$A5584,$K:$K)+SUMIF($A:$A,$A5584,$L:$L)),0)</f>
        <v>0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0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0</v>
      </c>
      <c r="Q5584" s="29"/>
      <c r="R5584" s="31"/>
      <c r="S5584" s="31"/>
      <c r="T5584" s="95" t="str">
        <f t="shared" si="415"/>
        <v/>
      </c>
      <c r="U5584" s="32">
        <f t="shared" si="416"/>
        <v>0</v>
      </c>
      <c r="V5584" s="22" t="str">
        <f t="shared" si="417"/>
        <v/>
      </c>
      <c r="X5584" s="33"/>
      <c r="Y5584" s="33"/>
    </row>
    <row r="5585" spans="1:25" x14ac:dyDescent="0.2">
      <c r="A5585" s="93"/>
      <c r="B5585" s="94" t="str">
        <f>IFERROR(VLOOKUP($A5585,HeadJournal!$A$1:$NTR$890,COLUMN(HeadJournal!B$1),0),"")</f>
        <v/>
      </c>
      <c r="C5585" s="94" t="str">
        <f>IFERROR(VLOOKUP($A5585,HeadJournal!$A$1:$NTR$890,COLUMN(HeadJournal!C$1),0),"")</f>
        <v/>
      </c>
      <c r="D5585" s="125" t="str">
        <f>IFERROR(VLOOKUP($A5585,HeadJournal!$A$1:$NTR$890,COLUMN(HeadJournal!D$1),0),"")</f>
        <v/>
      </c>
      <c r="E5585" s="95" t="str">
        <f>IFERROR(VLOOKUP($A5585,HeadJournal!$A$1:$NTR$890,COLUMN(HeadJournal!G$1),0),"")</f>
        <v/>
      </c>
      <c r="F5585" s="95" t="str">
        <f t="shared" si="414"/>
        <v/>
      </c>
      <c r="G5585" s="97"/>
      <c r="H5585" s="161"/>
      <c r="I5585" s="97"/>
      <c r="J5585" s="97"/>
      <c r="K5585" s="29"/>
      <c r="L5585" s="29"/>
      <c r="M5585" s="30">
        <f>IFERROR(VLOOKUP($A5585,HeadJournal!$A$1:$J$890,COLUMN(HeadJournal!I$1),0)*($K5585+$L5585)/(SUMIF($A:$A,$A5585,$K:$K)+SUMIF($A:$A,$A5585,$L:$L)),0)</f>
        <v>0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0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0</v>
      </c>
      <c r="Q5585" s="29"/>
      <c r="R5585" s="31"/>
      <c r="S5585" s="31"/>
      <c r="T5585" s="95" t="str">
        <f t="shared" si="415"/>
        <v/>
      </c>
      <c r="U5585" s="32">
        <f t="shared" si="416"/>
        <v>0</v>
      </c>
      <c r="V5585" s="22" t="str">
        <f t="shared" si="417"/>
        <v/>
      </c>
      <c r="X5585" s="33"/>
      <c r="Y5585" s="33"/>
    </row>
    <row r="5586" spans="1:25" x14ac:dyDescent="0.2">
      <c r="A5586" s="93"/>
      <c r="B5586" s="94" t="str">
        <f>IFERROR(VLOOKUP($A5586,HeadJournal!$A$1:$NTR$890,COLUMN(HeadJournal!B$1),0),"")</f>
        <v/>
      </c>
      <c r="C5586" s="94" t="str">
        <f>IFERROR(VLOOKUP($A5586,HeadJournal!$A$1:$NTR$890,COLUMN(HeadJournal!C$1),0),"")</f>
        <v/>
      </c>
      <c r="D5586" s="125" t="str">
        <f>IFERROR(VLOOKUP($A5586,HeadJournal!$A$1:$NTR$890,COLUMN(HeadJournal!D$1),0),"")</f>
        <v/>
      </c>
      <c r="E5586" s="95" t="str">
        <f>IFERROR(VLOOKUP($A5586,HeadJournal!$A$1:$NTR$890,COLUMN(HeadJournal!G$1),0),"")</f>
        <v/>
      </c>
      <c r="F5586" s="95" t="str">
        <f t="shared" si="414"/>
        <v/>
      </c>
      <c r="G5586" s="97"/>
      <c r="H5586" s="161"/>
      <c r="I5586" s="97"/>
      <c r="J5586" s="97"/>
      <c r="K5586" s="29"/>
      <c r="L5586" s="29"/>
      <c r="M5586" s="30">
        <f>IFERROR(VLOOKUP($A5586,HeadJournal!$A$1:$J$890,COLUMN(HeadJournal!I$1),0)*($K5586+$L5586)/(SUMIF($A:$A,$A5586,$K:$K)+SUMIF($A:$A,$A5586,$L:$L)),0)</f>
        <v>0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0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0</v>
      </c>
      <c r="Q5586" s="29"/>
      <c r="R5586" s="31"/>
      <c r="S5586" s="31"/>
      <c r="T5586" s="95" t="str">
        <f t="shared" si="415"/>
        <v/>
      </c>
      <c r="U5586" s="32">
        <f t="shared" si="416"/>
        <v>0</v>
      </c>
      <c r="V5586" s="22" t="str">
        <f t="shared" si="417"/>
        <v/>
      </c>
      <c r="X5586" s="33"/>
      <c r="Y5586" s="33"/>
    </row>
    <row r="5587" spans="1:25" x14ac:dyDescent="0.2">
      <c r="A5587" s="93"/>
      <c r="B5587" s="94" t="str">
        <f>IFERROR(VLOOKUP($A5587,HeadJournal!$A$1:$NTR$890,COLUMN(HeadJournal!B$1),0),"")</f>
        <v/>
      </c>
      <c r="C5587" s="94" t="str">
        <f>IFERROR(VLOOKUP($A5587,HeadJournal!$A$1:$NTR$890,COLUMN(HeadJournal!C$1),0),"")</f>
        <v/>
      </c>
      <c r="D5587" s="125" t="str">
        <f>IFERROR(VLOOKUP($A5587,HeadJournal!$A$1:$NTR$890,COLUMN(HeadJournal!D$1),0),"")</f>
        <v/>
      </c>
      <c r="E5587" s="95" t="str">
        <f>IFERROR(VLOOKUP($A5587,HeadJournal!$A$1:$NTR$890,COLUMN(HeadJournal!G$1),0),"")</f>
        <v/>
      </c>
      <c r="F5587" s="95" t="str">
        <f t="shared" si="414"/>
        <v/>
      </c>
      <c r="G5587" s="97"/>
      <c r="H5587" s="161"/>
      <c r="I5587" s="97"/>
      <c r="J5587" s="97"/>
      <c r="K5587" s="29"/>
      <c r="L5587" s="29"/>
      <c r="M5587" s="30">
        <f>IFERROR(VLOOKUP($A5587,HeadJournal!$A$1:$J$890,COLUMN(HeadJournal!I$1),0)*($K5587+$L5587)/(SUMIF($A:$A,$A5587,$K:$K)+SUMIF($A:$A,$A5587,$L:$L)),0)</f>
        <v>0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0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0</v>
      </c>
      <c r="Q5587" s="29"/>
      <c r="R5587" s="31"/>
      <c r="S5587" s="31"/>
      <c r="T5587" s="95" t="str">
        <f t="shared" si="415"/>
        <v/>
      </c>
      <c r="U5587" s="32">
        <f t="shared" si="416"/>
        <v>0</v>
      </c>
      <c r="V5587" s="22" t="str">
        <f t="shared" si="417"/>
        <v/>
      </c>
      <c r="X5587" s="33"/>
      <c r="Y5587" s="33"/>
    </row>
    <row r="5588" spans="1:25" x14ac:dyDescent="0.2">
      <c r="A5588" s="93"/>
      <c r="B5588" s="94" t="str">
        <f>IFERROR(VLOOKUP($A5588,HeadJournal!$A$1:$NTR$890,COLUMN(HeadJournal!B$1),0),"")</f>
        <v/>
      </c>
      <c r="C5588" s="94" t="str">
        <f>IFERROR(VLOOKUP($A5588,HeadJournal!$A$1:$NTR$890,COLUMN(HeadJournal!C$1),0),"")</f>
        <v/>
      </c>
      <c r="D5588" s="125" t="str">
        <f>IFERROR(VLOOKUP($A5588,HeadJournal!$A$1:$NTR$890,COLUMN(HeadJournal!D$1),0),"")</f>
        <v/>
      </c>
      <c r="E5588" s="95" t="str">
        <f>IFERROR(VLOOKUP($A5588,HeadJournal!$A$1:$NTR$890,COLUMN(HeadJournal!G$1),0),"")</f>
        <v/>
      </c>
      <c r="F5588" s="95" t="str">
        <f t="shared" si="414"/>
        <v/>
      </c>
      <c r="G5588" s="97"/>
      <c r="H5588" s="161"/>
      <c r="I5588" s="97"/>
      <c r="J5588" s="97"/>
      <c r="K5588" s="29"/>
      <c r="L5588" s="29"/>
      <c r="M5588" s="30">
        <f>IFERROR(VLOOKUP($A5588,HeadJournal!$A$1:$J$890,COLUMN(HeadJournal!I$1),0)*($K5588+$L5588)/(SUMIF($A:$A,$A5588,$K:$K)+SUMIF($A:$A,$A5588,$L:$L)),0)</f>
        <v>0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0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0</v>
      </c>
      <c r="Q5588" s="29"/>
      <c r="R5588" s="31"/>
      <c r="S5588" s="31"/>
      <c r="T5588" s="95" t="str">
        <f t="shared" si="415"/>
        <v/>
      </c>
      <c r="U5588" s="32">
        <f t="shared" si="416"/>
        <v>0</v>
      </c>
      <c r="V5588" s="22" t="str">
        <f t="shared" si="417"/>
        <v/>
      </c>
      <c r="X5588" s="33"/>
      <c r="Y5588" s="33"/>
    </row>
    <row r="5589" spans="1:25" x14ac:dyDescent="0.2">
      <c r="A5589" s="93"/>
      <c r="B5589" s="94" t="str">
        <f>IFERROR(VLOOKUP($A5589,HeadJournal!$A$1:$NTR$890,COLUMN(HeadJournal!B$1),0),"")</f>
        <v/>
      </c>
      <c r="C5589" s="94" t="str">
        <f>IFERROR(VLOOKUP($A5589,HeadJournal!$A$1:$NTR$890,COLUMN(HeadJournal!C$1),0),"")</f>
        <v/>
      </c>
      <c r="D5589" s="125" t="str">
        <f>IFERROR(VLOOKUP($A5589,HeadJournal!$A$1:$NTR$890,COLUMN(HeadJournal!D$1),0),"")</f>
        <v/>
      </c>
      <c r="E5589" s="95" t="str">
        <f>IFERROR(VLOOKUP($A5589,HeadJournal!$A$1:$NTR$890,COLUMN(HeadJournal!G$1),0),"")</f>
        <v/>
      </c>
      <c r="F5589" s="95" t="str">
        <f t="shared" si="414"/>
        <v/>
      </c>
      <c r="G5589" s="97"/>
      <c r="H5589" s="161"/>
      <c r="I5589" s="97"/>
      <c r="J5589" s="97"/>
      <c r="K5589" s="29"/>
      <c r="L5589" s="29"/>
      <c r="M5589" s="30">
        <f>IFERROR(VLOOKUP($A5589,HeadJournal!$A$1:$J$890,COLUMN(HeadJournal!I$1),0)*($K5589+$L5589)/(SUMIF($A:$A,$A5589,$K:$K)+SUMIF($A:$A,$A5589,$L:$L)),0)</f>
        <v>0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0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0</v>
      </c>
      <c r="Q5589" s="29"/>
      <c r="R5589" s="31"/>
      <c r="S5589" s="31"/>
      <c r="T5589" s="95" t="str">
        <f t="shared" si="415"/>
        <v/>
      </c>
      <c r="U5589" s="32">
        <f t="shared" si="416"/>
        <v>0</v>
      </c>
      <c r="V5589" s="22" t="str">
        <f t="shared" si="417"/>
        <v/>
      </c>
      <c r="X5589" s="33"/>
      <c r="Y5589" s="33"/>
    </row>
    <row r="5590" spans="1:25" x14ac:dyDescent="0.2">
      <c r="A5590" s="93"/>
      <c r="B5590" s="94" t="str">
        <f>IFERROR(VLOOKUP($A5590,HeadJournal!$A$1:$NTR$890,COLUMN(HeadJournal!B$1),0),"")</f>
        <v/>
      </c>
      <c r="C5590" s="94" t="str">
        <f>IFERROR(VLOOKUP($A5590,HeadJournal!$A$1:$NTR$890,COLUMN(HeadJournal!C$1),0),"")</f>
        <v/>
      </c>
      <c r="D5590" s="125" t="str">
        <f>IFERROR(VLOOKUP($A5590,HeadJournal!$A$1:$NTR$890,COLUMN(HeadJournal!D$1),0),"")</f>
        <v/>
      </c>
      <c r="E5590" s="95" t="str">
        <f>IFERROR(VLOOKUP($A5590,HeadJournal!$A$1:$NTR$890,COLUMN(HeadJournal!G$1),0),"")</f>
        <v/>
      </c>
      <c r="F5590" s="95" t="str">
        <f t="shared" si="414"/>
        <v/>
      </c>
      <c r="G5590" s="97"/>
      <c r="H5590" s="161"/>
      <c r="I5590" s="97"/>
      <c r="J5590" s="97"/>
      <c r="K5590" s="29"/>
      <c r="L5590" s="29"/>
      <c r="M5590" s="30">
        <f>IFERROR(VLOOKUP($A5590,HeadJournal!$A$1:$J$890,COLUMN(HeadJournal!I$1),0)*($K5590+$L5590)/(SUMIF($A:$A,$A5590,$K:$K)+SUMIF($A:$A,$A5590,$L:$L)),0)</f>
        <v>0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0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0</v>
      </c>
      <c r="Q5590" s="29"/>
      <c r="R5590" s="31"/>
      <c r="S5590" s="31"/>
      <c r="T5590" s="95" t="str">
        <f t="shared" si="415"/>
        <v/>
      </c>
      <c r="U5590" s="32">
        <f t="shared" si="416"/>
        <v>0</v>
      </c>
      <c r="V5590" s="22" t="str">
        <f t="shared" si="417"/>
        <v/>
      </c>
      <c r="X5590" s="33"/>
      <c r="Y5590" s="33"/>
    </row>
    <row r="5591" spans="1:25" x14ac:dyDescent="0.2">
      <c r="A5591" s="93"/>
      <c r="B5591" s="94" t="str">
        <f>IFERROR(VLOOKUP($A5591,HeadJournal!$A$1:$NTR$890,COLUMN(HeadJournal!B$1),0),"")</f>
        <v/>
      </c>
      <c r="C5591" s="94" t="str">
        <f>IFERROR(VLOOKUP($A5591,HeadJournal!$A$1:$NTR$890,COLUMN(HeadJournal!C$1),0),"")</f>
        <v/>
      </c>
      <c r="D5591" s="125" t="str">
        <f>IFERROR(VLOOKUP($A5591,HeadJournal!$A$1:$NTR$890,COLUMN(HeadJournal!D$1),0),"")</f>
        <v/>
      </c>
      <c r="E5591" s="95" t="str">
        <f>IFERROR(VLOOKUP($A5591,HeadJournal!$A$1:$NTR$890,COLUMN(HeadJournal!G$1),0),"")</f>
        <v/>
      </c>
      <c r="F5591" s="95" t="str">
        <f t="shared" si="414"/>
        <v/>
      </c>
      <c r="G5591" s="97"/>
      <c r="H5591" s="161"/>
      <c r="I5591" s="97"/>
      <c r="J5591" s="97"/>
      <c r="K5591" s="29"/>
      <c r="L5591" s="29"/>
      <c r="M5591" s="30">
        <f>IFERROR(VLOOKUP($A5591,HeadJournal!$A$1:$J$890,COLUMN(HeadJournal!I$1),0)*($K5591+$L5591)/(SUMIF($A:$A,$A5591,$K:$K)+SUMIF($A:$A,$A5591,$L:$L)),0)</f>
        <v>0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0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0</v>
      </c>
      <c r="Q5591" s="29"/>
      <c r="R5591" s="31"/>
      <c r="S5591" s="31"/>
      <c r="T5591" s="95" t="str">
        <f t="shared" si="415"/>
        <v/>
      </c>
      <c r="U5591" s="32">
        <f t="shared" si="416"/>
        <v>0</v>
      </c>
      <c r="V5591" s="22" t="str">
        <f t="shared" si="417"/>
        <v/>
      </c>
      <c r="X5591" s="33"/>
      <c r="Y5591" s="33"/>
    </row>
    <row r="5592" spans="1:25" x14ac:dyDescent="0.2">
      <c r="A5592" s="93"/>
      <c r="B5592" s="94" t="str">
        <f>IFERROR(VLOOKUP($A5592,HeadJournal!$A$1:$NTR$890,COLUMN(HeadJournal!B$1),0),"")</f>
        <v/>
      </c>
      <c r="C5592" s="94" t="str">
        <f>IFERROR(VLOOKUP($A5592,HeadJournal!$A$1:$NTR$890,COLUMN(HeadJournal!C$1),0),"")</f>
        <v/>
      </c>
      <c r="D5592" s="125" t="str">
        <f>IFERROR(VLOOKUP($A5592,HeadJournal!$A$1:$NTR$890,COLUMN(HeadJournal!D$1),0),"")</f>
        <v/>
      </c>
      <c r="E5592" s="95" t="str">
        <f>IFERROR(VLOOKUP($A5592,HeadJournal!$A$1:$NTR$890,COLUMN(HeadJournal!G$1),0),"")</f>
        <v/>
      </c>
      <c r="F5592" s="95" t="str">
        <f t="shared" si="414"/>
        <v/>
      </c>
      <c r="G5592" s="97"/>
      <c r="H5592" s="161"/>
      <c r="I5592" s="97"/>
      <c r="J5592" s="97"/>
      <c r="K5592" s="29"/>
      <c r="L5592" s="29"/>
      <c r="M5592" s="30">
        <f>IFERROR(VLOOKUP($A5592,HeadJournal!$A$1:$J$890,COLUMN(HeadJournal!I$1),0)*($K5592+$L5592)/(SUMIF($A:$A,$A5592,$K:$K)+SUMIF($A:$A,$A5592,$L:$L)),0)</f>
        <v>0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0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0</v>
      </c>
      <c r="Q5592" s="29"/>
      <c r="R5592" s="31"/>
      <c r="S5592" s="31"/>
      <c r="T5592" s="95" t="str">
        <f t="shared" si="415"/>
        <v/>
      </c>
      <c r="U5592" s="32">
        <f t="shared" si="416"/>
        <v>0</v>
      </c>
      <c r="V5592" s="22" t="str">
        <f t="shared" si="417"/>
        <v/>
      </c>
      <c r="X5592" s="33"/>
      <c r="Y5592" s="33"/>
    </row>
    <row r="5593" spans="1:25" x14ac:dyDescent="0.2">
      <c r="A5593" s="93"/>
      <c r="B5593" s="94" t="str">
        <f>IFERROR(VLOOKUP($A5593,HeadJournal!$A$1:$NTR$890,COLUMN(HeadJournal!B$1),0),"")</f>
        <v/>
      </c>
      <c r="C5593" s="94" t="str">
        <f>IFERROR(VLOOKUP($A5593,HeadJournal!$A$1:$NTR$890,COLUMN(HeadJournal!C$1),0),"")</f>
        <v/>
      </c>
      <c r="D5593" s="125" t="str">
        <f>IFERROR(VLOOKUP($A5593,HeadJournal!$A$1:$NTR$890,COLUMN(HeadJournal!D$1),0),"")</f>
        <v/>
      </c>
      <c r="E5593" s="95" t="str">
        <f>IFERROR(VLOOKUP($A5593,HeadJournal!$A$1:$NTR$890,COLUMN(HeadJournal!G$1),0),"")</f>
        <v/>
      </c>
      <c r="F5593" s="95" t="str">
        <f t="shared" si="414"/>
        <v/>
      </c>
      <c r="G5593" s="97"/>
      <c r="H5593" s="161"/>
      <c r="I5593" s="97"/>
      <c r="J5593" s="97"/>
      <c r="K5593" s="29"/>
      <c r="L5593" s="29"/>
      <c r="M5593" s="30">
        <f>IFERROR(VLOOKUP($A5593,HeadJournal!$A$1:$J$890,COLUMN(HeadJournal!I$1),0)*($K5593+$L5593)/(SUMIF($A:$A,$A5593,$K:$K)+SUMIF($A:$A,$A5593,$L:$L)),0)</f>
        <v>0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0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0</v>
      </c>
      <c r="Q5593" s="29"/>
      <c r="R5593" s="31"/>
      <c r="S5593" s="31"/>
      <c r="T5593" s="95" t="str">
        <f t="shared" si="415"/>
        <v/>
      </c>
      <c r="U5593" s="32">
        <f t="shared" si="416"/>
        <v>0</v>
      </c>
      <c r="V5593" s="22" t="str">
        <f t="shared" si="417"/>
        <v/>
      </c>
      <c r="X5593" s="33"/>
      <c r="Y5593" s="33"/>
    </row>
    <row r="5594" spans="1:25" x14ac:dyDescent="0.2">
      <c r="A5594" s="93"/>
      <c r="B5594" s="94" t="str">
        <f>IFERROR(VLOOKUP($A5594,HeadJournal!$A$1:$NTR$890,COLUMN(HeadJournal!B$1),0),"")</f>
        <v/>
      </c>
      <c r="C5594" s="94" t="str">
        <f>IFERROR(VLOOKUP($A5594,HeadJournal!$A$1:$NTR$890,COLUMN(HeadJournal!C$1),0),"")</f>
        <v/>
      </c>
      <c r="D5594" s="125" t="str">
        <f>IFERROR(VLOOKUP($A5594,HeadJournal!$A$1:$NTR$890,COLUMN(HeadJournal!D$1),0),"")</f>
        <v/>
      </c>
      <c r="E5594" s="95" t="str">
        <f>IFERROR(VLOOKUP($A5594,HeadJournal!$A$1:$NTR$890,COLUMN(HeadJournal!G$1),0),"")</f>
        <v/>
      </c>
      <c r="F5594" s="95" t="str">
        <f t="shared" si="414"/>
        <v/>
      </c>
      <c r="G5594" s="97"/>
      <c r="H5594" s="161"/>
      <c r="I5594" s="97"/>
      <c r="J5594" s="97"/>
      <c r="K5594" s="29"/>
      <c r="L5594" s="29"/>
      <c r="M5594" s="30">
        <f>IFERROR(VLOOKUP($A5594,HeadJournal!$A$1:$J$890,COLUMN(HeadJournal!I$1),0)*($K5594+$L5594)/(SUMIF($A:$A,$A5594,$K:$K)+SUMIF($A:$A,$A5594,$L:$L)),0)</f>
        <v>0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0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0</v>
      </c>
      <c r="Q5594" s="29"/>
      <c r="R5594" s="31"/>
      <c r="S5594" s="31"/>
      <c r="T5594" s="95" t="str">
        <f t="shared" si="415"/>
        <v/>
      </c>
      <c r="U5594" s="32">
        <f t="shared" si="416"/>
        <v>0</v>
      </c>
      <c r="V5594" s="22" t="str">
        <f t="shared" si="417"/>
        <v/>
      </c>
      <c r="X5594" s="33"/>
      <c r="Y5594" s="33"/>
    </row>
    <row r="5595" spans="1:25" x14ac:dyDescent="0.2">
      <c r="A5595" s="93"/>
      <c r="B5595" s="94" t="str">
        <f>IFERROR(VLOOKUP($A5595,HeadJournal!$A$1:$NTR$890,COLUMN(HeadJournal!B$1),0),"")</f>
        <v/>
      </c>
      <c r="C5595" s="94" t="str">
        <f>IFERROR(VLOOKUP($A5595,HeadJournal!$A$1:$NTR$890,COLUMN(HeadJournal!C$1),0),"")</f>
        <v/>
      </c>
      <c r="D5595" s="125" t="str">
        <f>IFERROR(VLOOKUP($A5595,HeadJournal!$A$1:$NTR$890,COLUMN(HeadJournal!D$1),0),"")</f>
        <v/>
      </c>
      <c r="E5595" s="95" t="str">
        <f>IFERROR(VLOOKUP($A5595,HeadJournal!$A$1:$NTR$890,COLUMN(HeadJournal!G$1),0),"")</f>
        <v/>
      </c>
      <c r="F5595" s="95" t="str">
        <f t="shared" si="414"/>
        <v/>
      </c>
      <c r="G5595" s="97"/>
      <c r="H5595" s="161"/>
      <c r="I5595" s="97"/>
      <c r="J5595" s="97"/>
      <c r="K5595" s="29"/>
      <c r="L5595" s="29"/>
      <c r="M5595" s="30">
        <f>IFERROR(VLOOKUP($A5595,HeadJournal!$A$1:$J$890,COLUMN(HeadJournal!I$1),0)*($K5595+$L5595)/(SUMIF($A:$A,$A5595,$K:$K)+SUMIF($A:$A,$A5595,$L:$L)),0)</f>
        <v>0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0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0</v>
      </c>
      <c r="Q5595" s="29"/>
      <c r="R5595" s="31"/>
      <c r="S5595" s="31"/>
      <c r="T5595" s="95" t="str">
        <f t="shared" si="415"/>
        <v/>
      </c>
      <c r="U5595" s="32">
        <f t="shared" si="416"/>
        <v>0</v>
      </c>
      <c r="V5595" s="22" t="str">
        <f t="shared" si="417"/>
        <v/>
      </c>
      <c r="X5595" s="33"/>
      <c r="Y5595" s="33"/>
    </row>
    <row r="5596" spans="1:25" x14ac:dyDescent="0.2">
      <c r="A5596" s="93"/>
      <c r="B5596" s="94" t="str">
        <f>IFERROR(VLOOKUP($A5596,HeadJournal!$A$1:$NTR$890,COLUMN(HeadJournal!B$1),0),"")</f>
        <v/>
      </c>
      <c r="C5596" s="94" t="str">
        <f>IFERROR(VLOOKUP($A5596,HeadJournal!$A$1:$NTR$890,COLUMN(HeadJournal!C$1),0),"")</f>
        <v/>
      </c>
      <c r="D5596" s="125" t="str">
        <f>IFERROR(VLOOKUP($A5596,HeadJournal!$A$1:$NTR$890,COLUMN(HeadJournal!D$1),0),"")</f>
        <v/>
      </c>
      <c r="E5596" s="95" t="str">
        <f>IFERROR(VLOOKUP($A5596,HeadJournal!$A$1:$NTR$890,COLUMN(HeadJournal!G$1),0),"")</f>
        <v/>
      </c>
      <c r="F5596" s="95" t="str">
        <f t="shared" si="414"/>
        <v/>
      </c>
      <c r="G5596" s="97"/>
      <c r="H5596" s="161"/>
      <c r="I5596" s="97"/>
      <c r="J5596" s="97"/>
      <c r="K5596" s="29"/>
      <c r="L5596" s="29"/>
      <c r="M5596" s="30">
        <f>IFERROR(VLOOKUP($A5596,HeadJournal!$A$1:$J$890,COLUMN(HeadJournal!I$1),0)*($K5596+$L5596)/(SUMIF($A:$A,$A5596,$K:$K)+SUMIF($A:$A,$A5596,$L:$L)),0)</f>
        <v>0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0</v>
      </c>
      <c r="Q5596" s="29"/>
      <c r="R5596" s="31"/>
      <c r="S5596" s="31"/>
      <c r="T5596" s="95" t="str">
        <f t="shared" si="415"/>
        <v/>
      </c>
      <c r="U5596" s="32">
        <f t="shared" si="416"/>
        <v>0</v>
      </c>
      <c r="V5596" s="22" t="str">
        <f t="shared" si="417"/>
        <v/>
      </c>
      <c r="X5596" s="33"/>
      <c r="Y5596" s="33"/>
    </row>
    <row r="5597" spans="1:25" x14ac:dyDescent="0.2">
      <c r="A5597" s="93"/>
      <c r="B5597" s="94" t="str">
        <f>IFERROR(VLOOKUP($A5597,HeadJournal!$A$1:$NTR$890,COLUMN(HeadJournal!B$1),0),"")</f>
        <v/>
      </c>
      <c r="C5597" s="94" t="str">
        <f>IFERROR(VLOOKUP($A5597,HeadJournal!$A$1:$NTR$890,COLUMN(HeadJournal!C$1),0),"")</f>
        <v/>
      </c>
      <c r="D5597" s="125" t="str">
        <f>IFERROR(VLOOKUP($A5597,HeadJournal!$A$1:$NTR$890,COLUMN(HeadJournal!D$1),0),"")</f>
        <v/>
      </c>
      <c r="E5597" s="95" t="str">
        <f>IFERROR(VLOOKUP($A5597,HeadJournal!$A$1:$NTR$890,COLUMN(HeadJournal!G$1),0),"")</f>
        <v/>
      </c>
      <c r="F5597" s="95" t="str">
        <f t="shared" si="414"/>
        <v/>
      </c>
      <c r="G5597" s="97"/>
      <c r="H5597" s="161"/>
      <c r="I5597" s="97"/>
      <c r="J5597" s="97"/>
      <c r="K5597" s="29"/>
      <c r="L5597" s="29"/>
      <c r="M5597" s="30">
        <f>IFERROR(VLOOKUP($A5597,HeadJournal!$A$1:$J$890,COLUMN(HeadJournal!I$1),0)*($K5597+$L5597)/(SUMIF($A:$A,$A5597,$K:$K)+SUMIF($A:$A,$A5597,$L:$L)),0)</f>
        <v>0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0</v>
      </c>
      <c r="Q5597" s="29"/>
      <c r="R5597" s="31"/>
      <c r="S5597" s="31"/>
      <c r="T5597" s="95" t="str">
        <f t="shared" si="415"/>
        <v/>
      </c>
      <c r="U5597" s="32">
        <f t="shared" si="416"/>
        <v>0</v>
      </c>
      <c r="V5597" s="22" t="str">
        <f t="shared" si="417"/>
        <v/>
      </c>
      <c r="X5597" s="33"/>
      <c r="Y5597" s="33"/>
    </row>
    <row r="5598" spans="1:25" x14ac:dyDescent="0.2">
      <c r="A5598" s="93"/>
      <c r="B5598" s="94" t="str">
        <f>IFERROR(VLOOKUP($A5598,HeadJournal!$A$1:$NTR$890,COLUMN(HeadJournal!B$1),0),"")</f>
        <v/>
      </c>
      <c r="C5598" s="94" t="str">
        <f>IFERROR(VLOOKUP($A5598,HeadJournal!$A$1:$NTR$890,COLUMN(HeadJournal!C$1),0),"")</f>
        <v/>
      </c>
      <c r="D5598" s="125" t="str">
        <f>IFERROR(VLOOKUP($A5598,HeadJournal!$A$1:$NTR$890,COLUMN(HeadJournal!D$1),0),"")</f>
        <v/>
      </c>
      <c r="E5598" s="95" t="str">
        <f>IFERROR(VLOOKUP($A5598,HeadJournal!$A$1:$NTR$890,COLUMN(HeadJournal!G$1),0),"")</f>
        <v/>
      </c>
      <c r="F5598" s="95" t="str">
        <f t="shared" si="414"/>
        <v/>
      </c>
      <c r="G5598" s="97"/>
      <c r="H5598" s="161"/>
      <c r="I5598" s="97"/>
      <c r="J5598" s="97"/>
      <c r="K5598" s="29"/>
      <c r="L5598" s="29"/>
      <c r="M5598" s="30">
        <f>IFERROR(VLOOKUP($A5598,HeadJournal!$A$1:$J$890,COLUMN(HeadJournal!I$1),0)*($K5598+$L5598)/(SUMIF($A:$A,$A5598,$K:$K)+SUMIF($A:$A,$A5598,$L:$L)),0)</f>
        <v>0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0</v>
      </c>
      <c r="Q5598" s="29"/>
      <c r="R5598" s="31"/>
      <c r="S5598" s="31"/>
      <c r="T5598" s="95" t="str">
        <f t="shared" si="415"/>
        <v/>
      </c>
      <c r="U5598" s="32">
        <f t="shared" si="416"/>
        <v>0</v>
      </c>
      <c r="V5598" s="22" t="str">
        <f t="shared" si="417"/>
        <v/>
      </c>
      <c r="X5598" s="33"/>
      <c r="Y5598" s="33"/>
    </row>
    <row r="5599" spans="1:25" x14ac:dyDescent="0.2">
      <c r="A5599" s="93"/>
      <c r="B5599" s="94" t="str">
        <f>IFERROR(VLOOKUP($A5599,HeadJournal!$A$1:$NTR$890,COLUMN(HeadJournal!B$1),0),"")</f>
        <v/>
      </c>
      <c r="C5599" s="94" t="str">
        <f>IFERROR(VLOOKUP($A5599,HeadJournal!$A$1:$NTR$890,COLUMN(HeadJournal!C$1),0),"")</f>
        <v/>
      </c>
      <c r="D5599" s="125" t="str">
        <f>IFERROR(VLOOKUP($A5599,HeadJournal!$A$1:$NTR$890,COLUMN(HeadJournal!D$1),0),"")</f>
        <v/>
      </c>
      <c r="E5599" s="95" t="str">
        <f>IFERROR(VLOOKUP($A5599,HeadJournal!$A$1:$NTR$890,COLUMN(HeadJournal!G$1),0),"")</f>
        <v/>
      </c>
      <c r="F5599" s="95" t="str">
        <f t="shared" si="414"/>
        <v/>
      </c>
      <c r="G5599" s="97"/>
      <c r="H5599" s="161"/>
      <c r="I5599" s="97"/>
      <c r="J5599" s="97"/>
      <c r="K5599" s="29"/>
      <c r="L5599" s="29"/>
      <c r="M5599" s="30">
        <f>IFERROR(VLOOKUP($A5599,HeadJournal!$A$1:$J$890,COLUMN(HeadJournal!I$1),0)*($K5599+$L5599)/(SUMIF($A:$A,$A5599,$K:$K)+SUMIF($A:$A,$A5599,$L:$L)),0)</f>
        <v>0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0</v>
      </c>
      <c r="Q5599" s="29"/>
      <c r="R5599" s="31"/>
      <c r="S5599" s="31"/>
      <c r="T5599" s="95" t="str">
        <f t="shared" si="415"/>
        <v/>
      </c>
      <c r="U5599" s="32">
        <f t="shared" si="416"/>
        <v>0</v>
      </c>
      <c r="V5599" s="22" t="str">
        <f t="shared" si="417"/>
        <v/>
      </c>
      <c r="X5599" s="33"/>
      <c r="Y5599" s="33"/>
    </row>
    <row r="5600" spans="1:25" x14ac:dyDescent="0.2">
      <c r="A5600" s="93"/>
      <c r="B5600" s="94" t="str">
        <f>IFERROR(VLOOKUP($A5600,HeadJournal!$A$1:$NTR$890,COLUMN(HeadJournal!B$1),0),"")</f>
        <v/>
      </c>
      <c r="C5600" s="94" t="str">
        <f>IFERROR(VLOOKUP($A5600,HeadJournal!$A$1:$NTR$890,COLUMN(HeadJournal!C$1),0),"")</f>
        <v/>
      </c>
      <c r="D5600" s="125" t="str">
        <f>IFERROR(VLOOKUP($A5600,HeadJournal!$A$1:$NTR$890,COLUMN(HeadJournal!D$1),0),"")</f>
        <v/>
      </c>
      <c r="E5600" s="95" t="str">
        <f>IFERROR(VLOOKUP($A5600,HeadJournal!$A$1:$NTR$890,COLUMN(HeadJournal!G$1),0),"")</f>
        <v/>
      </c>
      <c r="F5600" s="95" t="str">
        <f t="shared" si="414"/>
        <v/>
      </c>
      <c r="G5600" s="97"/>
      <c r="H5600" s="161"/>
      <c r="I5600" s="97"/>
      <c r="J5600" s="97"/>
      <c r="K5600" s="29"/>
      <c r="L5600" s="29"/>
      <c r="M5600" s="30">
        <f>IFERROR(VLOOKUP($A5600,HeadJournal!$A$1:$J$890,COLUMN(HeadJournal!I$1),0)*($K5600+$L5600)/(SUMIF($A:$A,$A5600,$K:$K)+SUMIF($A:$A,$A5600,$L:$L)),0)</f>
        <v>0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0</v>
      </c>
      <c r="Q5600" s="29"/>
      <c r="R5600" s="31"/>
      <c r="S5600" s="31"/>
      <c r="T5600" s="95" t="str">
        <f t="shared" si="415"/>
        <v/>
      </c>
      <c r="U5600" s="32">
        <f t="shared" si="416"/>
        <v>0</v>
      </c>
      <c r="V5600" s="22" t="str">
        <f t="shared" si="417"/>
        <v/>
      </c>
      <c r="X5600" s="33"/>
      <c r="Y5600" s="33"/>
    </row>
    <row r="5601" spans="1:25" x14ac:dyDescent="0.2">
      <c r="A5601" s="93"/>
      <c r="B5601" s="94" t="str">
        <f>IFERROR(VLOOKUP($A5601,HeadJournal!$A$1:$NTR$890,COLUMN(HeadJournal!B$1),0),"")</f>
        <v/>
      </c>
      <c r="C5601" s="94" t="str">
        <f>IFERROR(VLOOKUP($A5601,HeadJournal!$A$1:$NTR$890,COLUMN(HeadJournal!C$1),0),"")</f>
        <v/>
      </c>
      <c r="D5601" s="125" t="str">
        <f>IFERROR(VLOOKUP($A5601,HeadJournal!$A$1:$NTR$890,COLUMN(HeadJournal!D$1),0),"")</f>
        <v/>
      </c>
      <c r="E5601" s="95" t="str">
        <f>IFERROR(VLOOKUP($A5601,HeadJournal!$A$1:$NTR$890,COLUMN(HeadJournal!G$1),0),"")</f>
        <v/>
      </c>
      <c r="F5601" s="95" t="str">
        <f t="shared" si="414"/>
        <v/>
      </c>
      <c r="G5601" s="97"/>
      <c r="H5601" s="161"/>
      <c r="I5601" s="97"/>
      <c r="J5601" s="97"/>
      <c r="K5601" s="29"/>
      <c r="L5601" s="29"/>
      <c r="M5601" s="30">
        <f>IFERROR(VLOOKUP($A5601,HeadJournal!$A$1:$J$890,COLUMN(HeadJournal!I$1),0)*($K5601+$L5601)/(SUMIF($A:$A,$A5601,$K:$K)+SUMIF($A:$A,$A5601,$L:$L)),0)</f>
        <v>0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0</v>
      </c>
      <c r="Q5601" s="29"/>
      <c r="R5601" s="31"/>
      <c r="S5601" s="31"/>
      <c r="T5601" s="95" t="str">
        <f t="shared" si="415"/>
        <v/>
      </c>
      <c r="U5601" s="32">
        <f t="shared" si="416"/>
        <v>0</v>
      </c>
      <c r="V5601" s="22" t="str">
        <f t="shared" si="417"/>
        <v/>
      </c>
      <c r="X5601" s="33"/>
      <c r="Y5601" s="33"/>
    </row>
    <row r="5602" spans="1:25" x14ac:dyDescent="0.2">
      <c r="A5602" s="93"/>
      <c r="B5602" s="94" t="str">
        <f>IFERROR(VLOOKUP($A5602,HeadJournal!$A$1:$NTR$890,COLUMN(HeadJournal!B$1),0),"")</f>
        <v/>
      </c>
      <c r="C5602" s="94" t="str">
        <f>IFERROR(VLOOKUP($A5602,HeadJournal!$A$1:$NTR$890,COLUMN(HeadJournal!C$1),0),"")</f>
        <v/>
      </c>
      <c r="D5602" s="125" t="str">
        <f>IFERROR(VLOOKUP($A5602,HeadJournal!$A$1:$NTR$890,COLUMN(HeadJournal!D$1),0),"")</f>
        <v/>
      </c>
      <c r="E5602" s="95" t="str">
        <f>IFERROR(VLOOKUP($A5602,HeadJournal!$A$1:$NTR$890,COLUMN(HeadJournal!G$1),0),"")</f>
        <v/>
      </c>
      <c r="F5602" s="95" t="str">
        <f t="shared" si="414"/>
        <v/>
      </c>
      <c r="G5602" s="97"/>
      <c r="H5602" s="161"/>
      <c r="I5602" s="97"/>
      <c r="J5602" s="97"/>
      <c r="K5602" s="29"/>
      <c r="L5602" s="29"/>
      <c r="M5602" s="30">
        <f>IFERROR(VLOOKUP($A5602,HeadJournal!$A$1:$J$890,COLUMN(HeadJournal!I$1),0)*($K5602+$L5602)/(SUMIF($A:$A,$A5602,$K:$K)+SUMIF($A:$A,$A5602,$L:$L)),0)</f>
        <v>0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0</v>
      </c>
      <c r="Q5602" s="29"/>
      <c r="R5602" s="31"/>
      <c r="S5602" s="31"/>
      <c r="T5602" s="95" t="str">
        <f t="shared" si="415"/>
        <v/>
      </c>
      <c r="U5602" s="32">
        <f t="shared" si="416"/>
        <v>0</v>
      </c>
      <c r="V5602" s="22" t="str">
        <f t="shared" si="417"/>
        <v/>
      </c>
      <c r="X5602" s="33"/>
      <c r="Y5602" s="33"/>
    </row>
    <row r="5603" spans="1:25" x14ac:dyDescent="0.2">
      <c r="A5603" s="93"/>
      <c r="B5603" s="94" t="str">
        <f>IFERROR(VLOOKUP($A5603,HeadJournal!$A$1:$NTR$890,COLUMN(HeadJournal!B$1),0),"")</f>
        <v/>
      </c>
      <c r="C5603" s="94" t="str">
        <f>IFERROR(VLOOKUP($A5603,HeadJournal!$A$1:$NTR$890,COLUMN(HeadJournal!C$1),0),"")</f>
        <v/>
      </c>
      <c r="D5603" s="125" t="str">
        <f>IFERROR(VLOOKUP($A5603,HeadJournal!$A$1:$NTR$890,COLUMN(HeadJournal!D$1),0),"")</f>
        <v/>
      </c>
      <c r="E5603" s="95" t="str">
        <f>IFERROR(VLOOKUP($A5603,HeadJournal!$A$1:$NTR$890,COLUMN(HeadJournal!G$1),0),"")</f>
        <v/>
      </c>
      <c r="F5603" s="95" t="str">
        <f t="shared" si="414"/>
        <v/>
      </c>
      <c r="G5603" s="97"/>
      <c r="H5603" s="161"/>
      <c r="I5603" s="97"/>
      <c r="J5603" s="97"/>
      <c r="K5603" s="29"/>
      <c r="L5603" s="29"/>
      <c r="M5603" s="30">
        <f>IFERROR(VLOOKUP($A5603,HeadJournal!$A$1:$J$890,COLUMN(HeadJournal!I$1),0)*($K5603+$L5603)/(SUMIF($A:$A,$A5603,$K:$K)+SUMIF($A:$A,$A5603,$L:$L)),0)</f>
        <v>0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0</v>
      </c>
      <c r="Q5603" s="29"/>
      <c r="R5603" s="31"/>
      <c r="S5603" s="31"/>
      <c r="T5603" s="95" t="str">
        <f t="shared" si="415"/>
        <v/>
      </c>
      <c r="U5603" s="32">
        <f t="shared" si="416"/>
        <v>0</v>
      </c>
      <c r="V5603" s="22" t="str">
        <f t="shared" si="417"/>
        <v/>
      </c>
      <c r="X5603" s="33"/>
      <c r="Y5603" s="33"/>
    </row>
    <row r="5604" spans="1:25" x14ac:dyDescent="0.2">
      <c r="A5604" s="93"/>
      <c r="B5604" s="94" t="str">
        <f>IFERROR(VLOOKUP($A5604,HeadJournal!$A$1:$NTR$890,COLUMN(HeadJournal!B$1),0),"")</f>
        <v/>
      </c>
      <c r="C5604" s="94" t="str">
        <f>IFERROR(VLOOKUP($A5604,HeadJournal!$A$1:$NTR$890,COLUMN(HeadJournal!C$1),0),"")</f>
        <v/>
      </c>
      <c r="D5604" s="125" t="str">
        <f>IFERROR(VLOOKUP($A5604,HeadJournal!$A$1:$NTR$890,COLUMN(HeadJournal!D$1),0),"")</f>
        <v/>
      </c>
      <c r="E5604" s="95" t="str">
        <f>IFERROR(VLOOKUP($A5604,HeadJournal!$A$1:$NTR$890,COLUMN(HeadJournal!G$1),0),"")</f>
        <v/>
      </c>
      <c r="F5604" s="95" t="str">
        <f t="shared" si="414"/>
        <v/>
      </c>
      <c r="G5604" s="97"/>
      <c r="H5604" s="161"/>
      <c r="I5604" s="97"/>
      <c r="J5604" s="97"/>
      <c r="K5604" s="29"/>
      <c r="L5604" s="29"/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0</v>
      </c>
      <c r="Q5604" s="29"/>
      <c r="R5604" s="31"/>
      <c r="S5604" s="31"/>
      <c r="T5604" s="95" t="str">
        <f t="shared" si="415"/>
        <v/>
      </c>
      <c r="U5604" s="32">
        <f t="shared" si="416"/>
        <v>0</v>
      </c>
      <c r="V5604" s="22" t="str">
        <f t="shared" si="417"/>
        <v/>
      </c>
      <c r="X5604" s="33"/>
      <c r="Y5604" s="33"/>
    </row>
    <row r="5605" spans="1:25" x14ac:dyDescent="0.2">
      <c r="A5605" s="93"/>
      <c r="B5605" s="94" t="str">
        <f>IFERROR(VLOOKUP($A5605,HeadJournal!$A$1:$NTR$890,COLUMN(HeadJournal!B$1),0),"")</f>
        <v/>
      </c>
      <c r="C5605" s="94" t="str">
        <f>IFERROR(VLOOKUP($A5605,HeadJournal!$A$1:$NTR$890,COLUMN(HeadJournal!C$1),0),"")</f>
        <v/>
      </c>
      <c r="D5605" s="125" t="str">
        <f>IFERROR(VLOOKUP($A5605,HeadJournal!$A$1:$NTR$890,COLUMN(HeadJournal!D$1),0),"")</f>
        <v/>
      </c>
      <c r="E5605" s="95" t="str">
        <f>IFERROR(VLOOKUP($A5605,HeadJournal!$A$1:$NTR$890,COLUMN(HeadJournal!G$1),0),"")</f>
        <v/>
      </c>
      <c r="F5605" s="95" t="str">
        <f t="shared" si="414"/>
        <v/>
      </c>
      <c r="G5605" s="97"/>
      <c r="H5605" s="161"/>
      <c r="I5605" s="97"/>
      <c r="J5605" s="97"/>
      <c r="K5605" s="29"/>
      <c r="L5605" s="29"/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0</v>
      </c>
      <c r="Q5605" s="29"/>
      <c r="R5605" s="31"/>
      <c r="S5605" s="31"/>
      <c r="T5605" s="95" t="str">
        <f t="shared" si="415"/>
        <v/>
      </c>
      <c r="U5605" s="32">
        <f t="shared" si="416"/>
        <v>0</v>
      </c>
      <c r="V5605" s="22" t="str">
        <f t="shared" si="417"/>
        <v/>
      </c>
      <c r="X5605" s="33"/>
      <c r="Y5605" s="33"/>
    </row>
    <row r="5606" spans="1:25" x14ac:dyDescent="0.2">
      <c r="A5606" s="93"/>
      <c r="B5606" s="94" t="str">
        <f>IFERROR(VLOOKUP($A5606,HeadJournal!$A$1:$NTR$890,COLUMN(HeadJournal!B$1),0),"")</f>
        <v/>
      </c>
      <c r="C5606" s="94" t="str">
        <f>IFERROR(VLOOKUP($A5606,HeadJournal!$A$1:$NTR$890,COLUMN(HeadJournal!C$1),0),"")</f>
        <v/>
      </c>
      <c r="D5606" s="125" t="str">
        <f>IFERROR(VLOOKUP($A5606,HeadJournal!$A$1:$NTR$890,COLUMN(HeadJournal!D$1),0),"")</f>
        <v/>
      </c>
      <c r="E5606" s="95" t="str">
        <f>IFERROR(VLOOKUP($A5606,HeadJournal!$A$1:$NTR$890,COLUMN(HeadJournal!G$1),0),"")</f>
        <v/>
      </c>
      <c r="F5606" s="95" t="str">
        <f t="shared" si="414"/>
        <v/>
      </c>
      <c r="G5606" s="97"/>
      <c r="H5606" s="161"/>
      <c r="I5606" s="97"/>
      <c r="J5606" s="97"/>
      <c r="K5606" s="29"/>
      <c r="L5606" s="29"/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0</v>
      </c>
      <c r="Q5606" s="29"/>
      <c r="R5606" s="31"/>
      <c r="S5606" s="31"/>
      <c r="T5606" s="95" t="str">
        <f t="shared" si="415"/>
        <v/>
      </c>
      <c r="U5606" s="32">
        <f t="shared" si="416"/>
        <v>0</v>
      </c>
      <c r="V5606" s="22" t="str">
        <f t="shared" si="417"/>
        <v/>
      </c>
      <c r="X5606" s="33"/>
      <c r="Y5606" s="33"/>
    </row>
    <row r="5607" spans="1:25" x14ac:dyDescent="0.2">
      <c r="A5607" s="93"/>
      <c r="B5607" s="94" t="str">
        <f>IFERROR(VLOOKUP($A5607,HeadJournal!$A$1:$NTR$890,COLUMN(HeadJournal!B$1),0),"")</f>
        <v/>
      </c>
      <c r="C5607" s="94" t="str">
        <f>IFERROR(VLOOKUP($A5607,HeadJournal!$A$1:$NTR$890,COLUMN(HeadJournal!C$1),0),"")</f>
        <v/>
      </c>
      <c r="D5607" s="125" t="str">
        <f>IFERROR(VLOOKUP($A5607,HeadJournal!$A$1:$NTR$890,COLUMN(HeadJournal!D$1),0),"")</f>
        <v/>
      </c>
      <c r="E5607" s="95" t="str">
        <f>IFERROR(VLOOKUP($A5607,HeadJournal!$A$1:$NTR$890,COLUMN(HeadJournal!G$1),0),"")</f>
        <v/>
      </c>
      <c r="F5607" s="95" t="str">
        <f t="shared" si="414"/>
        <v/>
      </c>
      <c r="G5607" s="97"/>
      <c r="H5607" s="161"/>
      <c r="I5607" s="97"/>
      <c r="J5607" s="97"/>
      <c r="K5607" s="29"/>
      <c r="L5607" s="29"/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0</v>
      </c>
      <c r="Q5607" s="29"/>
      <c r="R5607" s="31"/>
      <c r="S5607" s="31"/>
      <c r="T5607" s="95" t="str">
        <f t="shared" si="415"/>
        <v/>
      </c>
      <c r="U5607" s="32">
        <f t="shared" si="416"/>
        <v>0</v>
      </c>
      <c r="V5607" s="22" t="str">
        <f t="shared" si="417"/>
        <v/>
      </c>
      <c r="X5607" s="33"/>
      <c r="Y5607" s="33"/>
    </row>
    <row r="5608" spans="1:25" x14ac:dyDescent="0.2">
      <c r="A5608" s="93"/>
      <c r="B5608" s="94" t="str">
        <f>IFERROR(VLOOKUP($A5608,HeadJournal!$A$1:$NTR$890,COLUMN(HeadJournal!B$1),0),"")</f>
        <v/>
      </c>
      <c r="C5608" s="94" t="str">
        <f>IFERROR(VLOOKUP($A5608,HeadJournal!$A$1:$NTR$890,COLUMN(HeadJournal!C$1),0),"")</f>
        <v/>
      </c>
      <c r="D5608" s="125" t="str">
        <f>IFERROR(VLOOKUP($A5608,HeadJournal!$A$1:$NTR$890,COLUMN(HeadJournal!D$1),0),"")</f>
        <v/>
      </c>
      <c r="E5608" s="95" t="str">
        <f>IFERROR(VLOOKUP($A5608,HeadJournal!$A$1:$NTR$890,COLUMN(HeadJournal!G$1),0),"")</f>
        <v/>
      </c>
      <c r="F5608" s="95" t="str">
        <f t="shared" si="414"/>
        <v/>
      </c>
      <c r="G5608" s="97"/>
      <c r="H5608" s="161"/>
      <c r="I5608" s="97"/>
      <c r="J5608" s="97"/>
      <c r="K5608" s="29"/>
      <c r="L5608" s="29"/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0</v>
      </c>
      <c r="Q5608" s="29"/>
      <c r="R5608" s="31"/>
      <c r="S5608" s="31"/>
      <c r="T5608" s="95" t="str">
        <f t="shared" si="415"/>
        <v/>
      </c>
      <c r="U5608" s="32">
        <f t="shared" si="416"/>
        <v>0</v>
      </c>
      <c r="V5608" s="22" t="str">
        <f t="shared" si="417"/>
        <v/>
      </c>
      <c r="X5608" s="33"/>
      <c r="Y5608" s="33"/>
    </row>
    <row r="5609" spans="1:25" x14ac:dyDescent="0.2">
      <c r="A5609" s="93"/>
      <c r="B5609" s="94" t="str">
        <f>IFERROR(VLOOKUP($A5609,HeadJournal!$A$1:$NTR$890,COLUMN(HeadJournal!B$1),0),"")</f>
        <v/>
      </c>
      <c r="C5609" s="94" t="str">
        <f>IFERROR(VLOOKUP($A5609,HeadJournal!$A$1:$NTR$890,COLUMN(HeadJournal!C$1),0),"")</f>
        <v/>
      </c>
      <c r="D5609" s="125" t="str">
        <f>IFERROR(VLOOKUP($A5609,HeadJournal!$A$1:$NTR$890,COLUMN(HeadJournal!D$1),0),"")</f>
        <v/>
      </c>
      <c r="E5609" s="95" t="str">
        <f>IFERROR(VLOOKUP($A5609,HeadJournal!$A$1:$NTR$890,COLUMN(HeadJournal!G$1),0),"")</f>
        <v/>
      </c>
      <c r="F5609" s="95" t="str">
        <f t="shared" si="414"/>
        <v/>
      </c>
      <c r="G5609" s="97"/>
      <c r="H5609" s="161"/>
      <c r="I5609" s="97"/>
      <c r="J5609" s="97"/>
      <c r="K5609" s="29"/>
      <c r="L5609" s="29"/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0</v>
      </c>
      <c r="Q5609" s="29"/>
      <c r="R5609" s="31"/>
      <c r="S5609" s="31"/>
      <c r="T5609" s="95" t="str">
        <f t="shared" si="415"/>
        <v/>
      </c>
      <c r="U5609" s="32">
        <f t="shared" si="416"/>
        <v>0</v>
      </c>
      <c r="V5609" s="22" t="str">
        <f t="shared" si="417"/>
        <v/>
      </c>
      <c r="X5609" s="33"/>
      <c r="Y5609" s="33"/>
    </row>
    <row r="5610" spans="1:25" x14ac:dyDescent="0.2">
      <c r="A5610" s="93"/>
      <c r="B5610" s="94" t="str">
        <f>IFERROR(VLOOKUP($A5610,HeadJournal!$A$1:$NTR$890,COLUMN(HeadJournal!B$1),0),"")</f>
        <v/>
      </c>
      <c r="C5610" s="94" t="str">
        <f>IFERROR(VLOOKUP($A5610,HeadJournal!$A$1:$NTR$890,COLUMN(HeadJournal!C$1),0),"")</f>
        <v/>
      </c>
      <c r="D5610" s="125" t="str">
        <f>IFERROR(VLOOKUP($A5610,HeadJournal!$A$1:$NTR$890,COLUMN(HeadJournal!D$1),0),"")</f>
        <v/>
      </c>
      <c r="E5610" s="95" t="str">
        <f>IFERROR(VLOOKUP($A5610,HeadJournal!$A$1:$NTR$890,COLUMN(HeadJournal!G$1),0),"")</f>
        <v/>
      </c>
      <c r="F5610" s="95" t="str">
        <f t="shared" si="414"/>
        <v/>
      </c>
      <c r="G5610" s="97"/>
      <c r="H5610" s="161"/>
      <c r="I5610" s="97"/>
      <c r="J5610" s="97"/>
      <c r="K5610" s="29"/>
      <c r="L5610" s="29"/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0</v>
      </c>
      <c r="Q5610" s="29"/>
      <c r="R5610" s="31"/>
      <c r="S5610" s="31"/>
      <c r="T5610" s="95" t="str">
        <f t="shared" si="415"/>
        <v/>
      </c>
      <c r="U5610" s="32">
        <f t="shared" si="416"/>
        <v>0</v>
      </c>
      <c r="V5610" s="22" t="str">
        <f t="shared" si="417"/>
        <v/>
      </c>
      <c r="X5610" s="33"/>
      <c r="Y5610" s="33"/>
    </row>
    <row r="5611" spans="1:25" x14ac:dyDescent="0.2">
      <c r="A5611" s="93"/>
      <c r="B5611" s="94" t="str">
        <f>IFERROR(VLOOKUP($A5611,HeadJournal!$A$1:$NTR$890,COLUMN(HeadJournal!B$1),0),"")</f>
        <v/>
      </c>
      <c r="C5611" s="94" t="str">
        <f>IFERROR(VLOOKUP($A5611,HeadJournal!$A$1:$NTR$890,COLUMN(HeadJournal!C$1),0),"")</f>
        <v/>
      </c>
      <c r="D5611" s="125" t="str">
        <f>IFERROR(VLOOKUP($A5611,HeadJournal!$A$1:$NTR$890,COLUMN(HeadJournal!D$1),0),"")</f>
        <v/>
      </c>
      <c r="E5611" s="95" t="str">
        <f>IFERROR(VLOOKUP($A5611,HeadJournal!$A$1:$NTR$890,COLUMN(HeadJournal!G$1),0),"")</f>
        <v/>
      </c>
      <c r="F5611" s="95" t="str">
        <f t="shared" si="414"/>
        <v/>
      </c>
      <c r="G5611" s="97"/>
      <c r="H5611" s="161"/>
      <c r="I5611" s="97"/>
      <c r="J5611" s="97"/>
      <c r="K5611" s="29"/>
      <c r="L5611" s="29"/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0</v>
      </c>
      <c r="Q5611" s="29"/>
      <c r="R5611" s="31"/>
      <c r="S5611" s="31"/>
      <c r="T5611" s="95" t="str">
        <f t="shared" si="415"/>
        <v/>
      </c>
      <c r="U5611" s="32">
        <f t="shared" si="416"/>
        <v>0</v>
      </c>
      <c r="V5611" s="22" t="str">
        <f t="shared" si="417"/>
        <v/>
      </c>
      <c r="X5611" s="33"/>
      <c r="Y5611" s="33"/>
    </row>
    <row r="5612" spans="1:25" x14ac:dyDescent="0.2">
      <c r="A5612" s="93"/>
      <c r="B5612" s="94" t="str">
        <f>IFERROR(VLOOKUP($A5612,HeadJournal!$A$1:$NTR$890,COLUMN(HeadJournal!B$1),0),"")</f>
        <v/>
      </c>
      <c r="C5612" s="94" t="str">
        <f>IFERROR(VLOOKUP($A5612,HeadJournal!$A$1:$NTR$890,COLUMN(HeadJournal!C$1),0),"")</f>
        <v/>
      </c>
      <c r="D5612" s="125" t="str">
        <f>IFERROR(VLOOKUP($A5612,HeadJournal!$A$1:$NTR$890,COLUMN(HeadJournal!D$1),0),"")</f>
        <v/>
      </c>
      <c r="E5612" s="95" t="str">
        <f>IFERROR(VLOOKUP($A5612,HeadJournal!$A$1:$NTR$890,COLUMN(HeadJournal!G$1),0),"")</f>
        <v/>
      </c>
      <c r="F5612" s="95" t="str">
        <f t="shared" si="414"/>
        <v/>
      </c>
      <c r="G5612" s="97"/>
      <c r="H5612" s="161"/>
      <c r="I5612" s="97"/>
      <c r="J5612" s="97"/>
      <c r="K5612" s="29"/>
      <c r="L5612" s="29"/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0</v>
      </c>
      <c r="Q5612" s="29"/>
      <c r="R5612" s="31"/>
      <c r="S5612" s="31"/>
      <c r="T5612" s="95" t="str">
        <f t="shared" si="415"/>
        <v/>
      </c>
      <c r="U5612" s="32">
        <f t="shared" si="416"/>
        <v>0</v>
      </c>
      <c r="V5612" s="22" t="str">
        <f t="shared" si="417"/>
        <v/>
      </c>
      <c r="X5612" s="33"/>
      <c r="Y5612" s="33"/>
    </row>
    <row r="5613" spans="1:25" x14ac:dyDescent="0.2">
      <c r="A5613" s="93"/>
      <c r="B5613" s="94" t="str">
        <f>IFERROR(VLOOKUP($A5613,HeadJournal!$A$1:$NTR$890,COLUMN(HeadJournal!B$1),0),"")</f>
        <v/>
      </c>
      <c r="C5613" s="94" t="str">
        <f>IFERROR(VLOOKUP($A5613,HeadJournal!$A$1:$NTR$890,COLUMN(HeadJournal!C$1),0),"")</f>
        <v/>
      </c>
      <c r="D5613" s="125" t="str">
        <f>IFERROR(VLOOKUP($A5613,HeadJournal!$A$1:$NTR$890,COLUMN(HeadJournal!D$1),0),"")</f>
        <v/>
      </c>
      <c r="E5613" s="95" t="str">
        <f>IFERROR(VLOOKUP($A5613,HeadJournal!$A$1:$NTR$890,COLUMN(HeadJournal!G$1),0),"")</f>
        <v/>
      </c>
      <c r="F5613" s="95" t="str">
        <f t="shared" si="414"/>
        <v/>
      </c>
      <c r="G5613" s="97"/>
      <c r="H5613" s="161"/>
      <c r="I5613" s="97"/>
      <c r="J5613" s="97"/>
      <c r="K5613" s="29"/>
      <c r="L5613" s="29"/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0</v>
      </c>
      <c r="Q5613" s="29"/>
      <c r="R5613" s="31"/>
      <c r="S5613" s="31"/>
      <c r="T5613" s="95" t="str">
        <f t="shared" si="415"/>
        <v/>
      </c>
      <c r="U5613" s="32">
        <f t="shared" si="416"/>
        <v>0</v>
      </c>
      <c r="V5613" s="22" t="str">
        <f t="shared" si="417"/>
        <v/>
      </c>
      <c r="X5613" s="33"/>
      <c r="Y5613" s="33"/>
    </row>
    <row r="5614" spans="1:25" x14ac:dyDescent="0.2">
      <c r="A5614" s="93"/>
      <c r="B5614" s="94" t="str">
        <f>IFERROR(VLOOKUP($A5614,HeadJournal!$A$1:$NTR$890,COLUMN(HeadJournal!B$1),0),"")</f>
        <v/>
      </c>
      <c r="C5614" s="94" t="str">
        <f>IFERROR(VLOOKUP($A5614,HeadJournal!$A$1:$NTR$890,COLUMN(HeadJournal!C$1),0),"")</f>
        <v/>
      </c>
      <c r="D5614" s="125" t="str">
        <f>IFERROR(VLOOKUP($A5614,HeadJournal!$A$1:$NTR$890,COLUMN(HeadJournal!D$1),0),"")</f>
        <v/>
      </c>
      <c r="E5614" s="95" t="str">
        <f>IFERROR(VLOOKUP($A5614,HeadJournal!$A$1:$NTR$890,COLUMN(HeadJournal!G$1),0),"")</f>
        <v/>
      </c>
      <c r="F5614" s="95" t="str">
        <f t="shared" si="414"/>
        <v/>
      </c>
      <c r="G5614" s="97"/>
      <c r="H5614" s="161"/>
      <c r="I5614" s="97"/>
      <c r="J5614" s="97"/>
      <c r="K5614" s="29"/>
      <c r="L5614" s="29"/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0</v>
      </c>
      <c r="Q5614" s="29"/>
      <c r="R5614" s="31"/>
      <c r="S5614" s="31"/>
      <c r="T5614" s="95" t="str">
        <f t="shared" si="415"/>
        <v/>
      </c>
      <c r="U5614" s="32">
        <f t="shared" si="416"/>
        <v>0</v>
      </c>
      <c r="V5614" s="22" t="str">
        <f t="shared" si="417"/>
        <v/>
      </c>
      <c r="X5614" s="33"/>
      <c r="Y5614" s="33"/>
    </row>
    <row r="5615" spans="1:25" x14ac:dyDescent="0.2">
      <c r="A5615" s="93"/>
      <c r="B5615" s="94" t="str">
        <f>IFERROR(VLOOKUP($A5615,HeadJournal!$A$1:$NTR$890,COLUMN(HeadJournal!B$1),0),"")</f>
        <v/>
      </c>
      <c r="C5615" s="94" t="str">
        <f>IFERROR(VLOOKUP($A5615,HeadJournal!$A$1:$NTR$890,COLUMN(HeadJournal!C$1),0),"")</f>
        <v/>
      </c>
      <c r="D5615" s="125" t="str">
        <f>IFERROR(VLOOKUP($A5615,HeadJournal!$A$1:$NTR$890,COLUMN(HeadJournal!D$1),0),"")</f>
        <v/>
      </c>
      <c r="E5615" s="95" t="str">
        <f>IFERROR(VLOOKUP($A5615,HeadJournal!$A$1:$NTR$890,COLUMN(HeadJournal!G$1),0),"")</f>
        <v/>
      </c>
      <c r="F5615" s="95" t="str">
        <f t="shared" si="414"/>
        <v/>
      </c>
      <c r="G5615" s="97"/>
      <c r="H5615" s="161"/>
      <c r="I5615" s="97"/>
      <c r="J5615" s="97"/>
      <c r="K5615" s="29"/>
      <c r="L5615" s="29"/>
      <c r="M5615" s="30">
        <f>IFERROR(VLOOKUP($A5615,HeadJournal!$A$1:$J$890,COLUMN(HeadJournal!I$1),0)*($K5615+$L5615)/(SUMIF($A:$A,$A5615,$K:$K)+SUMIF($A:$A,$A5615,$L:$L)),0)</f>
        <v>0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0</v>
      </c>
      <c r="Q5615" s="29"/>
      <c r="R5615" s="31"/>
      <c r="S5615" s="31"/>
      <c r="T5615" s="95" t="str">
        <f t="shared" si="415"/>
        <v/>
      </c>
      <c r="U5615" s="32">
        <f t="shared" si="416"/>
        <v>0</v>
      </c>
      <c r="V5615" s="22" t="str">
        <f t="shared" si="417"/>
        <v/>
      </c>
      <c r="X5615" s="33"/>
      <c r="Y5615" s="33"/>
    </row>
    <row r="5616" spans="1:25" x14ac:dyDescent="0.2">
      <c r="A5616" s="93"/>
      <c r="B5616" s="94" t="str">
        <f>IFERROR(VLOOKUP($A5616,HeadJournal!$A$1:$NTR$890,COLUMN(HeadJournal!B$1),0),"")</f>
        <v/>
      </c>
      <c r="C5616" s="94" t="str">
        <f>IFERROR(VLOOKUP($A5616,HeadJournal!$A$1:$NTR$890,COLUMN(HeadJournal!C$1),0),"")</f>
        <v/>
      </c>
      <c r="D5616" s="125" t="str">
        <f>IFERROR(VLOOKUP($A5616,HeadJournal!$A$1:$NTR$890,COLUMN(HeadJournal!D$1),0),"")</f>
        <v/>
      </c>
      <c r="E5616" s="95" t="str">
        <f>IFERROR(VLOOKUP($A5616,HeadJournal!$A$1:$NTR$890,COLUMN(HeadJournal!G$1),0),"")</f>
        <v/>
      </c>
      <c r="F5616" s="95" t="str">
        <f t="shared" si="402"/>
        <v/>
      </c>
      <c r="G5616" s="97"/>
      <c r="H5616" s="161"/>
      <c r="I5616" s="97"/>
      <c r="J5616" s="97"/>
      <c r="K5616" s="29"/>
      <c r="L5616" s="29"/>
      <c r="M5616" s="30">
        <f>IFERROR(VLOOKUP($A5616,HeadJournal!$A$1:$J$890,COLUMN(HeadJournal!I$1),0)*($K5616+$L5616)/(SUMIF($A:$A,$A5616,$K:$K)+SUMIF($A:$A,$A5616,$L:$L)),0)</f>
        <v>0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0</v>
      </c>
      <c r="Q5616" s="29"/>
      <c r="R5616" s="31"/>
      <c r="S5616" s="31"/>
      <c r="T5616" s="95" t="str">
        <f t="shared" si="403"/>
        <v/>
      </c>
      <c r="U5616" s="32">
        <f t="shared" si="404"/>
        <v>0</v>
      </c>
      <c r="V5616" s="22" t="str">
        <f t="shared" si="405"/>
        <v/>
      </c>
      <c r="X5616" s="33"/>
      <c r="Y5616" s="33"/>
    </row>
    <row r="5617" spans="1:25" x14ac:dyDescent="0.2">
      <c r="A5617" s="93"/>
      <c r="B5617" s="94" t="str">
        <f>IFERROR(VLOOKUP($A5617,HeadJournal!$A$1:$NTR$890,COLUMN(HeadJournal!B$1),0),"")</f>
        <v/>
      </c>
      <c r="C5617" s="94" t="str">
        <f>IFERROR(VLOOKUP($A5617,HeadJournal!$A$1:$NTR$890,COLUMN(HeadJournal!C$1),0),"")</f>
        <v/>
      </c>
      <c r="D5617" s="125" t="str">
        <f>IFERROR(VLOOKUP($A5617,HeadJournal!$A$1:$NTR$890,COLUMN(HeadJournal!D$1),0),"")</f>
        <v/>
      </c>
      <c r="E5617" s="95" t="str">
        <f>IFERROR(VLOOKUP($A5617,HeadJournal!$A$1:$NTR$890,COLUMN(HeadJournal!G$1),0),"")</f>
        <v/>
      </c>
      <c r="F5617" s="95" t="str">
        <f t="shared" si="402"/>
        <v/>
      </c>
      <c r="G5617" s="97"/>
      <c r="H5617" s="161"/>
      <c r="I5617" s="97"/>
      <c r="J5617" s="97"/>
      <c r="K5617" s="29"/>
      <c r="L5617" s="29"/>
      <c r="M5617" s="30">
        <f>IFERROR(VLOOKUP($A5617,HeadJournal!$A$1:$J$890,COLUMN(HeadJournal!I$1),0)*($K5617+$L5617)/(SUMIF($A:$A,$A5617,$K:$K)+SUMIF($A:$A,$A5617,$L:$L)),0)</f>
        <v>0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0</v>
      </c>
      <c r="Q5617" s="29"/>
      <c r="R5617" s="31"/>
      <c r="S5617" s="31"/>
      <c r="T5617" s="95" t="str">
        <f t="shared" si="403"/>
        <v/>
      </c>
      <c r="U5617" s="32">
        <f t="shared" si="404"/>
        <v>0</v>
      </c>
      <c r="V5617" s="22" t="str">
        <f t="shared" si="405"/>
        <v/>
      </c>
      <c r="X5617" s="33"/>
      <c r="Y5617" s="33"/>
    </row>
    <row r="5618" spans="1:25" x14ac:dyDescent="0.2">
      <c r="A5618" s="93"/>
      <c r="B5618" s="94" t="str">
        <f>IFERROR(VLOOKUP($A5618,HeadJournal!$A$1:$NTR$890,COLUMN(HeadJournal!B$1),0),"")</f>
        <v/>
      </c>
      <c r="C5618" s="94" t="str">
        <f>IFERROR(VLOOKUP($A5618,HeadJournal!$A$1:$NTR$890,COLUMN(HeadJournal!C$1),0),"")</f>
        <v/>
      </c>
      <c r="D5618" s="125" t="str">
        <f>IFERROR(VLOOKUP($A5618,HeadJournal!$A$1:$NTR$890,COLUMN(HeadJournal!D$1),0),"")</f>
        <v/>
      </c>
      <c r="E5618" s="95" t="str">
        <f>IFERROR(VLOOKUP($A5618,HeadJournal!$A$1:$NTR$890,COLUMN(HeadJournal!G$1),0),"")</f>
        <v/>
      </c>
      <c r="F5618" s="95" t="str">
        <f t="shared" si="402"/>
        <v/>
      </c>
      <c r="G5618" s="97"/>
      <c r="H5618" s="161"/>
      <c r="I5618" s="97"/>
      <c r="J5618" s="97"/>
      <c r="K5618" s="29"/>
      <c r="L5618" s="29"/>
      <c r="M5618" s="30">
        <f>IFERROR(VLOOKUP($A5618,HeadJournal!$A$1:$J$890,COLUMN(HeadJournal!I$1),0)*($K5618+$L5618)/(SUMIF($A:$A,$A5618,$K:$K)+SUMIF($A:$A,$A5618,$L:$L)),0)</f>
        <v>0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0</v>
      </c>
      <c r="Q5618" s="29"/>
      <c r="R5618" s="31"/>
      <c r="S5618" s="31"/>
      <c r="T5618" s="95" t="str">
        <f t="shared" si="403"/>
        <v/>
      </c>
      <c r="U5618" s="32">
        <f t="shared" si="404"/>
        <v>0</v>
      </c>
      <c r="V5618" s="22" t="str">
        <f t="shared" si="405"/>
        <v/>
      </c>
      <c r="X5618" s="33"/>
      <c r="Y5618" s="33"/>
    </row>
    <row r="5619" spans="1:25" x14ac:dyDescent="0.2">
      <c r="A5619" s="93"/>
      <c r="B5619" s="94" t="str">
        <f>IFERROR(VLOOKUP($A5619,HeadJournal!$A$1:$NTR$890,COLUMN(HeadJournal!B$1),0),"")</f>
        <v/>
      </c>
      <c r="C5619" s="94" t="str">
        <f>IFERROR(VLOOKUP($A5619,HeadJournal!$A$1:$NTR$890,COLUMN(HeadJournal!C$1),0),"")</f>
        <v/>
      </c>
      <c r="D5619" s="125" t="str">
        <f>IFERROR(VLOOKUP($A5619,HeadJournal!$A$1:$NTR$890,COLUMN(HeadJournal!D$1),0),"")</f>
        <v/>
      </c>
      <c r="E5619" s="95" t="str">
        <f>IFERROR(VLOOKUP($A5619,HeadJournal!$A$1:$NTR$890,COLUMN(HeadJournal!G$1),0),"")</f>
        <v/>
      </c>
      <c r="F5619" s="95" t="str">
        <f t="shared" si="402"/>
        <v/>
      </c>
      <c r="G5619" s="97"/>
      <c r="H5619" s="161"/>
      <c r="I5619" s="97"/>
      <c r="J5619" s="97"/>
      <c r="K5619" s="29"/>
      <c r="L5619" s="29"/>
      <c r="M5619" s="30">
        <f>IFERROR(VLOOKUP($A5619,HeadJournal!$A$1:$J$890,COLUMN(HeadJournal!I$1),0)*($K5619+$L5619)/(SUMIF($A:$A,$A5619,$K:$K)+SUMIF($A:$A,$A5619,$L:$L)),0)</f>
        <v>0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0</v>
      </c>
      <c r="Q5619" s="29"/>
      <c r="R5619" s="31"/>
      <c r="S5619" s="31"/>
      <c r="T5619" s="95" t="str">
        <f t="shared" si="403"/>
        <v/>
      </c>
      <c r="U5619" s="32">
        <f t="shared" si="404"/>
        <v>0</v>
      </c>
      <c r="V5619" s="22" t="str">
        <f t="shared" si="405"/>
        <v/>
      </c>
      <c r="X5619" s="33"/>
      <c r="Y5619" s="33"/>
    </row>
    <row r="5620" spans="1:25" x14ac:dyDescent="0.2">
      <c r="A5620" s="93"/>
      <c r="B5620" s="94" t="str">
        <f>IFERROR(VLOOKUP($A5620,HeadJournal!$A$1:$NTR$890,COLUMN(HeadJournal!B$1),0),"")</f>
        <v/>
      </c>
      <c r="C5620" s="94" t="str">
        <f>IFERROR(VLOOKUP($A5620,HeadJournal!$A$1:$NTR$890,COLUMN(HeadJournal!C$1),0),"")</f>
        <v/>
      </c>
      <c r="D5620" s="125" t="str">
        <f>IFERROR(VLOOKUP($A5620,HeadJournal!$A$1:$NTR$890,COLUMN(HeadJournal!D$1),0),"")</f>
        <v/>
      </c>
      <c r="E5620" s="95" t="str">
        <f>IFERROR(VLOOKUP($A5620,HeadJournal!$A$1:$NTR$890,COLUMN(HeadJournal!G$1),0),"")</f>
        <v/>
      </c>
      <c r="F5620" s="95" t="str">
        <f t="shared" si="402"/>
        <v/>
      </c>
      <c r="G5620" s="97"/>
      <c r="H5620" s="161"/>
      <c r="I5620" s="97"/>
      <c r="J5620" s="97"/>
      <c r="K5620" s="29"/>
      <c r="L5620" s="29"/>
      <c r="M5620" s="30">
        <f>IFERROR(VLOOKUP($A5620,HeadJournal!$A$1:$J$890,COLUMN(HeadJournal!I$1),0)*($K5620+$L5620)/(SUMIF($A:$A,$A5620,$K:$K)+SUMIF($A:$A,$A5620,$L:$L)),0)</f>
        <v>0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0</v>
      </c>
      <c r="Q5620" s="29"/>
      <c r="R5620" s="31"/>
      <c r="S5620" s="31"/>
      <c r="T5620" s="95" t="str">
        <f t="shared" si="403"/>
        <v/>
      </c>
      <c r="U5620" s="32">
        <f t="shared" si="404"/>
        <v>0</v>
      </c>
      <c r="V5620" s="22" t="str">
        <f t="shared" si="405"/>
        <v/>
      </c>
      <c r="X5620" s="33"/>
      <c r="Y5620" s="33"/>
    </row>
    <row r="5621" spans="1:25" x14ac:dyDescent="0.2">
      <c r="A5621" s="93"/>
      <c r="B5621" s="94" t="str">
        <f>IFERROR(VLOOKUP($A5621,HeadJournal!$A$1:$NTR$890,COLUMN(HeadJournal!B$1),0),"")</f>
        <v/>
      </c>
      <c r="C5621" s="94" t="str">
        <f>IFERROR(VLOOKUP($A5621,HeadJournal!$A$1:$NTR$890,COLUMN(HeadJournal!C$1),0),"")</f>
        <v/>
      </c>
      <c r="D5621" s="125" t="str">
        <f>IFERROR(VLOOKUP($A5621,HeadJournal!$A$1:$NTR$890,COLUMN(HeadJournal!D$1),0),"")</f>
        <v/>
      </c>
      <c r="E5621" s="95" t="str">
        <f>IFERROR(VLOOKUP($A5621,HeadJournal!$A$1:$NTR$890,COLUMN(HeadJournal!G$1),0),"")</f>
        <v/>
      </c>
      <c r="F5621" s="95" t="str">
        <f t="shared" si="402"/>
        <v/>
      </c>
      <c r="G5621" s="97"/>
      <c r="H5621" s="161"/>
      <c r="I5621" s="97"/>
      <c r="J5621" s="97"/>
      <c r="K5621" s="29"/>
      <c r="L5621" s="29"/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0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0</v>
      </c>
      <c r="Q5621" s="29"/>
      <c r="R5621" s="31"/>
      <c r="S5621" s="31"/>
      <c r="T5621" s="95" t="str">
        <f t="shared" si="403"/>
        <v/>
      </c>
      <c r="U5621" s="32">
        <f t="shared" si="404"/>
        <v>0</v>
      </c>
      <c r="V5621" s="22" t="str">
        <f t="shared" si="405"/>
        <v/>
      </c>
      <c r="X5621" s="33"/>
      <c r="Y5621" s="33"/>
    </row>
    <row r="5622" spans="1:25" x14ac:dyDescent="0.2">
      <c r="A5622" s="93"/>
      <c r="B5622" s="94" t="str">
        <f>IFERROR(VLOOKUP($A5622,HeadJournal!$A$1:$NTR$890,COLUMN(HeadJournal!B$1),0),"")</f>
        <v/>
      </c>
      <c r="C5622" s="94" t="str">
        <f>IFERROR(VLOOKUP($A5622,HeadJournal!$A$1:$NTR$890,COLUMN(HeadJournal!C$1),0),"")</f>
        <v/>
      </c>
      <c r="D5622" s="125" t="str">
        <f>IFERROR(VLOOKUP($A5622,HeadJournal!$A$1:$NTR$890,COLUMN(HeadJournal!D$1),0),"")</f>
        <v/>
      </c>
      <c r="E5622" s="95" t="str">
        <f>IFERROR(VLOOKUP($A5622,HeadJournal!$A$1:$NTR$890,COLUMN(HeadJournal!G$1),0),"")</f>
        <v/>
      </c>
      <c r="F5622" s="95" t="str">
        <f t="shared" si="402"/>
        <v/>
      </c>
      <c r="G5622" s="97"/>
      <c r="H5622" s="161"/>
      <c r="I5622" s="97"/>
      <c r="J5622" s="97"/>
      <c r="K5622" s="29"/>
      <c r="L5622" s="29"/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0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0</v>
      </c>
      <c r="Q5622" s="29"/>
      <c r="R5622" s="31"/>
      <c r="S5622" s="31"/>
      <c r="T5622" s="95" t="str">
        <f t="shared" si="403"/>
        <v/>
      </c>
      <c r="U5622" s="32">
        <f t="shared" si="404"/>
        <v>0</v>
      </c>
      <c r="V5622" s="22" t="str">
        <f t="shared" si="405"/>
        <v/>
      </c>
      <c r="X5622" s="33"/>
      <c r="Y5622" s="33"/>
    </row>
    <row r="5623" spans="1:25" x14ac:dyDescent="0.2">
      <c r="A5623" s="93"/>
      <c r="B5623" s="94" t="str">
        <f>IFERROR(VLOOKUP($A5623,HeadJournal!$A$1:$NTR$890,COLUMN(HeadJournal!B$1),0),"")</f>
        <v/>
      </c>
      <c r="C5623" s="94" t="str">
        <f>IFERROR(VLOOKUP($A5623,HeadJournal!$A$1:$NTR$890,COLUMN(HeadJournal!C$1),0),"")</f>
        <v/>
      </c>
      <c r="D5623" s="125" t="str">
        <f>IFERROR(VLOOKUP($A5623,HeadJournal!$A$1:$NTR$890,COLUMN(HeadJournal!D$1),0),"")</f>
        <v/>
      </c>
      <c r="E5623" s="95" t="str">
        <f>IFERROR(VLOOKUP($A5623,HeadJournal!$A$1:$NTR$890,COLUMN(HeadJournal!G$1),0),"")</f>
        <v/>
      </c>
      <c r="F5623" s="95" t="str">
        <f t="shared" si="402"/>
        <v/>
      </c>
      <c r="G5623" s="97"/>
      <c r="H5623" s="161"/>
      <c r="I5623" s="97"/>
      <c r="J5623" s="97"/>
      <c r="K5623" s="29"/>
      <c r="L5623" s="29"/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0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0</v>
      </c>
      <c r="Q5623" s="29"/>
      <c r="R5623" s="31"/>
      <c r="S5623" s="31"/>
      <c r="T5623" s="95" t="str">
        <f t="shared" si="403"/>
        <v/>
      </c>
      <c r="U5623" s="32">
        <f t="shared" si="404"/>
        <v>0</v>
      </c>
      <c r="V5623" s="22" t="str">
        <f t="shared" si="405"/>
        <v/>
      </c>
      <c r="X5623" s="33"/>
      <c r="Y5623" s="33"/>
    </row>
    <row r="5624" spans="1:25" x14ac:dyDescent="0.2">
      <c r="A5624" s="93"/>
      <c r="B5624" s="94" t="str">
        <f>IFERROR(VLOOKUP($A5624,HeadJournal!$A$1:$NTR$890,COLUMN(HeadJournal!B$1),0),"")</f>
        <v/>
      </c>
      <c r="C5624" s="94" t="str">
        <f>IFERROR(VLOOKUP($A5624,HeadJournal!$A$1:$NTR$890,COLUMN(HeadJournal!C$1),0),"")</f>
        <v/>
      </c>
      <c r="D5624" s="125" t="str">
        <f>IFERROR(VLOOKUP($A5624,HeadJournal!$A$1:$NTR$890,COLUMN(HeadJournal!D$1),0),"")</f>
        <v/>
      </c>
      <c r="E5624" s="95" t="str">
        <f>IFERROR(VLOOKUP($A5624,HeadJournal!$A$1:$NTR$890,COLUMN(HeadJournal!G$1),0),"")</f>
        <v/>
      </c>
      <c r="F5624" s="95" t="str">
        <f t="shared" si="402"/>
        <v/>
      </c>
      <c r="G5624" s="97"/>
      <c r="H5624" s="161"/>
      <c r="I5624" s="97"/>
      <c r="J5624" s="97"/>
      <c r="K5624" s="29"/>
      <c r="L5624" s="29"/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0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0</v>
      </c>
      <c r="Q5624" s="29"/>
      <c r="R5624" s="31"/>
      <c r="S5624" s="31"/>
      <c r="T5624" s="95" t="str">
        <f t="shared" si="403"/>
        <v/>
      </c>
      <c r="U5624" s="32">
        <f t="shared" si="404"/>
        <v>0</v>
      </c>
      <c r="V5624" s="22" t="str">
        <f t="shared" si="405"/>
        <v/>
      </c>
      <c r="X5624" s="33"/>
      <c r="Y5624" s="33"/>
    </row>
    <row r="5625" spans="1:25" x14ac:dyDescent="0.2">
      <c r="A5625" s="93"/>
      <c r="B5625" s="94" t="str">
        <f>IFERROR(VLOOKUP($A5625,HeadJournal!$A$1:$NTR$890,COLUMN(HeadJournal!B$1),0),"")</f>
        <v/>
      </c>
      <c r="C5625" s="94" t="str">
        <f>IFERROR(VLOOKUP($A5625,HeadJournal!$A$1:$NTR$890,COLUMN(HeadJournal!C$1),0),"")</f>
        <v/>
      </c>
      <c r="D5625" s="125" t="str">
        <f>IFERROR(VLOOKUP($A5625,HeadJournal!$A$1:$NTR$890,COLUMN(HeadJournal!D$1),0),"")</f>
        <v/>
      </c>
      <c r="E5625" s="95" t="str">
        <f>IFERROR(VLOOKUP($A5625,HeadJournal!$A$1:$NTR$890,COLUMN(HeadJournal!G$1),0),"")</f>
        <v/>
      </c>
      <c r="F5625" s="95" t="str">
        <f t="shared" si="402"/>
        <v/>
      </c>
      <c r="G5625" s="97"/>
      <c r="H5625" s="161"/>
      <c r="I5625" s="97"/>
      <c r="J5625" s="97"/>
      <c r="K5625" s="29"/>
      <c r="L5625" s="29"/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0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0</v>
      </c>
      <c r="Q5625" s="29"/>
      <c r="R5625" s="31"/>
      <c r="S5625" s="31"/>
      <c r="T5625" s="95" t="str">
        <f t="shared" si="403"/>
        <v/>
      </c>
      <c r="U5625" s="32">
        <f t="shared" si="404"/>
        <v>0</v>
      </c>
      <c r="V5625" s="22" t="str">
        <f t="shared" si="405"/>
        <v/>
      </c>
      <c r="X5625" s="33"/>
      <c r="Y5625" s="33"/>
    </row>
    <row r="5626" spans="1:25" x14ac:dyDescent="0.2">
      <c r="A5626" s="93"/>
      <c r="B5626" s="94" t="str">
        <f>IFERROR(VLOOKUP($A5626,HeadJournal!$A$1:$NTR$890,COLUMN(HeadJournal!B$1),0),"")</f>
        <v/>
      </c>
      <c r="C5626" s="94" t="str">
        <f>IFERROR(VLOOKUP($A5626,HeadJournal!$A$1:$NTR$890,COLUMN(HeadJournal!C$1),0),"")</f>
        <v/>
      </c>
      <c r="D5626" s="125" t="str">
        <f>IFERROR(VLOOKUP($A5626,HeadJournal!$A$1:$NTR$890,COLUMN(HeadJournal!D$1),0),"")</f>
        <v/>
      </c>
      <c r="E5626" s="95" t="str">
        <f>IFERROR(VLOOKUP($A5626,HeadJournal!$A$1:$NTR$890,COLUMN(HeadJournal!G$1),0),"")</f>
        <v/>
      </c>
      <c r="F5626" s="95" t="str">
        <f t="shared" ref="F5626:F5635" si="418">IFERROR(MONTH(E5626)&amp;" "&amp;YEAR(E5626),"")</f>
        <v/>
      </c>
      <c r="G5626" s="97"/>
      <c r="H5626" s="161"/>
      <c r="I5626" s="97"/>
      <c r="J5626" s="97"/>
      <c r="K5626" s="29"/>
      <c r="L5626" s="29"/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0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0</v>
      </c>
      <c r="Q5626" s="29"/>
      <c r="R5626" s="31"/>
      <c r="S5626" s="31"/>
      <c r="T5626" s="95" t="str">
        <f t="shared" ref="T5626:T5635" si="419">IF(R5626="","",MONTH(R5626)&amp;" "&amp;YEAR(R5626))</f>
        <v/>
      </c>
      <c r="U5626" s="32">
        <f t="shared" ref="U5626:U5635" si="420">Q5626-P5626</f>
        <v>0</v>
      </c>
      <c r="V5626" s="22" t="str">
        <f t="shared" ref="V5626:V5635" si="421">IF(Q5626&lt;&gt;0,IFERROR(U5626/P5626,""),"")</f>
        <v/>
      </c>
      <c r="X5626" s="33"/>
      <c r="Y5626" s="33"/>
    </row>
    <row r="5627" spans="1:25" x14ac:dyDescent="0.2">
      <c r="A5627" s="93"/>
      <c r="B5627" s="94" t="str">
        <f>IFERROR(VLOOKUP($A5627,HeadJournal!$A$1:$NTR$890,COLUMN(HeadJournal!B$1),0),"")</f>
        <v/>
      </c>
      <c r="C5627" s="94" t="str">
        <f>IFERROR(VLOOKUP($A5627,HeadJournal!$A$1:$NTR$890,COLUMN(HeadJournal!C$1),0),"")</f>
        <v/>
      </c>
      <c r="D5627" s="125" t="str">
        <f>IFERROR(VLOOKUP($A5627,HeadJournal!$A$1:$NTR$890,COLUMN(HeadJournal!D$1),0),"")</f>
        <v/>
      </c>
      <c r="E5627" s="95" t="str">
        <f>IFERROR(VLOOKUP($A5627,HeadJournal!$A$1:$NTR$890,COLUMN(HeadJournal!G$1),0),"")</f>
        <v/>
      </c>
      <c r="F5627" s="95" t="str">
        <f t="shared" si="418"/>
        <v/>
      </c>
      <c r="G5627" s="97"/>
      <c r="H5627" s="161"/>
      <c r="I5627" s="97"/>
      <c r="J5627" s="97"/>
      <c r="K5627" s="29"/>
      <c r="L5627" s="29"/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0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0</v>
      </c>
      <c r="Q5627" s="29"/>
      <c r="R5627" s="31"/>
      <c r="S5627" s="31"/>
      <c r="T5627" s="95" t="str">
        <f t="shared" si="419"/>
        <v/>
      </c>
      <c r="U5627" s="32">
        <f t="shared" si="420"/>
        <v>0</v>
      </c>
      <c r="V5627" s="22" t="str">
        <f t="shared" si="421"/>
        <v/>
      </c>
      <c r="X5627" s="33"/>
      <c r="Y5627" s="33"/>
    </row>
    <row r="5628" spans="1:25" x14ac:dyDescent="0.2">
      <c r="A5628" s="93"/>
      <c r="B5628" s="94" t="str">
        <f>IFERROR(VLOOKUP($A5628,HeadJournal!$A$1:$NTR$890,COLUMN(HeadJournal!B$1),0),"")</f>
        <v/>
      </c>
      <c r="C5628" s="94" t="str">
        <f>IFERROR(VLOOKUP($A5628,HeadJournal!$A$1:$NTR$890,COLUMN(HeadJournal!C$1),0),"")</f>
        <v/>
      </c>
      <c r="D5628" s="125" t="str">
        <f>IFERROR(VLOOKUP($A5628,HeadJournal!$A$1:$NTR$890,COLUMN(HeadJournal!D$1),0),"")</f>
        <v/>
      </c>
      <c r="E5628" s="95" t="str">
        <f>IFERROR(VLOOKUP($A5628,HeadJournal!$A$1:$NTR$890,COLUMN(HeadJournal!G$1),0),"")</f>
        <v/>
      </c>
      <c r="F5628" s="95" t="str">
        <f t="shared" si="418"/>
        <v/>
      </c>
      <c r="G5628" s="97"/>
      <c r="H5628" s="161"/>
      <c r="I5628" s="97"/>
      <c r="J5628" s="97"/>
      <c r="K5628" s="29"/>
      <c r="L5628" s="29"/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0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0</v>
      </c>
      <c r="Q5628" s="29"/>
      <c r="R5628" s="31"/>
      <c r="S5628" s="31"/>
      <c r="T5628" s="95" t="str">
        <f t="shared" si="419"/>
        <v/>
      </c>
      <c r="U5628" s="32">
        <f t="shared" si="420"/>
        <v>0</v>
      </c>
      <c r="V5628" s="22" t="str">
        <f t="shared" si="421"/>
        <v/>
      </c>
      <c r="X5628" s="33"/>
      <c r="Y5628" s="33"/>
    </row>
    <row r="5629" spans="1:25" x14ac:dyDescent="0.2">
      <c r="A5629" s="93"/>
      <c r="B5629" s="94" t="str">
        <f>IFERROR(VLOOKUP($A5629,HeadJournal!$A$1:$NTR$890,COLUMN(HeadJournal!B$1),0),"")</f>
        <v/>
      </c>
      <c r="C5629" s="94" t="str">
        <f>IFERROR(VLOOKUP($A5629,HeadJournal!$A$1:$NTR$890,COLUMN(HeadJournal!C$1),0),"")</f>
        <v/>
      </c>
      <c r="D5629" s="125" t="str">
        <f>IFERROR(VLOOKUP($A5629,HeadJournal!$A$1:$NTR$890,COLUMN(HeadJournal!D$1),0),"")</f>
        <v/>
      </c>
      <c r="E5629" s="95" t="str">
        <f>IFERROR(VLOOKUP($A5629,HeadJournal!$A$1:$NTR$890,COLUMN(HeadJournal!G$1),0),"")</f>
        <v/>
      </c>
      <c r="F5629" s="95" t="str">
        <f t="shared" si="418"/>
        <v/>
      </c>
      <c r="G5629" s="97"/>
      <c r="H5629" s="161"/>
      <c r="I5629" s="97"/>
      <c r="J5629" s="97"/>
      <c r="K5629" s="29"/>
      <c r="L5629" s="29"/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0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0</v>
      </c>
      <c r="Q5629" s="29"/>
      <c r="R5629" s="31"/>
      <c r="S5629" s="31"/>
      <c r="T5629" s="95" t="str">
        <f t="shared" si="419"/>
        <v/>
      </c>
      <c r="U5629" s="32">
        <f t="shared" si="420"/>
        <v>0</v>
      </c>
      <c r="V5629" s="22" t="str">
        <f t="shared" si="421"/>
        <v/>
      </c>
      <c r="X5629" s="33"/>
      <c r="Y5629" s="33"/>
    </row>
    <row r="5630" spans="1:25" x14ac:dyDescent="0.2">
      <c r="A5630" s="93"/>
      <c r="B5630" s="94" t="str">
        <f>IFERROR(VLOOKUP($A5630,HeadJournal!$A$1:$NTR$890,COLUMN(HeadJournal!B$1),0),"")</f>
        <v/>
      </c>
      <c r="C5630" s="94" t="str">
        <f>IFERROR(VLOOKUP($A5630,HeadJournal!$A$1:$NTR$890,COLUMN(HeadJournal!C$1),0),"")</f>
        <v/>
      </c>
      <c r="D5630" s="125" t="str">
        <f>IFERROR(VLOOKUP($A5630,HeadJournal!$A$1:$NTR$890,COLUMN(HeadJournal!D$1),0),"")</f>
        <v/>
      </c>
      <c r="E5630" s="95" t="str">
        <f>IFERROR(VLOOKUP($A5630,HeadJournal!$A$1:$NTR$890,COLUMN(HeadJournal!G$1),0),"")</f>
        <v/>
      </c>
      <c r="F5630" s="95" t="str">
        <f t="shared" si="418"/>
        <v/>
      </c>
      <c r="G5630" s="97"/>
      <c r="H5630" s="161"/>
      <c r="I5630" s="97"/>
      <c r="J5630" s="97"/>
      <c r="K5630" s="29"/>
      <c r="L5630" s="29"/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0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0</v>
      </c>
      <c r="Q5630" s="29"/>
      <c r="R5630" s="31"/>
      <c r="S5630" s="31"/>
      <c r="T5630" s="95" t="str">
        <f t="shared" si="419"/>
        <v/>
      </c>
      <c r="U5630" s="32">
        <f t="shared" si="420"/>
        <v>0</v>
      </c>
      <c r="V5630" s="22" t="str">
        <f t="shared" si="421"/>
        <v/>
      </c>
      <c r="X5630" s="33"/>
      <c r="Y5630" s="33"/>
    </row>
    <row r="5631" spans="1:25" x14ac:dyDescent="0.2">
      <c r="A5631" s="93"/>
      <c r="B5631" s="94" t="str">
        <f>IFERROR(VLOOKUP($A5631,HeadJournal!$A$1:$NTR$890,COLUMN(HeadJournal!B$1),0),"")</f>
        <v/>
      </c>
      <c r="C5631" s="94" t="str">
        <f>IFERROR(VLOOKUP($A5631,HeadJournal!$A$1:$NTR$890,COLUMN(HeadJournal!C$1),0),"")</f>
        <v/>
      </c>
      <c r="D5631" s="125" t="str">
        <f>IFERROR(VLOOKUP($A5631,HeadJournal!$A$1:$NTR$890,COLUMN(HeadJournal!D$1),0),"")</f>
        <v/>
      </c>
      <c r="E5631" s="95" t="str">
        <f>IFERROR(VLOOKUP($A5631,HeadJournal!$A$1:$NTR$890,COLUMN(HeadJournal!G$1),0),"")</f>
        <v/>
      </c>
      <c r="F5631" s="95" t="str">
        <f t="shared" si="418"/>
        <v/>
      </c>
      <c r="G5631" s="97"/>
      <c r="H5631" s="161"/>
      <c r="I5631" s="97"/>
      <c r="J5631" s="97"/>
      <c r="K5631" s="29"/>
      <c r="L5631" s="29"/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0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0</v>
      </c>
      <c r="Q5631" s="29"/>
      <c r="R5631" s="31"/>
      <c r="S5631" s="31"/>
      <c r="T5631" s="95" t="str">
        <f t="shared" si="419"/>
        <v/>
      </c>
      <c r="U5631" s="32">
        <f t="shared" si="420"/>
        <v>0</v>
      </c>
      <c r="V5631" s="22" t="str">
        <f t="shared" si="421"/>
        <v/>
      </c>
      <c r="X5631" s="33"/>
      <c r="Y5631" s="33"/>
    </row>
    <row r="5632" spans="1:25" x14ac:dyDescent="0.2">
      <c r="A5632" s="93"/>
      <c r="B5632" s="94" t="str">
        <f>IFERROR(VLOOKUP($A5632,HeadJournal!$A$1:$NTR$890,COLUMN(HeadJournal!B$1),0),"")</f>
        <v/>
      </c>
      <c r="C5632" s="94" t="str">
        <f>IFERROR(VLOOKUP($A5632,HeadJournal!$A$1:$NTR$890,COLUMN(HeadJournal!C$1),0),"")</f>
        <v/>
      </c>
      <c r="D5632" s="125" t="str">
        <f>IFERROR(VLOOKUP($A5632,HeadJournal!$A$1:$NTR$890,COLUMN(HeadJournal!D$1),0),"")</f>
        <v/>
      </c>
      <c r="E5632" s="95" t="str">
        <f>IFERROR(VLOOKUP($A5632,HeadJournal!$A$1:$NTR$890,COLUMN(HeadJournal!G$1),0),"")</f>
        <v/>
      </c>
      <c r="F5632" s="95" t="str">
        <f t="shared" si="418"/>
        <v/>
      </c>
      <c r="G5632" s="97"/>
      <c r="H5632" s="161"/>
      <c r="I5632" s="97"/>
      <c r="J5632" s="97"/>
      <c r="K5632" s="29"/>
      <c r="L5632" s="29"/>
      <c r="M5632" s="30">
        <f>IFERROR(VLOOKUP($A5632,HeadJournal!$A$1:$J$890,COLUMN(HeadJournal!I$1),0)*($K5632+$L5632)/(SUMIF($A:$A,$A5632,$K:$K)+SUMIF($A:$A,$A5632,$L:$L)),0)</f>
        <v>0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0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0</v>
      </c>
      <c r="Q5632" s="29"/>
      <c r="R5632" s="31"/>
      <c r="S5632" s="31"/>
      <c r="T5632" s="95" t="str">
        <f t="shared" si="419"/>
        <v/>
      </c>
      <c r="U5632" s="32">
        <f t="shared" si="420"/>
        <v>0</v>
      </c>
      <c r="V5632" s="22" t="str">
        <f t="shared" si="421"/>
        <v/>
      </c>
      <c r="X5632" s="33"/>
      <c r="Y5632" s="33"/>
    </row>
    <row r="5633" spans="1:25" x14ac:dyDescent="0.2">
      <c r="A5633" s="93"/>
      <c r="B5633" s="94" t="str">
        <f>IFERROR(VLOOKUP($A5633,HeadJournal!$A$1:$NTR$890,COLUMN(HeadJournal!B$1),0),"")</f>
        <v/>
      </c>
      <c r="C5633" s="94" t="str">
        <f>IFERROR(VLOOKUP($A5633,HeadJournal!$A$1:$NTR$890,COLUMN(HeadJournal!C$1),0),"")</f>
        <v/>
      </c>
      <c r="D5633" s="125" t="str">
        <f>IFERROR(VLOOKUP($A5633,HeadJournal!$A$1:$NTR$890,COLUMN(HeadJournal!D$1),0),"")</f>
        <v/>
      </c>
      <c r="E5633" s="95" t="str">
        <f>IFERROR(VLOOKUP($A5633,HeadJournal!$A$1:$NTR$890,COLUMN(HeadJournal!G$1),0),"")</f>
        <v/>
      </c>
      <c r="F5633" s="95" t="str">
        <f t="shared" si="418"/>
        <v/>
      </c>
      <c r="G5633" s="97"/>
      <c r="H5633" s="161"/>
      <c r="I5633" s="97"/>
      <c r="J5633" s="97"/>
      <c r="K5633" s="29"/>
      <c r="L5633" s="29"/>
      <c r="M5633" s="30">
        <f>IFERROR(VLOOKUP($A5633,HeadJournal!$A$1:$J$890,COLUMN(HeadJournal!I$1),0)*($K5633+$L5633)/(SUMIF($A:$A,$A5633,$K:$K)+SUMIF($A:$A,$A5633,$L:$L)),0)</f>
        <v>0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0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0</v>
      </c>
      <c r="Q5633" s="29"/>
      <c r="R5633" s="31"/>
      <c r="S5633" s="31"/>
      <c r="T5633" s="95" t="str">
        <f t="shared" si="419"/>
        <v/>
      </c>
      <c r="U5633" s="32">
        <f t="shared" si="420"/>
        <v>0</v>
      </c>
      <c r="V5633" s="22" t="str">
        <f t="shared" si="421"/>
        <v/>
      </c>
      <c r="X5633" s="33"/>
      <c r="Y5633" s="33"/>
    </row>
    <row r="5634" spans="1:25" x14ac:dyDescent="0.2">
      <c r="A5634" s="93"/>
      <c r="B5634" s="94" t="str">
        <f>IFERROR(VLOOKUP($A5634,HeadJournal!$A$1:$NTR$890,COLUMN(HeadJournal!B$1),0),"")</f>
        <v/>
      </c>
      <c r="C5634" s="94" t="str">
        <f>IFERROR(VLOOKUP($A5634,HeadJournal!$A$1:$NTR$890,COLUMN(HeadJournal!C$1),0),"")</f>
        <v/>
      </c>
      <c r="D5634" s="125" t="str">
        <f>IFERROR(VLOOKUP($A5634,HeadJournal!$A$1:$NTR$890,COLUMN(HeadJournal!D$1),0),"")</f>
        <v/>
      </c>
      <c r="E5634" s="95" t="str">
        <f>IFERROR(VLOOKUP($A5634,HeadJournal!$A$1:$NTR$890,COLUMN(HeadJournal!G$1),0),"")</f>
        <v/>
      </c>
      <c r="F5634" s="95" t="str">
        <f t="shared" si="418"/>
        <v/>
      </c>
      <c r="G5634" s="97"/>
      <c r="H5634" s="161"/>
      <c r="I5634" s="97"/>
      <c r="J5634" s="97"/>
      <c r="K5634" s="29"/>
      <c r="L5634" s="29"/>
      <c r="M5634" s="30">
        <f>IFERROR(VLOOKUP($A5634,HeadJournal!$A$1:$J$890,COLUMN(HeadJournal!I$1),0)*($K5634+$L5634)/(SUMIF($A:$A,$A5634,$K:$K)+SUMIF($A:$A,$A5634,$L:$L)),0)</f>
        <v>0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0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0</v>
      </c>
      <c r="Q5634" s="29"/>
      <c r="R5634" s="31"/>
      <c r="S5634" s="31"/>
      <c r="T5634" s="95" t="str">
        <f t="shared" si="419"/>
        <v/>
      </c>
      <c r="U5634" s="32">
        <f t="shared" si="420"/>
        <v>0</v>
      </c>
      <c r="V5634" s="22" t="str">
        <f t="shared" si="421"/>
        <v/>
      </c>
      <c r="X5634" s="33"/>
      <c r="Y5634" s="33"/>
    </row>
    <row r="5635" spans="1:25" x14ac:dyDescent="0.2">
      <c r="A5635" s="93"/>
      <c r="B5635" s="94" t="str">
        <f>IFERROR(VLOOKUP($A5635,HeadJournal!$A$1:$NTR$890,COLUMN(HeadJournal!B$1),0),"")</f>
        <v/>
      </c>
      <c r="C5635" s="94" t="str">
        <f>IFERROR(VLOOKUP($A5635,HeadJournal!$A$1:$NTR$890,COLUMN(HeadJournal!C$1),0),"")</f>
        <v/>
      </c>
      <c r="D5635" s="125" t="str">
        <f>IFERROR(VLOOKUP($A5635,HeadJournal!$A$1:$NTR$890,COLUMN(HeadJournal!D$1),0),"")</f>
        <v/>
      </c>
      <c r="E5635" s="95" t="str">
        <f>IFERROR(VLOOKUP($A5635,HeadJournal!$A$1:$NTR$890,COLUMN(HeadJournal!G$1),0),"")</f>
        <v/>
      </c>
      <c r="F5635" s="95" t="str">
        <f t="shared" si="418"/>
        <v/>
      </c>
      <c r="G5635" s="97"/>
      <c r="H5635" s="161"/>
      <c r="I5635" s="97"/>
      <c r="J5635" s="97"/>
      <c r="K5635" s="29"/>
      <c r="L5635" s="29"/>
      <c r="M5635" s="30">
        <f>IFERROR(VLOOKUP($A5635,HeadJournal!$A$1:$J$890,COLUMN(HeadJournal!I$1),0)*($K5635+$L5635)/(SUMIF($A:$A,$A5635,$K:$K)+SUMIF($A:$A,$A5635,$L:$L)),0)</f>
        <v>0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0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0</v>
      </c>
      <c r="Q5635" s="29"/>
      <c r="R5635" s="31"/>
      <c r="S5635" s="31"/>
      <c r="T5635" s="95" t="str">
        <f t="shared" si="419"/>
        <v/>
      </c>
      <c r="U5635" s="32">
        <f t="shared" si="420"/>
        <v>0</v>
      </c>
      <c r="V5635" s="22" t="str">
        <f t="shared" si="421"/>
        <v/>
      </c>
      <c r="X5635" s="33"/>
      <c r="Y5635" s="33"/>
    </row>
    <row r="5636" spans="1:25" x14ac:dyDescent="0.2">
      <c r="A5636" s="93"/>
      <c r="B5636" s="94" t="str">
        <f>IFERROR(VLOOKUP($A5636,HeadJournal!$A$1:$NTR$890,COLUMN(HeadJournal!B$1),0),"")</f>
        <v/>
      </c>
      <c r="C5636" s="94" t="str">
        <f>IFERROR(VLOOKUP($A5636,HeadJournal!$A$1:$NTR$890,COLUMN(HeadJournal!C$1),0),"")</f>
        <v/>
      </c>
      <c r="D5636" s="125" t="str">
        <f>IFERROR(VLOOKUP($A5636,HeadJournal!$A$1:$NTR$890,COLUMN(HeadJournal!D$1),0),"")</f>
        <v/>
      </c>
      <c r="E5636" s="95" t="str">
        <f>IFERROR(VLOOKUP($A5636,HeadJournal!$A$1:$NTR$890,COLUMN(HeadJournal!G$1),0),"")</f>
        <v/>
      </c>
      <c r="F5636" s="95" t="str">
        <f t="shared" ref="F5636:F5645" si="422">IFERROR(MONTH(E5636)&amp;" "&amp;YEAR(E5636),"")</f>
        <v/>
      </c>
      <c r="G5636" s="97"/>
      <c r="H5636" s="161"/>
      <c r="I5636" s="97"/>
      <c r="J5636" s="97"/>
      <c r="K5636" s="29"/>
      <c r="L5636" s="29"/>
      <c r="M5636" s="30">
        <f>IFERROR(VLOOKUP($A5636,HeadJournal!$A$1:$J$890,COLUMN(HeadJournal!I$1),0)*($K5636+$L5636)/(SUMIF($A:$A,$A5636,$K:$K)+SUMIF($A:$A,$A5636,$L:$L)),0)</f>
        <v>0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0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0</v>
      </c>
      <c r="Q5636" s="29"/>
      <c r="R5636" s="31"/>
      <c r="S5636" s="31"/>
      <c r="T5636" s="95" t="str">
        <f t="shared" ref="T5636:T5645" si="423">IF(R5636="","",MONTH(R5636)&amp;" "&amp;YEAR(R5636))</f>
        <v/>
      </c>
      <c r="U5636" s="32">
        <f t="shared" ref="U5636:U5645" si="424">Q5636-P5636</f>
        <v>0</v>
      </c>
      <c r="V5636" s="22" t="str">
        <f t="shared" ref="V5636:V5645" si="425">IF(Q5636&lt;&gt;0,IFERROR(U5636/P5636,""),"")</f>
        <v/>
      </c>
      <c r="X5636" s="33"/>
      <c r="Y5636" s="33"/>
    </row>
    <row r="5637" spans="1:25" x14ac:dyDescent="0.2">
      <c r="A5637" s="93"/>
      <c r="B5637" s="94" t="str">
        <f>IFERROR(VLOOKUP($A5637,HeadJournal!$A$1:$NTR$890,COLUMN(HeadJournal!B$1),0),"")</f>
        <v/>
      </c>
      <c r="C5637" s="94" t="str">
        <f>IFERROR(VLOOKUP($A5637,HeadJournal!$A$1:$NTR$890,COLUMN(HeadJournal!C$1),0),"")</f>
        <v/>
      </c>
      <c r="D5637" s="125" t="str">
        <f>IFERROR(VLOOKUP($A5637,HeadJournal!$A$1:$NTR$890,COLUMN(HeadJournal!D$1),0),"")</f>
        <v/>
      </c>
      <c r="E5637" s="95" t="str">
        <f>IFERROR(VLOOKUP($A5637,HeadJournal!$A$1:$NTR$890,COLUMN(HeadJournal!G$1),0),"")</f>
        <v/>
      </c>
      <c r="F5637" s="95" t="str">
        <f t="shared" si="422"/>
        <v/>
      </c>
      <c r="G5637" s="97"/>
      <c r="H5637" s="161"/>
      <c r="I5637" s="97"/>
      <c r="J5637" s="97"/>
      <c r="K5637" s="29"/>
      <c r="L5637" s="29"/>
      <c r="M5637" s="30">
        <f>IFERROR(VLOOKUP($A5637,HeadJournal!$A$1:$J$890,COLUMN(HeadJournal!I$1),0)*($K5637+$L5637)/(SUMIF($A:$A,$A5637,$K:$K)+SUMIF($A:$A,$A5637,$L:$L)),0)</f>
        <v>0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0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0</v>
      </c>
      <c r="Q5637" s="29"/>
      <c r="R5637" s="31"/>
      <c r="S5637" s="31"/>
      <c r="T5637" s="95" t="str">
        <f t="shared" si="423"/>
        <v/>
      </c>
      <c r="U5637" s="32">
        <f t="shared" si="424"/>
        <v>0</v>
      </c>
      <c r="V5637" s="22" t="str">
        <f t="shared" si="425"/>
        <v/>
      </c>
      <c r="X5637" s="33"/>
      <c r="Y5637" s="33"/>
    </row>
    <row r="5638" spans="1:25" x14ac:dyDescent="0.2">
      <c r="A5638" s="93"/>
      <c r="B5638" s="94" t="str">
        <f>IFERROR(VLOOKUP($A5638,HeadJournal!$A$1:$NTR$890,COLUMN(HeadJournal!B$1),0),"")</f>
        <v/>
      </c>
      <c r="C5638" s="94" t="str">
        <f>IFERROR(VLOOKUP($A5638,HeadJournal!$A$1:$NTR$890,COLUMN(HeadJournal!C$1),0),"")</f>
        <v/>
      </c>
      <c r="D5638" s="125" t="str">
        <f>IFERROR(VLOOKUP($A5638,HeadJournal!$A$1:$NTR$890,COLUMN(HeadJournal!D$1),0),"")</f>
        <v/>
      </c>
      <c r="E5638" s="95" t="str">
        <f>IFERROR(VLOOKUP($A5638,HeadJournal!$A$1:$NTR$890,COLUMN(HeadJournal!G$1),0),"")</f>
        <v/>
      </c>
      <c r="F5638" s="95" t="str">
        <f t="shared" si="422"/>
        <v/>
      </c>
      <c r="G5638" s="97"/>
      <c r="H5638" s="161"/>
      <c r="I5638" s="97"/>
      <c r="J5638" s="97"/>
      <c r="K5638" s="29"/>
      <c r="L5638" s="29"/>
      <c r="M5638" s="30">
        <f>IFERROR(VLOOKUP($A5638,HeadJournal!$A$1:$J$890,COLUMN(HeadJournal!I$1),0)*($K5638+$L5638)/(SUMIF($A:$A,$A5638,$K:$K)+SUMIF($A:$A,$A5638,$L:$L)),0)</f>
        <v>0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0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0</v>
      </c>
      <c r="Q5638" s="29"/>
      <c r="R5638" s="31"/>
      <c r="S5638" s="31"/>
      <c r="T5638" s="95" t="str">
        <f t="shared" si="423"/>
        <v/>
      </c>
      <c r="U5638" s="32">
        <f t="shared" si="424"/>
        <v>0</v>
      </c>
      <c r="V5638" s="22" t="str">
        <f t="shared" si="425"/>
        <v/>
      </c>
      <c r="X5638" s="33"/>
      <c r="Y5638" s="33"/>
    </row>
    <row r="5639" spans="1:25" x14ac:dyDescent="0.2">
      <c r="A5639" s="93"/>
      <c r="B5639" s="94" t="str">
        <f>IFERROR(VLOOKUP($A5639,HeadJournal!$A$1:$NTR$890,COLUMN(HeadJournal!B$1),0),"")</f>
        <v/>
      </c>
      <c r="C5639" s="94" t="str">
        <f>IFERROR(VLOOKUP($A5639,HeadJournal!$A$1:$NTR$890,COLUMN(HeadJournal!C$1),0),"")</f>
        <v/>
      </c>
      <c r="D5639" s="125" t="str">
        <f>IFERROR(VLOOKUP($A5639,HeadJournal!$A$1:$NTR$890,COLUMN(HeadJournal!D$1),0),"")</f>
        <v/>
      </c>
      <c r="E5639" s="95" t="str">
        <f>IFERROR(VLOOKUP($A5639,HeadJournal!$A$1:$NTR$890,COLUMN(HeadJournal!G$1),0),"")</f>
        <v/>
      </c>
      <c r="F5639" s="95" t="str">
        <f t="shared" si="422"/>
        <v/>
      </c>
      <c r="G5639" s="97"/>
      <c r="H5639" s="161"/>
      <c r="I5639" s="97"/>
      <c r="J5639" s="97"/>
      <c r="K5639" s="29"/>
      <c r="L5639" s="29"/>
      <c r="M5639" s="30">
        <f>IFERROR(VLOOKUP($A5639,HeadJournal!$A$1:$J$890,COLUMN(HeadJournal!I$1),0)*($K5639+$L5639)/(SUMIF($A:$A,$A5639,$K:$K)+SUMIF($A:$A,$A5639,$L:$L)),0)</f>
        <v>0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0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0</v>
      </c>
      <c r="Q5639" s="29"/>
      <c r="R5639" s="31"/>
      <c r="S5639" s="31"/>
      <c r="T5639" s="95" t="str">
        <f t="shared" si="423"/>
        <v/>
      </c>
      <c r="U5639" s="32">
        <f t="shared" si="424"/>
        <v>0</v>
      </c>
      <c r="V5639" s="22" t="str">
        <f t="shared" si="425"/>
        <v/>
      </c>
      <c r="X5639" s="33"/>
      <c r="Y5639" s="33"/>
    </row>
    <row r="5640" spans="1:25" x14ac:dyDescent="0.2">
      <c r="A5640" s="93"/>
      <c r="B5640" s="94" t="str">
        <f>IFERROR(VLOOKUP($A5640,HeadJournal!$A$1:$NTR$890,COLUMN(HeadJournal!B$1),0),"")</f>
        <v/>
      </c>
      <c r="C5640" s="94" t="str">
        <f>IFERROR(VLOOKUP($A5640,HeadJournal!$A$1:$NTR$890,COLUMN(HeadJournal!C$1),0),"")</f>
        <v/>
      </c>
      <c r="D5640" s="125" t="str">
        <f>IFERROR(VLOOKUP($A5640,HeadJournal!$A$1:$NTR$890,COLUMN(HeadJournal!D$1),0),"")</f>
        <v/>
      </c>
      <c r="E5640" s="95" t="str">
        <f>IFERROR(VLOOKUP($A5640,HeadJournal!$A$1:$NTR$890,COLUMN(HeadJournal!G$1),0),"")</f>
        <v/>
      </c>
      <c r="F5640" s="95" t="str">
        <f t="shared" si="422"/>
        <v/>
      </c>
      <c r="G5640" s="97"/>
      <c r="H5640" s="161"/>
      <c r="I5640" s="97"/>
      <c r="J5640" s="97"/>
      <c r="K5640" s="29"/>
      <c r="L5640" s="29"/>
      <c r="M5640" s="30">
        <f>IFERROR(VLOOKUP($A5640,HeadJournal!$A$1:$J$890,COLUMN(HeadJournal!I$1),0)*($K5640+$L5640)/(SUMIF($A:$A,$A5640,$K:$K)+SUMIF($A:$A,$A5640,$L:$L)),0)</f>
        <v>0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0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0</v>
      </c>
      <c r="Q5640" s="29"/>
      <c r="R5640" s="31"/>
      <c r="S5640" s="31"/>
      <c r="T5640" s="95" t="str">
        <f t="shared" si="423"/>
        <v/>
      </c>
      <c r="U5640" s="32">
        <f t="shared" si="424"/>
        <v>0</v>
      </c>
      <c r="V5640" s="22" t="str">
        <f t="shared" si="425"/>
        <v/>
      </c>
      <c r="X5640" s="33"/>
      <c r="Y5640" s="33"/>
    </row>
    <row r="5641" spans="1:25" x14ac:dyDescent="0.2">
      <c r="A5641" s="93"/>
      <c r="B5641" s="94" t="str">
        <f>IFERROR(VLOOKUP($A5641,HeadJournal!$A$1:$NTR$890,COLUMN(HeadJournal!B$1),0),"")</f>
        <v/>
      </c>
      <c r="C5641" s="94" t="str">
        <f>IFERROR(VLOOKUP($A5641,HeadJournal!$A$1:$NTR$890,COLUMN(HeadJournal!C$1),0),"")</f>
        <v/>
      </c>
      <c r="D5641" s="125" t="str">
        <f>IFERROR(VLOOKUP($A5641,HeadJournal!$A$1:$NTR$890,COLUMN(HeadJournal!D$1),0),"")</f>
        <v/>
      </c>
      <c r="E5641" s="95" t="str">
        <f>IFERROR(VLOOKUP($A5641,HeadJournal!$A$1:$NTR$890,COLUMN(HeadJournal!G$1),0),"")</f>
        <v/>
      </c>
      <c r="F5641" s="95" t="str">
        <f t="shared" si="422"/>
        <v/>
      </c>
      <c r="G5641" s="97"/>
      <c r="H5641" s="161"/>
      <c r="I5641" s="97"/>
      <c r="J5641" s="97"/>
      <c r="K5641" s="29"/>
      <c r="L5641" s="29"/>
      <c r="M5641" s="30">
        <f>IFERROR(VLOOKUP($A5641,HeadJournal!$A$1:$J$890,COLUMN(HeadJournal!I$1),0)*($K5641+$L5641)/(SUMIF($A:$A,$A5641,$K:$K)+SUMIF($A:$A,$A5641,$L:$L)),0)</f>
        <v>0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0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0</v>
      </c>
      <c r="Q5641" s="29"/>
      <c r="R5641" s="31"/>
      <c r="S5641" s="31"/>
      <c r="T5641" s="95" t="str">
        <f t="shared" si="423"/>
        <v/>
      </c>
      <c r="U5641" s="32">
        <f t="shared" si="424"/>
        <v>0</v>
      </c>
      <c r="V5641" s="22" t="str">
        <f t="shared" si="425"/>
        <v/>
      </c>
      <c r="X5641" s="33"/>
      <c r="Y5641" s="33"/>
    </row>
    <row r="5642" spans="1:25" x14ac:dyDescent="0.2">
      <c r="A5642" s="93"/>
      <c r="B5642" s="94" t="str">
        <f>IFERROR(VLOOKUP($A5642,HeadJournal!$A$1:$NTR$890,COLUMN(HeadJournal!B$1),0),"")</f>
        <v/>
      </c>
      <c r="C5642" s="94" t="str">
        <f>IFERROR(VLOOKUP($A5642,HeadJournal!$A$1:$NTR$890,COLUMN(HeadJournal!C$1),0),"")</f>
        <v/>
      </c>
      <c r="D5642" s="125" t="str">
        <f>IFERROR(VLOOKUP($A5642,HeadJournal!$A$1:$NTR$890,COLUMN(HeadJournal!D$1),0),"")</f>
        <v/>
      </c>
      <c r="E5642" s="95" t="str">
        <f>IFERROR(VLOOKUP($A5642,HeadJournal!$A$1:$NTR$890,COLUMN(HeadJournal!G$1),0),"")</f>
        <v/>
      </c>
      <c r="F5642" s="95" t="str">
        <f t="shared" si="422"/>
        <v/>
      </c>
      <c r="G5642" s="97"/>
      <c r="H5642" s="161"/>
      <c r="I5642" s="97"/>
      <c r="J5642" s="97"/>
      <c r="K5642" s="29"/>
      <c r="L5642" s="29"/>
      <c r="M5642" s="30">
        <f>IFERROR(VLOOKUP($A5642,HeadJournal!$A$1:$J$890,COLUMN(HeadJournal!I$1),0)*($K5642+$L5642)/(SUMIF($A:$A,$A5642,$K:$K)+SUMIF($A:$A,$A5642,$L:$L)),0)</f>
        <v>0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0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0</v>
      </c>
      <c r="Q5642" s="29"/>
      <c r="R5642" s="31"/>
      <c r="S5642" s="31"/>
      <c r="T5642" s="95" t="str">
        <f t="shared" si="423"/>
        <v/>
      </c>
      <c r="U5642" s="32">
        <f t="shared" si="424"/>
        <v>0</v>
      </c>
      <c r="V5642" s="22" t="str">
        <f t="shared" si="425"/>
        <v/>
      </c>
      <c r="X5642" s="33"/>
      <c r="Y5642" s="33"/>
    </row>
    <row r="5643" spans="1:25" x14ac:dyDescent="0.2">
      <c r="A5643" s="93"/>
      <c r="B5643" s="94" t="str">
        <f>IFERROR(VLOOKUP($A5643,HeadJournal!$A$1:$NTR$890,COLUMN(HeadJournal!B$1),0),"")</f>
        <v/>
      </c>
      <c r="C5643" s="94" t="str">
        <f>IFERROR(VLOOKUP($A5643,HeadJournal!$A$1:$NTR$890,COLUMN(HeadJournal!C$1),0),"")</f>
        <v/>
      </c>
      <c r="D5643" s="125" t="str">
        <f>IFERROR(VLOOKUP($A5643,HeadJournal!$A$1:$NTR$890,COLUMN(HeadJournal!D$1),0),"")</f>
        <v/>
      </c>
      <c r="E5643" s="95" t="str">
        <f>IFERROR(VLOOKUP($A5643,HeadJournal!$A$1:$NTR$890,COLUMN(HeadJournal!G$1),0),"")</f>
        <v/>
      </c>
      <c r="F5643" s="95" t="str">
        <f t="shared" si="422"/>
        <v/>
      </c>
      <c r="G5643" s="97"/>
      <c r="H5643" s="161"/>
      <c r="I5643" s="97"/>
      <c r="J5643" s="97"/>
      <c r="K5643" s="29"/>
      <c r="L5643" s="29"/>
      <c r="M5643" s="30">
        <f>IFERROR(VLOOKUP($A5643,HeadJournal!$A$1:$J$890,COLUMN(HeadJournal!I$1),0)*($K5643+$L5643)/(SUMIF($A:$A,$A5643,$K:$K)+SUMIF($A:$A,$A5643,$L:$L)),0)</f>
        <v>0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0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0</v>
      </c>
      <c r="Q5643" s="29"/>
      <c r="R5643" s="31"/>
      <c r="S5643" s="31"/>
      <c r="T5643" s="95" t="str">
        <f t="shared" si="423"/>
        <v/>
      </c>
      <c r="U5643" s="32">
        <f t="shared" si="424"/>
        <v>0</v>
      </c>
      <c r="V5643" s="22" t="str">
        <f t="shared" si="425"/>
        <v/>
      </c>
      <c r="X5643" s="33"/>
      <c r="Y5643" s="33"/>
    </row>
    <row r="5644" spans="1:25" x14ac:dyDescent="0.2">
      <c r="A5644" s="93"/>
      <c r="B5644" s="94" t="str">
        <f>IFERROR(VLOOKUP($A5644,HeadJournal!$A$1:$NTR$890,COLUMN(HeadJournal!B$1),0),"")</f>
        <v/>
      </c>
      <c r="C5644" s="94" t="str">
        <f>IFERROR(VLOOKUP($A5644,HeadJournal!$A$1:$NTR$890,COLUMN(HeadJournal!C$1),0),"")</f>
        <v/>
      </c>
      <c r="D5644" s="125" t="str">
        <f>IFERROR(VLOOKUP($A5644,HeadJournal!$A$1:$NTR$890,COLUMN(HeadJournal!D$1),0),"")</f>
        <v/>
      </c>
      <c r="E5644" s="95" t="str">
        <f>IFERROR(VLOOKUP($A5644,HeadJournal!$A$1:$NTR$890,COLUMN(HeadJournal!G$1),0),"")</f>
        <v/>
      </c>
      <c r="F5644" s="95" t="str">
        <f t="shared" si="422"/>
        <v/>
      </c>
      <c r="G5644" s="97"/>
      <c r="H5644" s="161"/>
      <c r="I5644" s="97"/>
      <c r="J5644" s="97"/>
      <c r="K5644" s="29"/>
      <c r="L5644" s="29"/>
      <c r="M5644" s="30">
        <f>IFERROR(VLOOKUP($A5644,HeadJournal!$A$1:$J$890,COLUMN(HeadJournal!I$1),0)*($K5644+$L5644)/(SUMIF($A:$A,$A5644,$K:$K)+SUMIF($A:$A,$A5644,$L:$L)),0)</f>
        <v>0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0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0</v>
      </c>
      <c r="Q5644" s="29"/>
      <c r="R5644" s="31"/>
      <c r="S5644" s="31"/>
      <c r="T5644" s="95" t="str">
        <f t="shared" si="423"/>
        <v/>
      </c>
      <c r="U5644" s="32">
        <f t="shared" si="424"/>
        <v>0</v>
      </c>
      <c r="V5644" s="22" t="str">
        <f t="shared" si="425"/>
        <v/>
      </c>
      <c r="X5644" s="33"/>
      <c r="Y5644" s="33"/>
    </row>
    <row r="5645" spans="1:25" x14ac:dyDescent="0.2">
      <c r="A5645" s="93"/>
      <c r="B5645" s="94" t="str">
        <f>IFERROR(VLOOKUP($A5645,HeadJournal!$A$1:$NTR$890,COLUMN(HeadJournal!B$1),0),"")</f>
        <v/>
      </c>
      <c r="C5645" s="94" t="str">
        <f>IFERROR(VLOOKUP($A5645,HeadJournal!$A$1:$NTR$890,COLUMN(HeadJournal!C$1),0),"")</f>
        <v/>
      </c>
      <c r="D5645" s="125" t="str">
        <f>IFERROR(VLOOKUP($A5645,HeadJournal!$A$1:$NTR$890,COLUMN(HeadJournal!D$1),0),"")</f>
        <v/>
      </c>
      <c r="E5645" s="95" t="str">
        <f>IFERROR(VLOOKUP($A5645,HeadJournal!$A$1:$NTR$890,COLUMN(HeadJournal!G$1),0),"")</f>
        <v/>
      </c>
      <c r="F5645" s="95" t="str">
        <f t="shared" si="422"/>
        <v/>
      </c>
      <c r="G5645" s="97"/>
      <c r="H5645" s="161"/>
      <c r="I5645" s="97"/>
      <c r="J5645" s="97"/>
      <c r="K5645" s="29"/>
      <c r="L5645" s="29"/>
      <c r="M5645" s="30">
        <f>IFERROR(VLOOKUP($A5645,HeadJournal!$A$1:$J$890,COLUMN(HeadJournal!I$1),0)*($K5645+$L5645)/(SUMIF($A:$A,$A5645,$K:$K)+SUMIF($A:$A,$A5645,$L:$L)),0)</f>
        <v>0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0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0</v>
      </c>
      <c r="Q5645" s="29"/>
      <c r="R5645" s="31"/>
      <c r="S5645" s="31"/>
      <c r="T5645" s="95" t="str">
        <f t="shared" si="423"/>
        <v/>
      </c>
      <c r="U5645" s="32">
        <f t="shared" si="424"/>
        <v>0</v>
      </c>
      <c r="V5645" s="22" t="str">
        <f t="shared" si="425"/>
        <v/>
      </c>
      <c r="X5645" s="33"/>
      <c r="Y5645" s="33"/>
    </row>
    <row r="5646" spans="1:25" x14ac:dyDescent="0.2">
      <c r="A5646" s="93"/>
      <c r="B5646" s="94" t="str">
        <f>IFERROR(VLOOKUP($A5646,HeadJournal!$A$1:$NTR$890,COLUMN(HeadJournal!B$1),0),"")</f>
        <v/>
      </c>
      <c r="C5646" s="94" t="str">
        <f>IFERROR(VLOOKUP($A5646,HeadJournal!$A$1:$NTR$890,COLUMN(HeadJournal!C$1),0),"")</f>
        <v/>
      </c>
      <c r="D5646" s="125" t="str">
        <f>IFERROR(VLOOKUP($A5646,HeadJournal!$A$1:$NTR$890,COLUMN(HeadJournal!D$1),0),"")</f>
        <v/>
      </c>
      <c r="E5646" s="95" t="str">
        <f>IFERROR(VLOOKUP($A5646,HeadJournal!$A$1:$NTR$890,COLUMN(HeadJournal!G$1),0),"")</f>
        <v/>
      </c>
      <c r="F5646" s="95" t="str">
        <f t="shared" si="402"/>
        <v/>
      </c>
      <c r="G5646" s="97"/>
      <c r="H5646" s="161"/>
      <c r="I5646" s="97"/>
      <c r="J5646" s="97"/>
      <c r="K5646" s="29"/>
      <c r="L5646" s="29"/>
      <c r="M5646" s="30">
        <f>IFERROR(VLOOKUP($A5646,HeadJournal!$A$1:$J$890,COLUMN(HeadJournal!I$1),0)*($K5646+$L5646)/(SUMIF($A:$A,$A5646,$K:$K)+SUMIF($A:$A,$A5646,$L:$L)),0)</f>
        <v>0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0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0</v>
      </c>
      <c r="Q5646" s="29"/>
      <c r="R5646" s="31"/>
      <c r="S5646" s="31"/>
      <c r="T5646" s="95" t="str">
        <f t="shared" si="403"/>
        <v/>
      </c>
      <c r="U5646" s="32">
        <f t="shared" si="404"/>
        <v>0</v>
      </c>
      <c r="V5646" s="22" t="str">
        <f t="shared" si="405"/>
        <v/>
      </c>
      <c r="X5646" s="33"/>
      <c r="Y5646" s="33"/>
    </row>
    <row r="5647" spans="1:25" x14ac:dyDescent="0.2">
      <c r="A5647" s="93"/>
      <c r="B5647" s="94" t="str">
        <f>IFERROR(VLOOKUP($A5647,HeadJournal!$A$1:$NTR$890,COLUMN(HeadJournal!B$1),0),"")</f>
        <v/>
      </c>
      <c r="C5647" s="94" t="str">
        <f>IFERROR(VLOOKUP($A5647,HeadJournal!$A$1:$NTR$890,COLUMN(HeadJournal!C$1),0),"")</f>
        <v/>
      </c>
      <c r="D5647" s="125" t="str">
        <f>IFERROR(VLOOKUP($A5647,HeadJournal!$A$1:$NTR$890,COLUMN(HeadJournal!D$1),0),"")</f>
        <v/>
      </c>
      <c r="E5647" s="95" t="str">
        <f>IFERROR(VLOOKUP($A5647,HeadJournal!$A$1:$NTR$890,COLUMN(HeadJournal!G$1),0),"")</f>
        <v/>
      </c>
      <c r="F5647" s="95" t="str">
        <f t="shared" si="402"/>
        <v/>
      </c>
      <c r="G5647" s="97"/>
      <c r="H5647" s="161"/>
      <c r="I5647" s="97"/>
      <c r="J5647" s="97"/>
      <c r="K5647" s="29"/>
      <c r="L5647" s="29"/>
      <c r="M5647" s="30">
        <f>IFERROR(VLOOKUP($A5647,HeadJournal!$A$1:$J$890,COLUMN(HeadJournal!I$1),0)*($K5647+$L5647)/(SUMIF($A:$A,$A5647,$K:$K)+SUMIF($A:$A,$A5647,$L:$L)),0)</f>
        <v>0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0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0</v>
      </c>
      <c r="Q5647" s="29"/>
      <c r="R5647" s="31"/>
      <c r="S5647" s="31"/>
      <c r="T5647" s="95" t="str">
        <f t="shared" si="403"/>
        <v/>
      </c>
      <c r="U5647" s="32">
        <f t="shared" si="404"/>
        <v>0</v>
      </c>
      <c r="V5647" s="22" t="str">
        <f t="shared" si="405"/>
        <v/>
      </c>
      <c r="X5647" s="33"/>
      <c r="Y5647" s="33"/>
    </row>
    <row r="5648" spans="1:25" x14ac:dyDescent="0.2">
      <c r="A5648" s="93"/>
      <c r="B5648" s="94" t="str">
        <f>IFERROR(VLOOKUP($A5648,HeadJournal!$A$1:$NTR$890,COLUMN(HeadJournal!B$1),0),"")</f>
        <v/>
      </c>
      <c r="C5648" s="94" t="str">
        <f>IFERROR(VLOOKUP($A5648,HeadJournal!$A$1:$NTR$890,COLUMN(HeadJournal!C$1),0),"")</f>
        <v/>
      </c>
      <c r="D5648" s="125" t="str">
        <f>IFERROR(VLOOKUP($A5648,HeadJournal!$A$1:$NTR$890,COLUMN(HeadJournal!D$1),0),"")</f>
        <v/>
      </c>
      <c r="E5648" s="95" t="str">
        <f>IFERROR(VLOOKUP($A5648,HeadJournal!$A$1:$NTR$890,COLUMN(HeadJournal!G$1),0),"")</f>
        <v/>
      </c>
      <c r="F5648" s="95" t="str">
        <f t="shared" si="402"/>
        <v/>
      </c>
      <c r="G5648" s="97"/>
      <c r="H5648" s="161"/>
      <c r="I5648" s="97"/>
      <c r="J5648" s="97"/>
      <c r="K5648" s="29"/>
      <c r="L5648" s="29"/>
      <c r="M5648" s="30">
        <f>IFERROR(VLOOKUP($A5648,HeadJournal!$A$1:$J$890,COLUMN(HeadJournal!I$1),0)*($K5648+$L5648)/(SUMIF($A:$A,$A5648,$K:$K)+SUMIF($A:$A,$A5648,$L:$L)),0)</f>
        <v>0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0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0</v>
      </c>
      <c r="Q5648" s="29"/>
      <c r="R5648" s="31"/>
      <c r="S5648" s="31"/>
      <c r="T5648" s="95" t="str">
        <f t="shared" si="403"/>
        <v/>
      </c>
      <c r="U5648" s="32">
        <f t="shared" si="404"/>
        <v>0</v>
      </c>
      <c r="V5648" s="22" t="str">
        <f t="shared" si="405"/>
        <v/>
      </c>
      <c r="X5648" s="33"/>
      <c r="Y5648" s="33"/>
    </row>
    <row r="5649" spans="1:25" x14ac:dyDescent="0.2">
      <c r="A5649" s="93"/>
      <c r="B5649" s="94" t="str">
        <f>IFERROR(VLOOKUP($A5649,HeadJournal!$A$1:$NTR$890,COLUMN(HeadJournal!B$1),0),"")</f>
        <v/>
      </c>
      <c r="C5649" s="94" t="str">
        <f>IFERROR(VLOOKUP($A5649,HeadJournal!$A$1:$NTR$890,COLUMN(HeadJournal!C$1),0),"")</f>
        <v/>
      </c>
      <c r="D5649" s="125" t="str">
        <f>IFERROR(VLOOKUP($A5649,HeadJournal!$A$1:$NTR$890,COLUMN(HeadJournal!D$1),0),"")</f>
        <v/>
      </c>
      <c r="E5649" s="95" t="str">
        <f>IFERROR(VLOOKUP($A5649,HeadJournal!$A$1:$NTR$890,COLUMN(HeadJournal!G$1),0),"")</f>
        <v/>
      </c>
      <c r="F5649" s="95" t="str">
        <f t="shared" si="402"/>
        <v/>
      </c>
      <c r="G5649" s="97"/>
      <c r="H5649" s="161"/>
      <c r="I5649" s="97"/>
      <c r="J5649" s="97"/>
      <c r="K5649" s="29"/>
      <c r="L5649" s="29"/>
      <c r="M5649" s="30">
        <f>IFERROR(VLOOKUP($A5649,HeadJournal!$A$1:$J$890,COLUMN(HeadJournal!I$1),0)*($K5649+$L5649)/(SUMIF($A:$A,$A5649,$K:$K)+SUMIF($A:$A,$A5649,$L:$L)),0)</f>
        <v>0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0</v>
      </c>
      <c r="Q5649" s="29"/>
      <c r="R5649" s="31"/>
      <c r="S5649" s="31"/>
      <c r="T5649" s="95" t="str">
        <f t="shared" si="403"/>
        <v/>
      </c>
      <c r="U5649" s="32">
        <f t="shared" si="404"/>
        <v>0</v>
      </c>
      <c r="V5649" s="22" t="str">
        <f t="shared" si="405"/>
        <v/>
      </c>
      <c r="X5649" s="33"/>
      <c r="Y5649" s="33"/>
    </row>
    <row r="5650" spans="1:25" x14ac:dyDescent="0.2">
      <c r="A5650" s="93"/>
      <c r="B5650" s="94" t="str">
        <f>IFERROR(VLOOKUP($A5650,HeadJournal!$A$1:$NTR$890,COLUMN(HeadJournal!B$1),0),"")</f>
        <v/>
      </c>
      <c r="C5650" s="94" t="str">
        <f>IFERROR(VLOOKUP($A5650,HeadJournal!$A$1:$NTR$890,COLUMN(HeadJournal!C$1),0),"")</f>
        <v/>
      </c>
      <c r="D5650" s="125" t="str">
        <f>IFERROR(VLOOKUP($A5650,HeadJournal!$A$1:$NTR$890,COLUMN(HeadJournal!D$1),0),"")</f>
        <v/>
      </c>
      <c r="E5650" s="95" t="str">
        <f>IFERROR(VLOOKUP($A5650,HeadJournal!$A$1:$NTR$890,COLUMN(HeadJournal!G$1),0),"")</f>
        <v/>
      </c>
      <c r="F5650" s="95" t="str">
        <f t="shared" si="402"/>
        <v/>
      </c>
      <c r="G5650" s="97"/>
      <c r="H5650" s="161"/>
      <c r="I5650" s="97"/>
      <c r="J5650" s="97"/>
      <c r="K5650" s="29"/>
      <c r="L5650" s="29"/>
      <c r="M5650" s="30">
        <f>IFERROR(VLOOKUP($A5650,HeadJournal!$A$1:$J$890,COLUMN(HeadJournal!I$1),0)*($K5650+$L5650)/(SUMIF($A:$A,$A5650,$K:$K)+SUMIF($A:$A,$A5650,$L:$L)),0)</f>
        <v>0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0</v>
      </c>
      <c r="Q5650" s="29"/>
      <c r="R5650" s="31"/>
      <c r="S5650" s="31"/>
      <c r="T5650" s="95" t="str">
        <f t="shared" si="403"/>
        <v/>
      </c>
      <c r="U5650" s="32">
        <f t="shared" si="404"/>
        <v>0</v>
      </c>
      <c r="V5650" s="22" t="str">
        <f t="shared" si="405"/>
        <v/>
      </c>
      <c r="X5650" s="33"/>
      <c r="Y5650" s="33"/>
    </row>
    <row r="5651" spans="1:25" x14ac:dyDescent="0.2">
      <c r="A5651" s="93"/>
      <c r="B5651" s="94" t="str">
        <f>IFERROR(VLOOKUP($A5651,HeadJournal!$A$1:$NTR$890,COLUMN(HeadJournal!B$1),0),"")</f>
        <v/>
      </c>
      <c r="C5651" s="94" t="str">
        <f>IFERROR(VLOOKUP($A5651,HeadJournal!$A$1:$NTR$890,COLUMN(HeadJournal!C$1),0),"")</f>
        <v/>
      </c>
      <c r="D5651" s="125" t="str">
        <f>IFERROR(VLOOKUP($A5651,HeadJournal!$A$1:$NTR$890,COLUMN(HeadJournal!D$1),0),"")</f>
        <v/>
      </c>
      <c r="E5651" s="95" t="str">
        <f>IFERROR(VLOOKUP($A5651,HeadJournal!$A$1:$NTR$890,COLUMN(HeadJournal!G$1),0),"")</f>
        <v/>
      </c>
      <c r="F5651" s="95" t="str">
        <f t="shared" si="357"/>
        <v/>
      </c>
      <c r="G5651" s="97"/>
      <c r="H5651" s="161"/>
      <c r="I5651" s="97"/>
      <c r="J5651" s="97"/>
      <c r="K5651" s="29"/>
      <c r="L5651" s="29"/>
      <c r="M5651" s="30">
        <f>IFERROR(VLOOKUP($A5651,HeadJournal!$A$1:$J$890,COLUMN(HeadJournal!I$1),0)*($K5651+$L5651)/(SUMIF($A:$A,$A5651,$K:$K)+SUMIF($A:$A,$A5651,$L:$L)),0)</f>
        <v>0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0</v>
      </c>
      <c r="Q5651" s="29"/>
      <c r="R5651" s="31"/>
      <c r="S5651" s="31"/>
      <c r="T5651" s="95" t="str">
        <f t="shared" si="360"/>
        <v/>
      </c>
      <c r="U5651" s="32">
        <f t="shared" si="358"/>
        <v>0</v>
      </c>
      <c r="V5651" s="22" t="str">
        <f t="shared" si="359"/>
        <v/>
      </c>
      <c r="X5651" s="33"/>
      <c r="Y5651" s="33"/>
    </row>
    <row r="5652" spans="1:25" x14ac:dyDescent="0.2">
      <c r="A5652" s="93"/>
      <c r="B5652" s="94" t="str">
        <f>IFERROR(VLOOKUP($A5652,HeadJournal!$A$1:$NTR$890,COLUMN(HeadJournal!B$1),0),"")</f>
        <v/>
      </c>
      <c r="C5652" s="94" t="str">
        <f>IFERROR(VLOOKUP($A5652,HeadJournal!$A$1:$NTR$890,COLUMN(HeadJournal!C$1),0),"")</f>
        <v/>
      </c>
      <c r="D5652" s="125" t="str">
        <f>IFERROR(VLOOKUP($A5652,HeadJournal!$A$1:$NTR$890,COLUMN(HeadJournal!D$1),0),"")</f>
        <v/>
      </c>
      <c r="E5652" s="95" t="str">
        <f>IFERROR(VLOOKUP($A5652,HeadJournal!$A$1:$NTR$890,COLUMN(HeadJournal!G$1),0),"")</f>
        <v/>
      </c>
      <c r="F5652" s="95" t="str">
        <f t="shared" si="357"/>
        <v/>
      </c>
      <c r="G5652" s="97"/>
      <c r="H5652" s="161"/>
      <c r="I5652" s="97"/>
      <c r="J5652" s="97"/>
      <c r="K5652" s="29"/>
      <c r="L5652" s="29"/>
      <c r="M5652" s="30">
        <f>IFERROR(VLOOKUP($A5652,HeadJournal!$A$1:$J$890,COLUMN(HeadJournal!I$1),0)*($K5652+$L5652)/(SUMIF($A:$A,$A5652,$K:$K)+SUMIF($A:$A,$A5652,$L:$L)),0)</f>
        <v>0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0</v>
      </c>
      <c r="Q5652" s="29"/>
      <c r="R5652" s="31"/>
      <c r="S5652" s="31"/>
      <c r="T5652" s="95" t="str">
        <f t="shared" si="360"/>
        <v/>
      </c>
      <c r="U5652" s="32">
        <f t="shared" si="358"/>
        <v>0</v>
      </c>
      <c r="V5652" s="22" t="str">
        <f t="shared" si="359"/>
        <v/>
      </c>
      <c r="X5652" s="33"/>
      <c r="Y5652" s="33"/>
    </row>
    <row r="5653" spans="1:25" x14ac:dyDescent="0.2">
      <c r="A5653" s="93"/>
      <c r="B5653" s="94" t="str">
        <f>IFERROR(VLOOKUP($A5653,HeadJournal!$A$1:$NTR$890,COLUMN(HeadJournal!B$1),0),"")</f>
        <v/>
      </c>
      <c r="C5653" s="94" t="str">
        <f>IFERROR(VLOOKUP($A5653,HeadJournal!$A$1:$NTR$890,COLUMN(HeadJournal!C$1),0),"")</f>
        <v/>
      </c>
      <c r="D5653" s="125" t="str">
        <f>IFERROR(VLOOKUP($A5653,HeadJournal!$A$1:$NTR$890,COLUMN(HeadJournal!D$1),0),"")</f>
        <v/>
      </c>
      <c r="E5653" s="95" t="str">
        <f>IFERROR(VLOOKUP($A5653,HeadJournal!$A$1:$NTR$890,COLUMN(HeadJournal!G$1),0),"")</f>
        <v/>
      </c>
      <c r="F5653" s="95" t="str">
        <f t="shared" si="357"/>
        <v/>
      </c>
      <c r="G5653" s="97"/>
      <c r="H5653" s="161"/>
      <c r="I5653" s="97"/>
      <c r="J5653" s="97"/>
      <c r="K5653" s="29"/>
      <c r="L5653" s="29"/>
      <c r="M5653" s="30">
        <f>IFERROR(VLOOKUP($A5653,HeadJournal!$A$1:$J$890,COLUMN(HeadJournal!I$1),0)*($K5653+$L5653)/(SUMIF($A:$A,$A5653,$K:$K)+SUMIF($A:$A,$A5653,$L:$L)),0)</f>
        <v>0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0</v>
      </c>
      <c r="Q5653" s="29"/>
      <c r="R5653" s="31"/>
      <c r="S5653" s="31"/>
      <c r="T5653" s="95" t="str">
        <f t="shared" si="360"/>
        <v/>
      </c>
      <c r="U5653" s="32">
        <f t="shared" si="358"/>
        <v>0</v>
      </c>
      <c r="V5653" s="22" t="str">
        <f t="shared" si="359"/>
        <v/>
      </c>
      <c r="X5653" s="33"/>
      <c r="Y5653" s="33"/>
    </row>
    <row r="5654" spans="1:25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357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360"/>
        <v/>
      </c>
      <c r="U5654" s="32">
        <f t="shared" si="358"/>
        <v>0</v>
      </c>
      <c r="V5654" s="22" t="str">
        <f t="shared" si="359"/>
        <v/>
      </c>
      <c r="X5654" s="33"/>
      <c r="Y5654" s="33"/>
    </row>
    <row r="5655" spans="1:25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357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360"/>
        <v/>
      </c>
      <c r="U5655" s="32">
        <f t="shared" si="358"/>
        <v>0</v>
      </c>
      <c r="V5655" s="22" t="str">
        <f t="shared" si="359"/>
        <v/>
      </c>
      <c r="X5655" s="33"/>
      <c r="Y5655" s="33"/>
    </row>
    <row r="5661" spans="1:25" x14ac:dyDescent="0.2">
      <c r="P5661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655" xr:uid="{D29BF7D3-E7C2-44BF-B258-B82FABBBEE2C}"/>
  <phoneticPr fontId="1" type="noConversion"/>
  <conditionalFormatting sqref="D1:D1048576">
    <cfRule type="expression" dxfId="17" priority="9">
      <formula>D1="Доставлен"</formula>
    </cfRule>
  </conditionalFormatting>
  <conditionalFormatting sqref="G1:G1048576">
    <cfRule type="expression" dxfId="16" priority="1">
      <formula>G1="Парфюм"</formula>
    </cfRule>
    <cfRule type="expression" dxfId="15" priority="2">
      <formula>G1="Спортпит"</formula>
    </cfRule>
    <cfRule type="expression" dxfId="14" priority="3">
      <formula>G1="Косметика"</formula>
    </cfRule>
    <cfRule type="expression" dxfId="13" priority="4">
      <formula>G1="Витамины"</formula>
    </cfRule>
  </conditionalFormatting>
  <dataValidations disablePrompts="1"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30" activePane="bottomLeft" state="frozen"/>
      <selection activeCell="H4889" sqref="H4889:L4899"/>
      <selection pane="bottomLeft" activeCell="C748" sqref="C748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-38595.467000000011</v>
      </c>
      <c r="J2" s="4">
        <f t="shared" si="0"/>
        <v>2517210.5129844509</v>
      </c>
      <c r="K2" s="4">
        <f t="shared" si="0"/>
        <v>2516198.1300000031</v>
      </c>
      <c r="L2" s="4">
        <f t="shared" si="0"/>
        <v>432134.22496666649</v>
      </c>
      <c r="M2" s="4">
        <f t="shared" si="0"/>
        <v>7260219.0740099242</v>
      </c>
      <c r="N2" s="4">
        <f t="shared" si="0"/>
        <v>10434210.237234205</v>
      </c>
      <c r="O2" s="17">
        <f t="shared" si="0"/>
        <v>3173991.1632242822</v>
      </c>
      <c r="P2" s="21">
        <f>SUBTOTAL(1,P$3:P$890)</f>
        <v>0.51449625046150571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889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889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887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886" si="38">IF(N172&lt;&gt;0,IFERROR(O172/M172,""),"")</f>
        <v>-0.59483568075117366</v>
      </c>
      <c r="Q172" s="7" t="b">
        <f t="shared" si="26"/>
        <v>1</v>
      </c>
      <c r="R172" s="73">
        <f t="shared" ref="R172:R886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3612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3613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27255.599999999999</v>
      </c>
      <c r="O388" s="18">
        <f>SUMIF(Journal!$A:$A,HeadJournal!$A388,Journal!U:U)</f>
        <v>4937.4966666666669</v>
      </c>
      <c r="P388" s="22">
        <f t="shared" si="78"/>
        <v>0.22123280786554295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86"/>
        <v>0.33557305925943365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42350</v>
      </c>
      <c r="O439" s="18">
        <f>SUMIF(Journal!$A:$A,HeadJournal!$A439,Journal!U:U)</f>
        <v>13704.59</v>
      </c>
      <c r="P439" s="22">
        <f t="shared" si="86"/>
        <v>0.4784218483868794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ref="P453:P460" si="89">IF(N453&lt;&gt;0,IFERROR(O453/M453,""),"")</f>
        <v>0.44375897658930513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94"/>
        <v>-0.41458010335917311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35600</v>
      </c>
      <c r="O465" s="18">
        <f>SUMIF(Journal!$A:$A,HeadJournal!$A465,Journal!U:U)</f>
        <v>15117.114999999994</v>
      </c>
      <c r="P465" s="22">
        <f t="shared" si="94"/>
        <v>0.73803641430394173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103"/>
        <v>0.6421779797398548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96"/>
        <v>7.25029160783352E-2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23100</v>
      </c>
      <c r="O547" s="18">
        <f>SUMIF(Journal!$A:$A,HeadJournal!$A547,Journal!U:U)</f>
        <v>1851.4050000000159</v>
      </c>
      <c r="P547" s="22">
        <f t="shared" si="110"/>
        <v>8.7130702053477754E-2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110"/>
        <v>0.55920775389801936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113"/>
        <v>0.53492857247274073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118"/>
        <v>0.33690693495151275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118"/>
        <v>0.17017406840770746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122"/>
        <v>0.52635687930131358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127"/>
        <v>0.22149139933375156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24900</v>
      </c>
      <c r="O625" s="18">
        <f>SUMIF(Journal!$A:$A,HeadJournal!$A625,Journal!U:U)</f>
        <v>10659.496666666673</v>
      </c>
      <c r="P625" s="22">
        <f t="shared" si="127"/>
        <v>0.74853370117301632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3626</v>
      </c>
      <c r="B634" s="124" t="s">
        <v>3652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3632</v>
      </c>
      <c r="B635" s="124" t="s">
        <v>3651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29850</v>
      </c>
      <c r="O635" s="18">
        <f>SUMIF(Journal!$A:$A,HeadJournal!$A635,Journal!U:U)</f>
        <v>11498.080000000004</v>
      </c>
      <c r="P635" s="22">
        <f t="shared" si="131"/>
        <v>0.62653280964607538</v>
      </c>
      <c r="R635" s="73">
        <f t="shared" si="132"/>
        <v>5.5307564549104404E-2</v>
      </c>
    </row>
    <row r="636" spans="1:18" x14ac:dyDescent="0.25">
      <c r="A636" s="12" t="s">
        <v>3645</v>
      </c>
      <c r="B636" s="124" t="s">
        <v>3650</v>
      </c>
      <c r="C636" s="12" t="s">
        <v>1803</v>
      </c>
      <c r="D636" s="12" t="s">
        <v>737</v>
      </c>
      <c r="E636" s="12" t="s">
        <v>1513</v>
      </c>
      <c r="F636" s="12" t="s">
        <v>3917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3648</v>
      </c>
      <c r="B637" s="124" t="s">
        <v>3649</v>
      </c>
      <c r="C637" s="12" t="s">
        <v>1804</v>
      </c>
      <c r="D637" s="12" t="s">
        <v>737</v>
      </c>
      <c r="E637" s="12" t="s">
        <v>1513</v>
      </c>
      <c r="F637" s="12" t="s">
        <v>3917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3653</v>
      </c>
      <c r="B638" s="124" t="s">
        <v>3654</v>
      </c>
      <c r="C638" s="12" t="s">
        <v>1803</v>
      </c>
      <c r="D638" s="12" t="s">
        <v>737</v>
      </c>
      <c r="E638" s="12" t="s">
        <v>1513</v>
      </c>
      <c r="F638" s="12" t="s">
        <v>3917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3655</v>
      </c>
      <c r="B639" s="124" t="s">
        <v>3656</v>
      </c>
      <c r="C639" s="12" t="s">
        <v>1803</v>
      </c>
      <c r="D639" s="12" t="s">
        <v>737</v>
      </c>
      <c r="E639" s="12" t="s">
        <v>1513</v>
      </c>
      <c r="F639" s="12" t="s">
        <v>3925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23400</v>
      </c>
      <c r="O639" s="18">
        <f>SUMIF(Journal!$A:$A,HeadJournal!$A639,Journal!U:U)</f>
        <v>6087.8600000000042</v>
      </c>
      <c r="P639" s="22">
        <f t="shared" si="131"/>
        <v>0.35165265530431278</v>
      </c>
      <c r="R639" s="73">
        <f t="shared" si="132"/>
        <v>3.3502501712671003E-2</v>
      </c>
    </row>
    <row r="640" spans="1:18" x14ac:dyDescent="0.25">
      <c r="A640" s="12" t="s">
        <v>3657</v>
      </c>
      <c r="B640" s="124" t="s">
        <v>3658</v>
      </c>
      <c r="C640" s="12" t="s">
        <v>1789</v>
      </c>
      <c r="D640" s="12" t="s">
        <v>737</v>
      </c>
      <c r="E640" s="12" t="s">
        <v>1513</v>
      </c>
      <c r="F640" s="12" t="s">
        <v>3917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3692</v>
      </c>
      <c r="B641" s="12"/>
      <c r="C641" s="12" t="s">
        <v>1404</v>
      </c>
      <c r="D641" s="12" t="s">
        <v>737</v>
      </c>
      <c r="E641" s="12" t="s">
        <v>1513</v>
      </c>
      <c r="F641" s="12" t="s">
        <v>3693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3910</v>
      </c>
      <c r="B642" s="124" t="s">
        <v>3918</v>
      </c>
      <c r="C642" s="12" t="s">
        <v>1804</v>
      </c>
      <c r="D642" s="12" t="s">
        <v>737</v>
      </c>
      <c r="E642" s="12" t="s">
        <v>1513</v>
      </c>
      <c r="F642" s="12" t="s">
        <v>3925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3911</v>
      </c>
      <c r="B643" s="124" t="s">
        <v>3919</v>
      </c>
      <c r="C643" s="12" t="s">
        <v>1787</v>
      </c>
      <c r="D643" s="12" t="s">
        <v>737</v>
      </c>
      <c r="E643" s="12" t="s">
        <v>1513</v>
      </c>
      <c r="F643" s="12" t="s">
        <v>3925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26800</v>
      </c>
      <c r="O643" s="18">
        <f>SUMIF(Journal!$A:$A,HeadJournal!$A643,Journal!U:U)</f>
        <v>10034.279999999999</v>
      </c>
      <c r="P643" s="22">
        <f t="shared" si="131"/>
        <v>0.59849979601233938</v>
      </c>
      <c r="R643" s="73">
        <f t="shared" si="132"/>
        <v>3.4594398570416303E-2</v>
      </c>
    </row>
    <row r="644" spans="1:18" x14ac:dyDescent="0.25">
      <c r="A644" s="12" t="s">
        <v>3912</v>
      </c>
      <c r="B644" s="124" t="s">
        <v>3920</v>
      </c>
      <c r="C644" s="12" t="s">
        <v>1787</v>
      </c>
      <c r="D644" s="12" t="s">
        <v>737</v>
      </c>
      <c r="E644" s="12" t="s">
        <v>1513</v>
      </c>
      <c r="F644" s="12" t="s">
        <v>3944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23800</v>
      </c>
      <c r="O644" s="18">
        <f>SUMIF(Journal!$A:$A,HeadJournal!$A644,Journal!U:U)</f>
        <v>6453.020000000005</v>
      </c>
      <c r="P644" s="22">
        <f t="shared" si="131"/>
        <v>0.37199673949010181</v>
      </c>
      <c r="R644" s="73">
        <f t="shared" si="132"/>
        <v>3.0552868568477057E-2</v>
      </c>
    </row>
    <row r="645" spans="1:18" x14ac:dyDescent="0.25">
      <c r="A645" s="12" t="s">
        <v>3913</v>
      </c>
      <c r="B645" s="124" t="s">
        <v>3921</v>
      </c>
      <c r="C645" s="12" t="s">
        <v>1787</v>
      </c>
      <c r="D645" s="12" t="s">
        <v>737</v>
      </c>
      <c r="E645" s="12" t="s">
        <v>1513</v>
      </c>
      <c r="F645" s="12" t="s">
        <v>3944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3914</v>
      </c>
      <c r="B646" s="124" t="s">
        <v>3922</v>
      </c>
      <c r="C646" s="12" t="s">
        <v>1789</v>
      </c>
      <c r="D646" s="12" t="s">
        <v>737</v>
      </c>
      <c r="E646" s="12" t="s">
        <v>1513</v>
      </c>
      <c r="F646" s="12" t="s">
        <v>3925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3915</v>
      </c>
      <c r="B647" s="124" t="s">
        <v>3923</v>
      </c>
      <c r="C647" s="12" t="s">
        <v>1803</v>
      </c>
      <c r="D647" s="12" t="s">
        <v>737</v>
      </c>
      <c r="E647" s="12" t="s">
        <v>1513</v>
      </c>
      <c r="F647" s="12" t="s">
        <v>3944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136"/>
        <v>0.55955524120388911</v>
      </c>
      <c r="R647" s="73">
        <f t="shared" si="137"/>
        <v>2.9104375980213423E-2</v>
      </c>
    </row>
    <row r="648" spans="1:18" x14ac:dyDescent="0.25">
      <c r="A648" s="12" t="s">
        <v>3916</v>
      </c>
      <c r="B648" s="124" t="s">
        <v>3924</v>
      </c>
      <c r="C648" s="12" t="s">
        <v>1803</v>
      </c>
      <c r="D648" s="12" t="s">
        <v>737</v>
      </c>
      <c r="E648" s="12" t="s">
        <v>1513</v>
      </c>
      <c r="F648" s="12" t="s">
        <v>3944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3934</v>
      </c>
      <c r="B649" s="124" t="s">
        <v>3938</v>
      </c>
      <c r="C649" s="12" t="s">
        <v>1789</v>
      </c>
      <c r="D649" s="12" t="s">
        <v>737</v>
      </c>
      <c r="E649" s="12" t="s">
        <v>1513</v>
      </c>
      <c r="F649" s="12" t="s">
        <v>4003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3937</v>
      </c>
      <c r="B650" s="124" t="s">
        <v>3939</v>
      </c>
      <c r="C650" s="12" t="s">
        <v>1804</v>
      </c>
      <c r="D650" s="12" t="s">
        <v>737</v>
      </c>
      <c r="E650" s="12" t="s">
        <v>1513</v>
      </c>
      <c r="F650" s="12" t="s">
        <v>4003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136"/>
        <v>0.85234087818656368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3940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3945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3965</v>
      </c>
      <c r="B653" s="124" t="s">
        <v>3992</v>
      </c>
      <c r="C653" s="12" t="s">
        <v>1803</v>
      </c>
      <c r="D653" s="12" t="s">
        <v>737</v>
      </c>
      <c r="E653" s="12" t="s">
        <v>1513</v>
      </c>
      <c r="F653" s="12" t="s">
        <v>4003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136"/>
        <v>0.57480958005609339</v>
      </c>
      <c r="R653" s="73">
        <f t="shared" si="137"/>
        <v>4.32870005280157E-2</v>
      </c>
    </row>
    <row r="654" spans="1:18" x14ac:dyDescent="0.25">
      <c r="A654" s="12" t="s">
        <v>3978</v>
      </c>
      <c r="B654" s="124" t="s">
        <v>3993</v>
      </c>
      <c r="C654" s="12" t="s">
        <v>1803</v>
      </c>
      <c r="D654" s="12" t="s">
        <v>737</v>
      </c>
      <c r="E654" s="12" t="s">
        <v>1513</v>
      </c>
      <c r="F654" s="12" t="s">
        <v>4058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136"/>
        <v>0.55087106219927251</v>
      </c>
      <c r="R654" s="73">
        <f t="shared" si="137"/>
        <v>4.1937878790395323E-2</v>
      </c>
    </row>
    <row r="655" spans="1:18" x14ac:dyDescent="0.25">
      <c r="A655" s="12" t="s">
        <v>3991</v>
      </c>
      <c r="B655" s="124" t="s">
        <v>3994</v>
      </c>
      <c r="C655" s="12" t="s">
        <v>1787</v>
      </c>
      <c r="D655" s="12" t="s">
        <v>737</v>
      </c>
      <c r="E655" s="12" t="s">
        <v>1513</v>
      </c>
      <c r="F655" s="12" t="s">
        <v>4058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3995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4001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136"/>
        <v>0.797752808988764</v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4002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4016</v>
      </c>
      <c r="B659" s="124" t="s">
        <v>4057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139"/>
        <v>0.87989007719101764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4020</v>
      </c>
      <c r="B660" s="124" t="s">
        <v>4056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4029</v>
      </c>
      <c r="B661" s="124" t="s">
        <v>4055</v>
      </c>
      <c r="C661" s="12" t="s">
        <v>1787</v>
      </c>
      <c r="D661" s="12" t="s">
        <v>737</v>
      </c>
      <c r="E661" s="12" t="s">
        <v>1513</v>
      </c>
      <c r="F661" s="12" t="s">
        <v>4058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139"/>
        <v>0.78524142264302033</v>
      </c>
      <c r="R661" s="73">
        <f t="shared" si="140"/>
        <v>4.5820002245633783E-2</v>
      </c>
    </row>
    <row r="662" spans="1:18" x14ac:dyDescent="0.25">
      <c r="A662" s="12" t="s">
        <v>4034</v>
      </c>
      <c r="B662" s="124" t="s">
        <v>4054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4045</v>
      </c>
      <c r="B663" s="124" t="s">
        <v>4053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4051</v>
      </c>
      <c r="B664" s="124" t="s">
        <v>4052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139"/>
        <v>0.77510827254795056</v>
      </c>
      <c r="R664" s="73">
        <f t="shared" si="140"/>
        <v>2.5600200937426227E-2</v>
      </c>
    </row>
    <row r="665" spans="1:18" x14ac:dyDescent="0.25">
      <c r="A665" s="12" t="s">
        <v>4063</v>
      </c>
      <c r="B665" s="12" t="s">
        <v>4060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139"/>
        <v>-0.31899036235160799</v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4064</v>
      </c>
      <c r="B666" s="12" t="s">
        <v>4061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4059</v>
      </c>
      <c r="B667" s="12" t="s">
        <v>4062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4092</v>
      </c>
      <c r="B668" s="12"/>
      <c r="C668" s="12" t="s">
        <v>4093</v>
      </c>
      <c r="D668" s="12" t="s">
        <v>1541</v>
      </c>
      <c r="E668" s="12" t="s">
        <v>4094</v>
      </c>
      <c r="F668" s="12" t="s">
        <v>4095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21150</v>
      </c>
      <c r="O668" s="18">
        <f>SUMIF(Journal!$A:$A,HeadJournal!$A668,Journal!U:U)</f>
        <v>6780.2450000000035</v>
      </c>
      <c r="P668" s="22">
        <f t="shared" si="139"/>
        <v>0.47184137794972864</v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4104</v>
      </c>
      <c r="B669" s="124" t="s">
        <v>4105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4118</v>
      </c>
      <c r="B670" s="124" t="s">
        <v>4119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131"/>
        <v>0.55789851273058366</v>
      </c>
      <c r="R670" s="73">
        <f t="shared" si="132"/>
        <v>3.1681633620235405E-2</v>
      </c>
    </row>
    <row r="671" spans="1:18" x14ac:dyDescent="0.25">
      <c r="A671" s="12" t="s">
        <v>4129</v>
      </c>
      <c r="B671" s="124" t="s">
        <v>4128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4140</v>
      </c>
      <c r="B672" s="124" t="s">
        <v>4139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4143</v>
      </c>
      <c r="B673" s="124" t="s">
        <v>4144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4151</v>
      </c>
      <c r="B674" s="124" t="s">
        <v>4160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20600</v>
      </c>
      <c r="O674" s="18">
        <f>SUMIF(Journal!$A:$A,HeadJournal!$A674,Journal!U:U)</f>
        <v>6818.340945830525</v>
      </c>
      <c r="P674" s="22">
        <f t="shared" si="131"/>
        <v>0.49474021371670185</v>
      </c>
      <c r="R674" s="73">
        <f t="shared" si="132"/>
        <v>4.1601183941629892E-2</v>
      </c>
    </row>
    <row r="675" spans="1:18" x14ac:dyDescent="0.25">
      <c r="A675" s="12" t="s">
        <v>4158</v>
      </c>
      <c r="B675" s="124" t="s">
        <v>4159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131"/>
        <v>0.74966219751884</v>
      </c>
      <c r="R675" s="73">
        <f t="shared" si="132"/>
        <v>4.7317908486358577E-2</v>
      </c>
    </row>
    <row r="676" spans="1:18" x14ac:dyDescent="0.25">
      <c r="A676" s="12" t="s">
        <v>4169</v>
      </c>
      <c r="B676" s="124" t="s">
        <v>4175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4173</v>
      </c>
      <c r="B677" s="124" t="s">
        <v>4174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4186</v>
      </c>
      <c r="B678" s="124" t="s">
        <v>4187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4190</v>
      </c>
      <c r="B679" s="124" t="s">
        <v>4191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143"/>
        <v>0.67720945073435856</v>
      </c>
      <c r="R679" s="73">
        <f t="shared" si="144"/>
        <v>3.6816792820998118E-2</v>
      </c>
    </row>
    <row r="680" spans="1:18" x14ac:dyDescent="0.25">
      <c r="A680" s="12" t="s">
        <v>4388</v>
      </c>
      <c r="B680" s="124" t="s">
        <v>4389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143"/>
        <v>0.70928112519534636</v>
      </c>
      <c r="R680" s="73">
        <f t="shared" si="144"/>
        <v>3.1472477860739707E-2</v>
      </c>
    </row>
    <row r="681" spans="1:18" x14ac:dyDescent="0.25">
      <c r="A681" s="12" t="s">
        <v>4399</v>
      </c>
      <c r="B681" s="124" t="s">
        <v>4400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18450</v>
      </c>
      <c r="O681" s="18">
        <f>SUMIF(Journal!$A:$A,HeadJournal!$A681,Journal!U:U)</f>
        <v>1085.8399999999992</v>
      </c>
      <c r="P681" s="22">
        <f t="shared" si="143"/>
        <v>6.2533402134050786E-2</v>
      </c>
      <c r="R681" s="73">
        <f t="shared" si="144"/>
        <v>2.6721707240661224E-2</v>
      </c>
    </row>
    <row r="682" spans="1:18" x14ac:dyDescent="0.25">
      <c r="A682" s="12" t="s">
        <v>4404</v>
      </c>
      <c r="B682" s="124" t="s">
        <v>4405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4413</v>
      </c>
      <c r="B683" s="124" t="s">
        <v>4414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4434</v>
      </c>
      <c r="B684" s="124" t="s">
        <v>4435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143"/>
        <v>0.44014639286268759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4436</v>
      </c>
      <c r="B685" s="124" t="s">
        <v>4437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143"/>
        <v>0.33124183321909356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4441</v>
      </c>
      <c r="B686" s="124" t="s">
        <v>4476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18100</v>
      </c>
      <c r="O686" s="18">
        <f>SUMIF(Journal!$A:$A,HeadJournal!$A686,Journal!U:U)</f>
        <v>4393.9266666666681</v>
      </c>
      <c r="P686" s="22">
        <f t="shared" si="143"/>
        <v>0.32058245711998251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4450</v>
      </c>
      <c r="B687" s="124" t="s">
        <v>4477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25200</v>
      </c>
      <c r="O687" s="18">
        <f>SUMIF(Journal!$A:$A,HeadJournal!$A687,Journal!U:U)</f>
        <v>8401.4666666666672</v>
      </c>
      <c r="P687" s="22">
        <f t="shared" si="143"/>
        <v>0.50013096381430122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4456</v>
      </c>
      <c r="B688" s="124" t="s">
        <v>4478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143"/>
        <v>0.64205741151255058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4463</v>
      </c>
      <c r="B689" s="124" t="s">
        <v>4479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143"/>
        <v>0.48155574217670671</v>
      </c>
      <c r="R689" s="73">
        <f t="shared" si="144"/>
        <v>2.6174151445121814E-2</v>
      </c>
    </row>
    <row r="690" spans="1:18" x14ac:dyDescent="0.25">
      <c r="A690" s="12" t="s">
        <v>4466</v>
      </c>
      <c r="B690" s="124" t="s">
        <v>4480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131"/>
        <v>0.82786455017629856</v>
      </c>
      <c r="R690" s="73">
        <f t="shared" si="132"/>
        <v>2.1456660278924431E-2</v>
      </c>
    </row>
    <row r="691" spans="1:18" x14ac:dyDescent="0.25">
      <c r="A691" s="12" t="s">
        <v>4475</v>
      </c>
      <c r="B691" s="124" t="s">
        <v>4481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131"/>
        <v>0.79045639623532948</v>
      </c>
      <c r="R691" s="73">
        <f t="shared" si="132"/>
        <v>2.7746838889027035E-2</v>
      </c>
    </row>
    <row r="692" spans="1:18" x14ac:dyDescent="0.25">
      <c r="A692" s="12" t="s">
        <v>4490</v>
      </c>
      <c r="B692" s="124" t="s">
        <v>4491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131"/>
        <v>0.83369697275436949</v>
      </c>
      <c r="R692" s="73">
        <f t="shared" si="132"/>
        <v>3.1879756564777574E-2</v>
      </c>
    </row>
    <row r="693" spans="1:18" x14ac:dyDescent="0.25">
      <c r="A693" s="12" t="s">
        <v>4497</v>
      </c>
      <c r="B693" s="124" t="s">
        <v>4498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131"/>
        <v>0.69009477251869522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4499</v>
      </c>
      <c r="B694" s="124" t="s">
        <v>4500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4628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4630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4631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885" si="148">IF(N697&lt;&gt;0,IFERROR(O697/M697,""),"")</f>
        <v>1.3474178403755868</v>
      </c>
      <c r="Q697" s="7" t="b">
        <f t="shared" si="138"/>
        <v>1</v>
      </c>
      <c r="R697" s="73">
        <f t="shared" ref="R697:R885" si="149">L697/M697</f>
        <v>0</v>
      </c>
    </row>
    <row r="698" spans="1:18" x14ac:dyDescent="0.25">
      <c r="A698" s="12" t="s">
        <v>4654</v>
      </c>
      <c r="B698" s="194" t="s">
        <v>4656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23200</v>
      </c>
      <c r="O698" s="18">
        <f>SUMIF(Journal!$A:$A,HeadJournal!$A698,Journal!U:U)</f>
        <v>6064.8100000000031</v>
      </c>
      <c r="P698" s="22">
        <f t="shared" si="148"/>
        <v>0.353938882498531</v>
      </c>
      <c r="R698" s="73">
        <f t="shared" si="149"/>
        <v>2.9471514468179229E-2</v>
      </c>
    </row>
    <row r="699" spans="1:18" x14ac:dyDescent="0.25">
      <c r="A699" s="12" t="s">
        <v>4655</v>
      </c>
      <c r="B699" s="194" t="s">
        <v>4657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20200</v>
      </c>
      <c r="O699" s="18">
        <f>SUMIF(Journal!$A:$A,HeadJournal!$A699,Journal!U:U)</f>
        <v>3525.1759487776417</v>
      </c>
      <c r="P699" s="22">
        <f t="shared" si="148"/>
        <v>0.21140708519315543</v>
      </c>
      <c r="R699" s="73">
        <f t="shared" si="149"/>
        <v>3.0285177129828887E-2</v>
      </c>
    </row>
    <row r="700" spans="1:18" x14ac:dyDescent="0.25">
      <c r="A700" s="12" t="s">
        <v>4666</v>
      </c>
      <c r="B700" s="194" t="s">
        <v>4667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22080</v>
      </c>
      <c r="O700" s="18">
        <f>SUMIF(Journal!$A:$A,HeadJournal!$A700,Journal!U:U)</f>
        <v>4514.140000000004</v>
      </c>
      <c r="P700" s="22">
        <f t="shared" si="148"/>
        <v>0.25698371727885821</v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2" t="s">
        <v>4676</v>
      </c>
      <c r="B701" s="194" t="s">
        <v>4677</v>
      </c>
      <c r="C701" s="12" t="s">
        <v>1804</v>
      </c>
      <c r="D701" s="12" t="s">
        <v>737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148"/>
        <v>0.12211485877690459</v>
      </c>
      <c r="Q701" s="7" t="b">
        <f t="shared" si="138"/>
        <v>1</v>
      </c>
      <c r="R701" s="73">
        <f t="shared" si="149"/>
        <v>3.9523487615158628E-2</v>
      </c>
    </row>
    <row r="702" spans="1:18" x14ac:dyDescent="0.25">
      <c r="A702" s="12" t="s">
        <v>4684</v>
      </c>
      <c r="B702" s="194" t="s">
        <v>4685</v>
      </c>
      <c r="C702" s="12" t="s">
        <v>1804</v>
      </c>
      <c r="D702" s="12" t="s">
        <v>737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 t="shared" ref="L702:L703" si="150"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148"/>
        <v>0.43491621811185688</v>
      </c>
      <c r="Q702" s="7" t="b">
        <f t="shared" si="138"/>
        <v>1</v>
      </c>
      <c r="R702" s="73">
        <f t="shared" si="149"/>
        <v>2.318824608468761E-2</v>
      </c>
    </row>
    <row r="703" spans="1:18" x14ac:dyDescent="0.25">
      <c r="A703" s="12" t="s">
        <v>4692</v>
      </c>
      <c r="B703" s="194" t="s">
        <v>4693</v>
      </c>
      <c r="C703" s="12" t="s">
        <v>1803</v>
      </c>
      <c r="D703" s="12" t="s">
        <v>737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 t="shared" si="150"/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ref="P703:P707" si="151">IF(N703&lt;&gt;0,IFERROR(O703/M703,""),"")</f>
        <v>0.29989807158448784</v>
      </c>
      <c r="R703" s="73">
        <f t="shared" ref="R703:R707" si="152">L703/M703</f>
        <v>2.7234841181776381E-2</v>
      </c>
    </row>
    <row r="704" spans="1:18" x14ac:dyDescent="0.25">
      <c r="A704" s="12" t="s">
        <v>4710</v>
      </c>
      <c r="B704" s="194" t="s">
        <v>4711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20500</v>
      </c>
      <c r="O704" s="18">
        <f>SUMIF(Journal!$A:$A,HeadJournal!$A704,Journal!U:U)</f>
        <v>3498.7200000000003</v>
      </c>
      <c r="P704" s="22">
        <f t="shared" si="151"/>
        <v>0.20579156392930417</v>
      </c>
      <c r="R704" s="73">
        <f t="shared" si="152"/>
        <v>2.970364584313652E-2</v>
      </c>
    </row>
    <row r="705" spans="1:18" x14ac:dyDescent="0.25">
      <c r="A705" s="12" t="s">
        <v>4719</v>
      </c>
      <c r="B705" s="194" t="s">
        <v>4657</v>
      </c>
      <c r="C705" s="12" t="s">
        <v>1787</v>
      </c>
      <c r="D705" s="12" t="s">
        <v>737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151"/>
        <v>0.69961129591484983</v>
      </c>
      <c r="R705" s="73">
        <f t="shared" si="152"/>
        <v>2.4092735563143834E-2</v>
      </c>
    </row>
    <row r="706" spans="1:18" x14ac:dyDescent="0.25">
      <c r="A706" s="12" t="s">
        <v>4863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151"/>
        <v>1.2935779816513762</v>
      </c>
      <c r="Q706" s="7" t="b">
        <f t="shared" si="138"/>
        <v>1</v>
      </c>
      <c r="R706" s="73">
        <f t="shared" si="152"/>
        <v>0</v>
      </c>
    </row>
    <row r="707" spans="1:18" x14ac:dyDescent="0.25">
      <c r="A707" s="12" t="s">
        <v>4864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si="151"/>
        <v>-0.51262224214996654</v>
      </c>
      <c r="Q707" s="7" t="b">
        <f t="shared" si="138"/>
        <v>1</v>
      </c>
      <c r="R707" s="73">
        <f t="shared" si="152"/>
        <v>5.0663758566924996E-2</v>
      </c>
    </row>
    <row r="708" spans="1:18" x14ac:dyDescent="0.25">
      <c r="A708" s="12" t="s">
        <v>4872</v>
      </c>
      <c r="B708" s="12"/>
      <c r="C708" s="12" t="s">
        <v>1789</v>
      </c>
      <c r="D708" s="12" t="s">
        <v>737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ref="P708:P884" si="153">IF(N708&lt;&gt;0,IFERROR(O708/M708,""),"")</f>
        <v>0.25458247551727503</v>
      </c>
      <c r="Q708" s="7" t="b">
        <f t="shared" ref="Q708:Q889" si="154">J708=K708</f>
        <v>1</v>
      </c>
      <c r="R708" s="73">
        <f t="shared" ref="R708:R884" si="155">L708/M708</f>
        <v>2.9951743784871882E-2</v>
      </c>
    </row>
    <row r="709" spans="1:18" x14ac:dyDescent="0.25">
      <c r="A709" s="12" t="s">
        <v>4877</v>
      </c>
      <c r="B709" s="12"/>
      <c r="C709" s="12" t="s">
        <v>1787</v>
      </c>
      <c r="D709" s="12" t="s">
        <v>737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14600</v>
      </c>
      <c r="O709" s="18">
        <f>SUMIF(Journal!$A:$A,HeadJournal!$A709,Journal!U:U)</f>
        <v>-3671.6000000000031</v>
      </c>
      <c r="P709" s="22">
        <f t="shared" si="153"/>
        <v>-0.20094572998533258</v>
      </c>
      <c r="Q709" s="7" t="b">
        <f t="shared" si="154"/>
        <v>1</v>
      </c>
      <c r="R709" s="73">
        <f t="shared" si="155"/>
        <v>2.2110816786707236E-2</v>
      </c>
    </row>
    <row r="710" spans="1:18" x14ac:dyDescent="0.25">
      <c r="A710" s="12" t="s">
        <v>4891</v>
      </c>
      <c r="B710" s="12"/>
      <c r="C710" s="12" t="s">
        <v>1803</v>
      </c>
      <c r="D710" s="12" t="s">
        <v>737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 t="shared" ref="L710:L711" si="156"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13400</v>
      </c>
      <c r="O710" s="18">
        <f>SUMIF(Journal!$A:$A,HeadJournal!$A710,Journal!U:U)</f>
        <v>-3284.9500000000025</v>
      </c>
      <c r="P710" s="22">
        <f t="shared" si="153"/>
        <v>-0.19688102151939332</v>
      </c>
      <c r="Q710" s="7" t="b">
        <f t="shared" si="154"/>
        <v>1</v>
      </c>
      <c r="R710" s="73">
        <f t="shared" si="155"/>
        <v>3.1765153626471754E-2</v>
      </c>
    </row>
    <row r="711" spans="1:18" x14ac:dyDescent="0.25">
      <c r="A711" s="12" t="s">
        <v>5173</v>
      </c>
      <c r="B711" s="12"/>
      <c r="C711" s="12" t="s">
        <v>1803</v>
      </c>
      <c r="D711" s="12" t="s">
        <v>737</v>
      </c>
      <c r="E711" s="12" t="s">
        <v>1513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 t="shared" si="156"/>
        <v>530</v>
      </c>
      <c r="M711" s="8">
        <f>SUMIF(Journal!$A:$A,HeadJournal!$A711,Journal!$P:$P)</f>
        <v>17523.370000000003</v>
      </c>
      <c r="N711" s="8">
        <f>SUMIF(Journal!$A:$A,HeadJournal!$A711,Journal!Q:Q)</f>
        <v>25400</v>
      </c>
      <c r="O711" s="18">
        <f>SUMIF(Journal!$A:$A,HeadJournal!$A711,Journal!U:U)</f>
        <v>7876.6299999999965</v>
      </c>
      <c r="P711" s="22">
        <f t="shared" si="153"/>
        <v>0.44949287722624104</v>
      </c>
      <c r="Q711" s="7" t="b">
        <f t="shared" si="154"/>
        <v>1</v>
      </c>
      <c r="R711" s="73">
        <f t="shared" si="155"/>
        <v>3.0245323816138103E-2</v>
      </c>
    </row>
    <row r="712" spans="1:18" x14ac:dyDescent="0.25">
      <c r="A712" s="12" t="s">
        <v>5175</v>
      </c>
      <c r="B712" s="12"/>
      <c r="C712" s="12" t="s">
        <v>1364</v>
      </c>
      <c r="D712" s="12" t="s">
        <v>737</v>
      </c>
      <c r="E712" s="12" t="s">
        <v>1513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153"/>
        <v>0.18764845605700711</v>
      </c>
      <c r="Q712" s="7" t="b">
        <f t="shared" si="154"/>
        <v>1</v>
      </c>
      <c r="R712" s="73">
        <f t="shared" si="155"/>
        <v>0</v>
      </c>
    </row>
    <row r="713" spans="1:18" x14ac:dyDescent="0.25">
      <c r="A713" s="12" t="s">
        <v>5178</v>
      </c>
      <c r="B713" s="12"/>
      <c r="C713" s="12" t="s">
        <v>868</v>
      </c>
      <c r="D713" s="12" t="s">
        <v>737</v>
      </c>
      <c r="E713" s="12" t="s">
        <v>1513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3"/>
        <v>0.30208333333333331</v>
      </c>
      <c r="Q713" s="7" t="b">
        <f t="shared" si="154"/>
        <v>1</v>
      </c>
      <c r="R713" s="73">
        <f t="shared" si="155"/>
        <v>0</v>
      </c>
    </row>
    <row r="714" spans="1:18" x14ac:dyDescent="0.25">
      <c r="A714" s="12" t="s">
        <v>5180</v>
      </c>
      <c r="B714" s="12"/>
      <c r="C714" s="12" t="s">
        <v>1787</v>
      </c>
      <c r="D714" s="12" t="s">
        <v>737</v>
      </c>
      <c r="E714" s="12" t="s">
        <v>1513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7300</v>
      </c>
      <c r="O714" s="18">
        <f>SUMIF(Journal!$A:$A,HeadJournal!$A714,Journal!U:U)</f>
        <v>-522.61101023737251</v>
      </c>
      <c r="P714" s="22">
        <f t="shared" si="153"/>
        <v>-6.6807746103370952E-2</v>
      </c>
      <c r="Q714" s="7" t="b">
        <f t="shared" si="154"/>
        <v>1</v>
      </c>
      <c r="R714" s="73">
        <f t="shared" si="155"/>
        <v>4.5381267141548401E-2</v>
      </c>
    </row>
    <row r="715" spans="1:18" x14ac:dyDescent="0.25">
      <c r="A715" s="12" t="s">
        <v>5181</v>
      </c>
      <c r="B715" s="12"/>
      <c r="C715" s="12" t="s">
        <v>1787</v>
      </c>
      <c r="D715" s="12" t="s">
        <v>737</v>
      </c>
      <c r="E715" s="12" t="s">
        <v>1513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153"/>
        <v>0.62383824806531152</v>
      </c>
      <c r="Q715" s="7" t="b">
        <f t="shared" si="154"/>
        <v>1</v>
      </c>
      <c r="R715" s="73">
        <f t="shared" si="155"/>
        <v>9.7799349031206267E-2</v>
      </c>
    </row>
    <row r="716" spans="1:18" x14ac:dyDescent="0.25">
      <c r="A716" s="12" t="s">
        <v>5183</v>
      </c>
      <c r="B716" s="12"/>
      <c r="C716" s="12" t="s">
        <v>1787</v>
      </c>
      <c r="D716" s="12" t="s">
        <v>737</v>
      </c>
      <c r="E716" s="12" t="s">
        <v>1513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 t="shared" ref="L716:L717" si="157"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153"/>
        <v>0.20367415859201937</v>
      </c>
      <c r="Q716" s="7" t="b">
        <f t="shared" si="154"/>
        <v>1</v>
      </c>
      <c r="R716" s="73">
        <f t="shared" si="155"/>
        <v>4.0311728896242155E-2</v>
      </c>
    </row>
    <row r="717" spans="1:18" x14ac:dyDescent="0.25">
      <c r="A717" s="12" t="s">
        <v>5190</v>
      </c>
      <c r="B717" s="12"/>
      <c r="C717" s="12" t="s">
        <v>1804</v>
      </c>
      <c r="D717" s="12" t="s">
        <v>737</v>
      </c>
      <c r="E717" s="12" t="s">
        <v>1513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 t="shared" si="157"/>
        <v>355</v>
      </c>
      <c r="M717" s="8">
        <f>SUMIF(Journal!$A:$A,HeadJournal!$A717,Journal!$P:$P)</f>
        <v>13145.380000000001</v>
      </c>
      <c r="N717" s="8">
        <f>SUMIF(Journal!$A:$A,HeadJournal!$A717,Journal!Q:Q)</f>
        <v>10700</v>
      </c>
      <c r="O717" s="18">
        <f>SUMIF(Journal!$A:$A,HeadJournal!$A717,Journal!U:U)</f>
        <v>-2445.3800000000015</v>
      </c>
      <c r="P717" s="22">
        <f t="shared" ref="P717:P722" si="158">IF(N717&lt;&gt;0,IFERROR(O717/M717,""),"")</f>
        <v>-0.18602581287113809</v>
      </c>
      <c r="Q717" s="7" t="b">
        <f t="shared" ref="Q717:Q722" si="159">J717=K717</f>
        <v>1</v>
      </c>
      <c r="R717" s="73">
        <f t="shared" ref="R717:R722" si="160">L717/M717</f>
        <v>2.7005685647733271E-2</v>
      </c>
    </row>
    <row r="718" spans="1:18" x14ac:dyDescent="0.25">
      <c r="A718" s="12" t="s">
        <v>5224</v>
      </c>
      <c r="B718" s="12"/>
      <c r="C718" s="12" t="s">
        <v>1787</v>
      </c>
      <c r="D718" s="12" t="s">
        <v>737</v>
      </c>
      <c r="E718" s="12" t="s">
        <v>1513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10000</v>
      </c>
      <c r="O718" s="18">
        <f>SUMIF(Journal!$A:$A,HeadJournal!$A718,Journal!U:U)</f>
        <v>-210.31000000000415</v>
      </c>
      <c r="P718" s="22">
        <f t="shared" si="158"/>
        <v>-2.0597807510252295E-2</v>
      </c>
      <c r="Q718" s="7" t="b">
        <f t="shared" si="159"/>
        <v>1</v>
      </c>
      <c r="R718" s="73">
        <f t="shared" si="160"/>
        <v>3.7609044191606315E-2</v>
      </c>
    </row>
    <row r="719" spans="1:18" x14ac:dyDescent="0.25">
      <c r="A719" s="12" t="s">
        <v>5235</v>
      </c>
      <c r="B719" s="12"/>
      <c r="C719" s="12" t="s">
        <v>1803</v>
      </c>
      <c r="D719" s="12" t="s">
        <v>737</v>
      </c>
      <c r="E719" s="12" t="s">
        <v>1513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 t="shared" ref="L719:L720" si="161"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7550</v>
      </c>
      <c r="O719" s="18">
        <f>SUMIF(Journal!$A:$A,HeadJournal!$A719,Journal!U:U)</f>
        <v>-890.05107646622173</v>
      </c>
      <c r="P719" s="22">
        <f t="shared" si="158"/>
        <v>-0.10545565049339473</v>
      </c>
      <c r="Q719" s="7" t="b">
        <f t="shared" si="159"/>
        <v>0</v>
      </c>
      <c r="R719" s="73">
        <f t="shared" si="160"/>
        <v>4.5497354994773039E-2</v>
      </c>
    </row>
    <row r="720" spans="1:18" x14ac:dyDescent="0.25">
      <c r="A720" s="12" t="s">
        <v>5236</v>
      </c>
      <c r="B720" s="12"/>
      <c r="C720" s="12" t="s">
        <v>1803</v>
      </c>
      <c r="D720" s="12" t="s">
        <v>737</v>
      </c>
      <c r="E720" s="12" t="s">
        <v>1513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 t="shared" si="161"/>
        <v>384</v>
      </c>
      <c r="M720" s="8">
        <f>SUMIF(Journal!$A:$A,HeadJournal!$A720,Journal!$P:$P)</f>
        <v>17542.7</v>
      </c>
      <c r="N720" s="8">
        <f>SUMIF(Journal!$A:$A,HeadJournal!$A720,Journal!Q:Q)</f>
        <v>10400</v>
      </c>
      <c r="O720" s="18">
        <f>SUMIF(Journal!$A:$A,HeadJournal!$A720,Journal!U:U)</f>
        <v>-7142.7</v>
      </c>
      <c r="P720" s="22">
        <f t="shared" si="158"/>
        <v>-0.40716081332976106</v>
      </c>
      <c r="Q720" s="7" t="b">
        <f t="shared" si="159"/>
        <v>1</v>
      </c>
      <c r="R720" s="73">
        <f t="shared" si="160"/>
        <v>2.1889446892439591E-2</v>
      </c>
    </row>
    <row r="721" spans="1:18" x14ac:dyDescent="0.25">
      <c r="A721" s="12" t="s">
        <v>5239</v>
      </c>
      <c r="B721" s="12"/>
      <c r="C721" s="12" t="s">
        <v>1804</v>
      </c>
      <c r="D721" s="12" t="s">
        <v>737</v>
      </c>
      <c r="E721" s="12" t="s">
        <v>1513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13000</v>
      </c>
      <c r="O721" s="18">
        <f>SUMIF(Journal!$A:$A,HeadJournal!$A721,Journal!U:U)</f>
        <v>2897.4450000000006</v>
      </c>
      <c r="P721" s="22">
        <f t="shared" si="158"/>
        <v>0.28680318988612297</v>
      </c>
      <c r="Q721" s="7" t="b">
        <f t="shared" si="159"/>
        <v>1</v>
      </c>
      <c r="R721" s="73">
        <f t="shared" si="160"/>
        <v>3.5139625569967206E-2</v>
      </c>
    </row>
    <row r="722" spans="1:18" x14ac:dyDescent="0.25">
      <c r="A722" s="12" t="s">
        <v>5241</v>
      </c>
      <c r="B722" s="12"/>
      <c r="C722" s="12" t="s">
        <v>1789</v>
      </c>
      <c r="D722" s="12" t="s">
        <v>737</v>
      </c>
      <c r="E722" s="12" t="s">
        <v>1513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 t="shared" ref="L722:L723" si="162"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158"/>
        <v>0.47059470472783627</v>
      </c>
      <c r="Q722" s="7" t="b">
        <f t="shared" si="159"/>
        <v>1</v>
      </c>
      <c r="R722" s="73">
        <f t="shared" si="160"/>
        <v>2.4132836180149109E-2</v>
      </c>
    </row>
    <row r="723" spans="1:18" x14ac:dyDescent="0.25">
      <c r="A723" s="12" t="s">
        <v>5249</v>
      </c>
      <c r="B723" s="12"/>
      <c r="C723" s="12" t="s">
        <v>1804</v>
      </c>
      <c r="D723" s="12" t="s">
        <v>737</v>
      </c>
      <c r="E723" s="12" t="s">
        <v>1513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 t="shared" si="162"/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ref="P723:P728" si="163">IF(N723&lt;&gt;0,IFERROR(O723/M723,""),"")</f>
        <v>0.101630483059721</v>
      </c>
      <c r="Q723" s="7" t="b">
        <f t="shared" ref="Q723:Q728" si="164">J723=K723</f>
        <v>1</v>
      </c>
      <c r="R723" s="73">
        <f t="shared" ref="R723:R728" si="165">L723/M723</f>
        <v>2.6858800348884625E-2</v>
      </c>
    </row>
    <row r="724" spans="1:18" x14ac:dyDescent="0.25">
      <c r="A724" s="12" t="s">
        <v>5251</v>
      </c>
      <c r="B724" s="12"/>
      <c r="C724" s="12" t="s">
        <v>1804</v>
      </c>
      <c r="D724" s="12" t="s">
        <v>737</v>
      </c>
      <c r="E724" s="12" t="s">
        <v>1513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0</v>
      </c>
      <c r="O724" s="18">
        <f>SUMIF(Journal!$A:$A,HeadJournal!$A724,Journal!U:U)</f>
        <v>-16563.959999999992</v>
      </c>
      <c r="P724" s="22" t="str">
        <f t="shared" si="163"/>
        <v/>
      </c>
      <c r="Q724" s="7" t="b">
        <f t="shared" si="164"/>
        <v>1</v>
      </c>
      <c r="R724" s="73">
        <f t="shared" si="165"/>
        <v>2.3182862069215344E-2</v>
      </c>
    </row>
    <row r="725" spans="1:18" x14ac:dyDescent="0.25">
      <c r="A725" s="12" t="s">
        <v>5332</v>
      </c>
      <c r="B725" s="12"/>
      <c r="C725" s="12" t="s">
        <v>1804</v>
      </c>
      <c r="D725" s="12" t="s">
        <v>737</v>
      </c>
      <c r="E725" s="12" t="s">
        <v>1513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 t="shared" ref="L725:L728" si="166"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17500</v>
      </c>
      <c r="O725" s="18">
        <f>SUMIF(Journal!$A:$A,HeadJournal!$A725,Journal!U:U)</f>
        <v>2200.5799999999986</v>
      </c>
      <c r="P725" s="22">
        <f t="shared" si="163"/>
        <v>0.14383421070864114</v>
      </c>
      <c r="Q725" s="7" t="b">
        <f t="shared" si="164"/>
        <v>1</v>
      </c>
      <c r="R725" s="73">
        <f t="shared" si="165"/>
        <v>2.5098990680692469E-2</v>
      </c>
    </row>
    <row r="726" spans="1:18" x14ac:dyDescent="0.25">
      <c r="A726" s="12" t="s">
        <v>5342</v>
      </c>
      <c r="B726" s="12"/>
      <c r="C726" s="12" t="s">
        <v>1787</v>
      </c>
      <c r="D726" s="12" t="s">
        <v>737</v>
      </c>
      <c r="E726" s="12" t="s">
        <v>1513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 t="shared" si="166"/>
        <v>384</v>
      </c>
      <c r="M726" s="8">
        <f>SUMIF(Journal!$A:$A,HeadJournal!$A726,Journal!$P:$P)</f>
        <v>16413.219999999994</v>
      </c>
      <c r="N726" s="8">
        <f>SUMIF(Journal!$A:$A,HeadJournal!$A726,Journal!Q:Q)</f>
        <v>22500</v>
      </c>
      <c r="O726" s="18">
        <f>SUMIF(Journal!$A:$A,HeadJournal!$A726,Journal!U:U)</f>
        <v>6086.7800000000007</v>
      </c>
      <c r="P726" s="22">
        <f t="shared" si="163"/>
        <v>0.37084618374700412</v>
      </c>
      <c r="Q726" s="7" t="b">
        <f t="shared" si="164"/>
        <v>1</v>
      </c>
      <c r="R726" s="73">
        <f t="shared" si="165"/>
        <v>2.339577486928221E-2</v>
      </c>
    </row>
    <row r="727" spans="1:18" x14ac:dyDescent="0.25">
      <c r="A727" s="12" t="s">
        <v>5343</v>
      </c>
      <c r="B727" s="12"/>
      <c r="C727" s="12" t="s">
        <v>1787</v>
      </c>
      <c r="D727" s="12" t="s">
        <v>737</v>
      </c>
      <c r="E727" s="12" t="s">
        <v>1513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 t="shared" si="166"/>
        <v>384</v>
      </c>
      <c r="M727" s="8">
        <f>SUMIF(Journal!$A:$A,HeadJournal!$A727,Journal!$P:$P)</f>
        <v>16945.529999999995</v>
      </c>
      <c r="N727" s="8">
        <f>SUMIF(Journal!$A:$A,HeadJournal!$A727,Journal!Q:Q)</f>
        <v>21400</v>
      </c>
      <c r="O727" s="18">
        <f>SUMIF(Journal!$A:$A,HeadJournal!$A727,Journal!U:U)</f>
        <v>4454.4699999999984</v>
      </c>
      <c r="P727" s="22">
        <f t="shared" si="163"/>
        <v>0.26286991318654535</v>
      </c>
      <c r="Q727" s="7" t="b">
        <f t="shared" si="164"/>
        <v>1</v>
      </c>
      <c r="R727" s="73">
        <f t="shared" si="165"/>
        <v>2.2660843302038953E-2</v>
      </c>
    </row>
    <row r="728" spans="1:18" x14ac:dyDescent="0.25">
      <c r="A728" s="12" t="s">
        <v>5354</v>
      </c>
      <c r="B728" s="12"/>
      <c r="C728" s="12" t="s">
        <v>1803</v>
      </c>
      <c r="D728" s="12" t="s">
        <v>737</v>
      </c>
      <c r="E728" s="12" t="s">
        <v>1513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 t="shared" si="166"/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163"/>
        <v>0.42056142663286733</v>
      </c>
      <c r="Q728" s="7" t="b">
        <f t="shared" si="164"/>
        <v>1</v>
      </c>
      <c r="R728" s="73">
        <f t="shared" si="165"/>
        <v>2.490847433000096E-2</v>
      </c>
    </row>
    <row r="729" spans="1:18" x14ac:dyDescent="0.25">
      <c r="A729" s="12" t="s">
        <v>5355</v>
      </c>
      <c r="B729" s="12"/>
      <c r="C729" s="12" t="s">
        <v>1416</v>
      </c>
      <c r="D729" s="12" t="s">
        <v>737</v>
      </c>
      <c r="E729" s="12" t="s">
        <v>1513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153"/>
        <v>1.4875621890547264</v>
      </c>
      <c r="Q729" s="7" t="b">
        <f t="shared" si="154"/>
        <v>1</v>
      </c>
      <c r="R729" s="73">
        <f t="shared" si="155"/>
        <v>0</v>
      </c>
    </row>
    <row r="730" spans="1:18" x14ac:dyDescent="0.25">
      <c r="A730" s="12" t="s">
        <v>5356</v>
      </c>
      <c r="B730" s="12"/>
      <c r="C730" s="12" t="s">
        <v>1393</v>
      </c>
      <c r="D730" s="12" t="s">
        <v>737</v>
      </c>
      <c r="E730" s="12" t="s">
        <v>1513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153"/>
        <v/>
      </c>
      <c r="Q730" s="7" t="b">
        <f t="shared" ref="Q730:Q809" si="167">J730=K730</f>
        <v>1</v>
      </c>
      <c r="R730" s="73">
        <f t="shared" si="155"/>
        <v>0</v>
      </c>
    </row>
    <row r="731" spans="1:18" x14ac:dyDescent="0.25">
      <c r="A731" s="112" t="s">
        <v>5367</v>
      </c>
      <c r="B731" s="12"/>
      <c r="C731" s="12" t="s">
        <v>1804</v>
      </c>
      <c r="D731" s="12" t="s">
        <v>5475</v>
      </c>
      <c r="E731" s="12" t="s">
        <v>1513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1900</v>
      </c>
      <c r="O731" s="18">
        <f>SUMIF(Journal!$A:$A,HeadJournal!$A731,Journal!U:U)</f>
        <v>-15812.93</v>
      </c>
      <c r="P731" s="22">
        <f t="shared" si="153"/>
        <v>-0.89273372615371938</v>
      </c>
      <c r="Q731" s="7" t="b">
        <f t="shared" si="167"/>
        <v>1</v>
      </c>
      <c r="R731" s="73">
        <f t="shared" si="155"/>
        <v>2.1679078503669354E-2</v>
      </c>
    </row>
    <row r="732" spans="1:18" x14ac:dyDescent="0.25">
      <c r="A732" s="12" t="s">
        <v>5368</v>
      </c>
      <c r="B732" s="12"/>
      <c r="C732" s="12" t="s">
        <v>1364</v>
      </c>
      <c r="D732" s="12" t="s">
        <v>737</v>
      </c>
      <c r="E732" s="12" t="s">
        <v>1513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153"/>
        <v>0.55807365439093481</v>
      </c>
      <c r="Q732" s="7" t="b">
        <f t="shared" si="167"/>
        <v>1</v>
      </c>
      <c r="R732" s="73">
        <f t="shared" si="155"/>
        <v>0</v>
      </c>
    </row>
    <row r="733" spans="1:18" x14ac:dyDescent="0.25">
      <c r="A733" s="112" t="s">
        <v>5369</v>
      </c>
      <c r="B733" s="12"/>
      <c r="C733" s="12" t="s">
        <v>1804</v>
      </c>
      <c r="D733" s="12" t="s">
        <v>5475</v>
      </c>
      <c r="E733" s="12" t="s">
        <v>1513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 t="shared" ref="L733:L734" si="168"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0</v>
      </c>
      <c r="O733" s="18">
        <f>SUMIF(Journal!$A:$A,HeadJournal!$A733,Journal!U:U)</f>
        <v>-16605.919999999998</v>
      </c>
      <c r="P733" s="22" t="str">
        <f t="shared" si="153"/>
        <v/>
      </c>
      <c r="Q733" s="7" t="b">
        <f t="shared" si="167"/>
        <v>1</v>
      </c>
      <c r="R733" s="73">
        <f t="shared" si="155"/>
        <v>2.3124283388092925E-2</v>
      </c>
    </row>
    <row r="734" spans="1:18" x14ac:dyDescent="0.25">
      <c r="A734" s="112" t="s">
        <v>5378</v>
      </c>
      <c r="B734" s="12"/>
      <c r="C734" s="12" t="s">
        <v>1787</v>
      </c>
      <c r="D734" s="12" t="s">
        <v>5475</v>
      </c>
      <c r="E734" s="12" t="s">
        <v>1513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 t="shared" si="168"/>
        <v>384</v>
      </c>
      <c r="M734" s="8">
        <f>SUMIF(Journal!$A:$A,HeadJournal!$A734,Journal!$P:$P)</f>
        <v>17077.490000000002</v>
      </c>
      <c r="N734" s="8">
        <f>SUMIF(Journal!$A:$A,HeadJournal!$A734,Journal!Q:Q)</f>
        <v>0</v>
      </c>
      <c r="O734" s="18">
        <f>SUMIF(Journal!$A:$A,HeadJournal!$A734,Journal!U:U)</f>
        <v>-17077.490000000002</v>
      </c>
      <c r="P734" s="22" t="str">
        <f t="shared" si="153"/>
        <v/>
      </c>
      <c r="Q734" s="7" t="b">
        <f t="shared" si="167"/>
        <v>1</v>
      </c>
      <c r="R734" s="73">
        <f t="shared" si="155"/>
        <v>2.2485740000433317E-2</v>
      </c>
    </row>
    <row r="735" spans="1:18" x14ac:dyDescent="0.25">
      <c r="A735" s="12" t="s">
        <v>5429</v>
      </c>
      <c r="B735" s="12"/>
      <c r="C735" s="12" t="s">
        <v>1416</v>
      </c>
      <c r="D735" s="12" t="s">
        <v>737</v>
      </c>
      <c r="E735" s="12" t="s">
        <v>1513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153"/>
        <v>1.5906735751295338</v>
      </c>
      <c r="Q735" s="7" t="b">
        <f t="shared" si="167"/>
        <v>1</v>
      </c>
      <c r="R735" s="73">
        <f t="shared" si="155"/>
        <v>0</v>
      </c>
    </row>
    <row r="736" spans="1:18" x14ac:dyDescent="0.25">
      <c r="A736" s="112" t="s">
        <v>5438</v>
      </c>
      <c r="B736" s="12"/>
      <c r="C736" s="12" t="s">
        <v>1787</v>
      </c>
      <c r="D736" s="12" t="s">
        <v>5475</v>
      </c>
      <c r="E736" s="12" t="s">
        <v>1513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 t="shared" ref="L736:L737" si="169"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0</v>
      </c>
      <c r="O736" s="18">
        <f>SUMIF(Journal!$A:$A,HeadJournal!$A736,Journal!U:U)</f>
        <v>-8618.9999999999982</v>
      </c>
      <c r="P736" s="22" t="str">
        <f t="shared" si="153"/>
        <v/>
      </c>
      <c r="Q736" s="7" t="b">
        <f t="shared" si="167"/>
        <v>1</v>
      </c>
      <c r="R736" s="73">
        <f t="shared" si="155"/>
        <v>4.4552732335537776E-2</v>
      </c>
    </row>
    <row r="737" spans="1:18" x14ac:dyDescent="0.25">
      <c r="A737" s="112" t="s">
        <v>5452</v>
      </c>
      <c r="B737" s="12"/>
      <c r="C737" s="12" t="s">
        <v>1804</v>
      </c>
      <c r="D737" s="12" t="s">
        <v>5475</v>
      </c>
      <c r="E737" s="12" t="s">
        <v>1513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 t="shared" si="169"/>
        <v>384</v>
      </c>
      <c r="M737" s="8">
        <f>SUMIF(Journal!$A:$A,HeadJournal!$A737,Journal!$P:$P)</f>
        <v>17352.250000000004</v>
      </c>
      <c r="N737" s="8">
        <f>SUMIF(Journal!$A:$A,HeadJournal!$A737,Journal!Q:Q)</f>
        <v>0</v>
      </c>
      <c r="O737" s="18">
        <f>SUMIF(Journal!$A:$A,HeadJournal!$A737,Journal!U:U)</f>
        <v>-17352.250000000004</v>
      </c>
      <c r="P737" s="22" t="str">
        <f t="shared" si="153"/>
        <v/>
      </c>
      <c r="Q737" s="7" t="b">
        <f t="shared" si="167"/>
        <v>1</v>
      </c>
      <c r="R737" s="73">
        <f t="shared" si="155"/>
        <v>2.2129694996326121E-2</v>
      </c>
    </row>
    <row r="738" spans="1:18" x14ac:dyDescent="0.25">
      <c r="A738" s="12" t="s">
        <v>5460</v>
      </c>
      <c r="B738" s="12"/>
      <c r="C738" s="12" t="s">
        <v>1789</v>
      </c>
      <c r="D738" s="12" t="s">
        <v>1541</v>
      </c>
      <c r="E738" s="12" t="s">
        <v>1513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/>
      <c r="M738" s="8">
        <f>SUMIF(Journal!$A:$A,HeadJournal!$A738,Journal!$P:$P)</f>
        <v>14072.810000000005</v>
      </c>
      <c r="N738" s="8">
        <f>SUMIF(Journal!$A:$A,HeadJournal!$A738,Journal!Q:Q)</f>
        <v>0</v>
      </c>
      <c r="O738" s="18">
        <f>SUMIF(Journal!$A:$A,HeadJournal!$A738,Journal!U:U)</f>
        <v>-14072.810000000005</v>
      </c>
      <c r="P738" s="22" t="str">
        <f t="shared" si="153"/>
        <v/>
      </c>
      <c r="Q738" s="7" t="b">
        <f t="shared" si="167"/>
        <v>1</v>
      </c>
      <c r="R738" s="73">
        <f t="shared" si="155"/>
        <v>0</v>
      </c>
    </row>
    <row r="739" spans="1:18" x14ac:dyDescent="0.25">
      <c r="A739" s="12" t="s">
        <v>5463</v>
      </c>
      <c r="B739" s="12"/>
      <c r="C739" s="12" t="s">
        <v>1803</v>
      </c>
      <c r="D739" s="12" t="s">
        <v>1541</v>
      </c>
      <c r="E739" s="12" t="s">
        <v>1513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/>
      <c r="M739" s="8">
        <f>SUMIF(Journal!$A:$A,HeadJournal!$A739,Journal!$P:$P)</f>
        <v>14445.450000000003</v>
      </c>
      <c r="N739" s="8">
        <f>SUMIF(Journal!$A:$A,HeadJournal!$A739,Journal!Q:Q)</f>
        <v>0</v>
      </c>
      <c r="O739" s="18">
        <f>SUMIF(Journal!$A:$A,HeadJournal!$A739,Journal!U:U)</f>
        <v>-14445.450000000003</v>
      </c>
      <c r="P739" s="22" t="str">
        <f t="shared" si="153"/>
        <v/>
      </c>
      <c r="Q739" s="7" t="b">
        <f t="shared" si="167"/>
        <v>1</v>
      </c>
      <c r="R739" s="73">
        <f t="shared" si="155"/>
        <v>0</v>
      </c>
    </row>
    <row r="740" spans="1:18" x14ac:dyDescent="0.25">
      <c r="A740" s="12" t="s">
        <v>5464</v>
      </c>
      <c r="B740" s="12"/>
      <c r="C740" s="12" t="s">
        <v>1416</v>
      </c>
      <c r="D740" s="12" t="s">
        <v>737</v>
      </c>
      <c r="E740" s="12" t="s">
        <v>1513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/>
      <c r="M740" s="8">
        <f>SUMIF(Journal!$A:$A,HeadJournal!$A740,Journal!$P:$P)</f>
        <v>2190</v>
      </c>
      <c r="N740" s="8">
        <f>SUMIF(Journal!$A:$A,HeadJournal!$A740,Journal!Q:Q)</f>
        <v>0</v>
      </c>
      <c r="O740" s="18">
        <f>SUMIF(Journal!$A:$A,HeadJournal!$A740,Journal!U:U)</f>
        <v>-2190</v>
      </c>
      <c r="P740" s="22" t="str">
        <f t="shared" si="153"/>
        <v/>
      </c>
      <c r="Q740" s="7" t="b">
        <f t="shared" si="167"/>
        <v>1</v>
      </c>
      <c r="R740" s="73">
        <f t="shared" si="155"/>
        <v>0</v>
      </c>
    </row>
    <row r="741" spans="1:18" x14ac:dyDescent="0.25">
      <c r="A741" s="12" t="s">
        <v>5465</v>
      </c>
      <c r="B741" s="12"/>
      <c r="C741" s="12" t="s">
        <v>1416</v>
      </c>
      <c r="D741" s="12" t="s">
        <v>737</v>
      </c>
      <c r="E741" s="12" t="s">
        <v>1513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/>
      <c r="M741" s="8">
        <f>SUMIF(Journal!$A:$A,HeadJournal!$A741,Journal!$P:$P)</f>
        <v>1177</v>
      </c>
      <c r="N741" s="8">
        <f>SUMIF(Journal!$A:$A,HeadJournal!$A741,Journal!Q:Q)</f>
        <v>0</v>
      </c>
      <c r="O741" s="18">
        <f>SUMIF(Journal!$A:$A,HeadJournal!$A741,Journal!U:U)</f>
        <v>-1177</v>
      </c>
      <c r="P741" s="22" t="str">
        <f t="shared" si="153"/>
        <v/>
      </c>
      <c r="Q741" s="7" t="b">
        <f t="shared" si="167"/>
        <v>1</v>
      </c>
      <c r="R741" s="73">
        <f t="shared" si="155"/>
        <v>0</v>
      </c>
    </row>
    <row r="742" spans="1:18" x14ac:dyDescent="0.25">
      <c r="A742" s="12" t="s">
        <v>5466</v>
      </c>
      <c r="B742" s="12"/>
      <c r="C742" s="12" t="s">
        <v>1416</v>
      </c>
      <c r="D742" s="12" t="s">
        <v>1541</v>
      </c>
      <c r="E742" s="12" t="s">
        <v>1513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/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153"/>
        <v/>
      </c>
      <c r="Q742" s="7" t="b">
        <f t="shared" si="167"/>
        <v>1</v>
      </c>
      <c r="R742" s="73">
        <f t="shared" si="155"/>
        <v>0</v>
      </c>
    </row>
    <row r="743" spans="1:18" x14ac:dyDescent="0.25">
      <c r="A743" s="12" t="s">
        <v>5474</v>
      </c>
      <c r="B743" s="12"/>
      <c r="C743" s="12" t="s">
        <v>1787</v>
      </c>
      <c r="D743" s="12" t="s">
        <v>1541</v>
      </c>
      <c r="E743" s="12" t="s">
        <v>1513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/>
      <c r="M743" s="8">
        <f>SUMIF(Journal!$A:$A,HeadJournal!$A743,Journal!$P:$P)</f>
        <v>16913.339999999997</v>
      </c>
      <c r="N743" s="8">
        <f>SUMIF(Journal!$A:$A,HeadJournal!$A743,Journal!Q:Q)</f>
        <v>0</v>
      </c>
      <c r="O743" s="18">
        <f>SUMIF(Journal!$A:$A,HeadJournal!$A743,Journal!U:U)</f>
        <v>-16913.339999999997</v>
      </c>
      <c r="P743" s="22" t="str">
        <f t="shared" si="153"/>
        <v/>
      </c>
      <c r="Q743" s="7" t="b">
        <f t="shared" si="167"/>
        <v>1</v>
      </c>
      <c r="R743" s="73">
        <f t="shared" si="155"/>
        <v>0</v>
      </c>
    </row>
    <row r="744" spans="1:18" x14ac:dyDescent="0.25">
      <c r="A744" s="12" t="s">
        <v>5482</v>
      </c>
      <c r="B744" s="12"/>
      <c r="C744" s="12" t="s">
        <v>1789</v>
      </c>
      <c r="D744" s="12" t="s">
        <v>1541</v>
      </c>
      <c r="E744" s="12" t="s">
        <v>1513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/>
      <c r="M744" s="8">
        <f>SUMIF(Journal!$A:$A,HeadJournal!$A744,Journal!$P:$P)</f>
        <v>15835.630000000001</v>
      </c>
      <c r="N744" s="8">
        <f>SUMIF(Journal!$A:$A,HeadJournal!$A744,Journal!Q:Q)</f>
        <v>0</v>
      </c>
      <c r="O744" s="18">
        <f>SUMIF(Journal!$A:$A,HeadJournal!$A744,Journal!U:U)</f>
        <v>-15835.630000000001</v>
      </c>
      <c r="P744" s="22" t="str">
        <f t="shared" si="153"/>
        <v/>
      </c>
      <c r="Q744" s="7" t="b">
        <f t="shared" si="167"/>
        <v>1</v>
      </c>
      <c r="R744" s="73">
        <f t="shared" si="155"/>
        <v>0</v>
      </c>
    </row>
    <row r="745" spans="1:18" x14ac:dyDescent="0.25">
      <c r="A745" s="12" t="s">
        <v>5487</v>
      </c>
      <c r="B745" s="12"/>
      <c r="C745" s="12" t="s">
        <v>1804</v>
      </c>
      <c r="D745" s="12" t="s">
        <v>1541</v>
      </c>
      <c r="E745" s="12" t="s">
        <v>1513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/>
      <c r="M745" s="8">
        <f>SUMIF(Journal!$A:$A,HeadJournal!$A745,Journal!$P:$P)</f>
        <v>16657.57</v>
      </c>
      <c r="N745" s="8">
        <f>SUMIF(Journal!$A:$A,HeadJournal!$A745,Journal!Q:Q)</f>
        <v>0</v>
      </c>
      <c r="O745" s="18">
        <f>SUMIF(Journal!$A:$A,HeadJournal!$A745,Journal!U:U)</f>
        <v>-16657.57</v>
      </c>
      <c r="P745" s="22" t="str">
        <f t="shared" si="153"/>
        <v/>
      </c>
      <c r="Q745" s="7" t="b">
        <f t="shared" si="167"/>
        <v>1</v>
      </c>
      <c r="R745" s="73">
        <f t="shared" si="155"/>
        <v>0</v>
      </c>
    </row>
    <row r="746" spans="1:18" x14ac:dyDescent="0.25">
      <c r="A746" s="12" t="s">
        <v>5488</v>
      </c>
      <c r="B746" s="12"/>
      <c r="C746" s="12" t="s">
        <v>1804</v>
      </c>
      <c r="D746" s="12" t="s">
        <v>1541</v>
      </c>
      <c r="E746" s="12" t="s">
        <v>1513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/>
      <c r="M746" s="8">
        <f>SUMIF(Journal!$A:$A,HeadJournal!$A746,Journal!$P:$P)</f>
        <v>17001.520000000004</v>
      </c>
      <c r="N746" s="8">
        <f>SUMIF(Journal!$A:$A,HeadJournal!$A746,Journal!Q:Q)</f>
        <v>0</v>
      </c>
      <c r="O746" s="18">
        <f>SUMIF(Journal!$A:$A,HeadJournal!$A746,Journal!U:U)</f>
        <v>-17001.520000000004</v>
      </c>
      <c r="P746" s="22" t="str">
        <f t="shared" si="153"/>
        <v/>
      </c>
      <c r="Q746" s="7" t="b">
        <f t="shared" si="167"/>
        <v>1</v>
      </c>
      <c r="R746" s="73">
        <f t="shared" si="155"/>
        <v>0</v>
      </c>
    </row>
    <row r="747" spans="1:18" x14ac:dyDescent="0.25">
      <c r="A747" s="12"/>
      <c r="B747" s="12"/>
      <c r="C747" s="12"/>
      <c r="D747" s="12"/>
      <c r="E747" s="12"/>
      <c r="F747" s="12"/>
      <c r="G747" s="13"/>
      <c r="H747" s="14"/>
      <c r="I747" s="14"/>
      <c r="J747" s="8">
        <f>SUMIF(Journal!$A:$A,HeadJournal!$A747,Journal!$K:$K)+SUMIF(Journal!$A:$A,HeadJournal!$A747,Journal!$L:$L)+SUMIF(Journal!$A:$A,HeadJournal!$A747,Journal!$M:$M)</f>
        <v>0</v>
      </c>
      <c r="K747" s="14"/>
      <c r="L747" s="14"/>
      <c r="M747" s="8">
        <f>SUMIF(Journal!$A:$A,HeadJournal!$A747,Journal!$P:$P)</f>
        <v>0</v>
      </c>
      <c r="N747" s="8">
        <f>SUMIF(Journal!$A:$A,HeadJournal!$A747,Journal!Q:Q)</f>
        <v>0</v>
      </c>
      <c r="O747" s="18">
        <f>SUMIF(Journal!$A:$A,HeadJournal!$A747,Journal!U:U)</f>
        <v>0</v>
      </c>
      <c r="P747" s="22" t="str">
        <f t="shared" si="153"/>
        <v/>
      </c>
      <c r="Q747" s="7" t="b">
        <f t="shared" si="167"/>
        <v>1</v>
      </c>
      <c r="R747" s="73" t="e">
        <f t="shared" si="155"/>
        <v>#DIV/0!</v>
      </c>
    </row>
    <row r="748" spans="1:18" x14ac:dyDescent="0.25">
      <c r="A748" s="12"/>
      <c r="B748" s="12"/>
      <c r="C748" s="12"/>
      <c r="D748" s="12"/>
      <c r="E748" s="12"/>
      <c r="F748" s="12"/>
      <c r="G748" s="13"/>
      <c r="H748" s="14"/>
      <c r="I748" s="14"/>
      <c r="J748" s="8">
        <f>SUMIF(Journal!$A:$A,HeadJournal!$A748,Journal!$K:$K)+SUMIF(Journal!$A:$A,HeadJournal!$A748,Journal!$L:$L)+SUMIF(Journal!$A:$A,HeadJournal!$A748,Journal!$M:$M)</f>
        <v>0</v>
      </c>
      <c r="K748" s="14"/>
      <c r="L748" s="14"/>
      <c r="M748" s="8">
        <f>SUMIF(Journal!$A:$A,HeadJournal!$A748,Journal!$P:$P)</f>
        <v>0</v>
      </c>
      <c r="N748" s="8">
        <f>SUMIF(Journal!$A:$A,HeadJournal!$A748,Journal!Q:Q)</f>
        <v>0</v>
      </c>
      <c r="O748" s="18">
        <f>SUMIF(Journal!$A:$A,HeadJournal!$A748,Journal!U:U)</f>
        <v>0</v>
      </c>
      <c r="P748" s="22" t="str">
        <f t="shared" si="153"/>
        <v/>
      </c>
      <c r="Q748" s="7" t="b">
        <f t="shared" si="167"/>
        <v>1</v>
      </c>
      <c r="R748" s="73" t="e">
        <f t="shared" si="155"/>
        <v>#DIV/0!</v>
      </c>
    </row>
    <row r="749" spans="1:18" x14ac:dyDescent="0.25">
      <c r="A749" s="12"/>
      <c r="B749" s="12"/>
      <c r="C749" s="12"/>
      <c r="D749" s="12"/>
      <c r="E749" s="12"/>
      <c r="F749" s="12"/>
      <c r="G749" s="13"/>
      <c r="H749" s="14"/>
      <c r="I749" s="14"/>
      <c r="J749" s="8">
        <f>SUMIF(Journal!$A:$A,HeadJournal!$A749,Journal!$K:$K)+SUMIF(Journal!$A:$A,HeadJournal!$A749,Journal!$L:$L)+SUMIF(Journal!$A:$A,HeadJournal!$A749,Journal!$M:$M)</f>
        <v>0</v>
      </c>
      <c r="K749" s="14"/>
      <c r="L749" s="14"/>
      <c r="M749" s="8">
        <f>SUMIF(Journal!$A:$A,HeadJournal!$A749,Journal!$P:$P)</f>
        <v>0</v>
      </c>
      <c r="N749" s="8">
        <f>SUMIF(Journal!$A:$A,HeadJournal!$A749,Journal!Q:Q)</f>
        <v>0</v>
      </c>
      <c r="O749" s="18">
        <f>SUMIF(Journal!$A:$A,HeadJournal!$A749,Journal!U:U)</f>
        <v>0</v>
      </c>
      <c r="P749" s="22" t="str">
        <f t="shared" si="153"/>
        <v/>
      </c>
      <c r="Q749" s="7" t="b">
        <f t="shared" si="167"/>
        <v>1</v>
      </c>
      <c r="R749" s="73" t="e">
        <f t="shared" si="155"/>
        <v>#DIV/0!</v>
      </c>
    </row>
    <row r="750" spans="1:18" x14ac:dyDescent="0.25">
      <c r="A750" s="12"/>
      <c r="B750" s="12"/>
      <c r="C750" s="12"/>
      <c r="D750" s="12"/>
      <c r="E750" s="12"/>
      <c r="F750" s="12"/>
      <c r="G750" s="13"/>
      <c r="H750" s="14"/>
      <c r="I750" s="14"/>
      <c r="J750" s="8">
        <f>SUMIF(Journal!$A:$A,HeadJournal!$A750,Journal!$K:$K)+SUMIF(Journal!$A:$A,HeadJournal!$A750,Journal!$L:$L)+SUMIF(Journal!$A:$A,HeadJournal!$A750,Journal!$M:$M)</f>
        <v>0</v>
      </c>
      <c r="K750" s="14"/>
      <c r="L750" s="14"/>
      <c r="M750" s="8">
        <f>SUMIF(Journal!$A:$A,HeadJournal!$A750,Journal!$P:$P)</f>
        <v>0</v>
      </c>
      <c r="N750" s="8">
        <f>SUMIF(Journal!$A:$A,HeadJournal!$A750,Journal!Q:Q)</f>
        <v>0</v>
      </c>
      <c r="O750" s="18">
        <f>SUMIF(Journal!$A:$A,HeadJournal!$A750,Journal!U:U)</f>
        <v>0</v>
      </c>
      <c r="P750" s="22" t="str">
        <f t="shared" si="153"/>
        <v/>
      </c>
      <c r="Q750" s="7" t="b">
        <f t="shared" si="167"/>
        <v>1</v>
      </c>
      <c r="R750" s="73" t="e">
        <f t="shared" si="155"/>
        <v>#DIV/0!</v>
      </c>
    </row>
    <row r="751" spans="1:18" x14ac:dyDescent="0.25">
      <c r="A751" s="12"/>
      <c r="B751" s="12"/>
      <c r="C751" s="12"/>
      <c r="D751" s="12"/>
      <c r="E751" s="12"/>
      <c r="F751" s="12"/>
      <c r="G751" s="13"/>
      <c r="H751" s="14"/>
      <c r="I751" s="14"/>
      <c r="J751" s="8">
        <f>SUMIF(Journal!$A:$A,HeadJournal!$A751,Journal!$K:$K)+SUMIF(Journal!$A:$A,HeadJournal!$A751,Journal!$L:$L)+SUMIF(Journal!$A:$A,HeadJournal!$A751,Journal!$M:$M)</f>
        <v>0</v>
      </c>
      <c r="K751" s="14"/>
      <c r="L751" s="14"/>
      <c r="M751" s="8">
        <f>SUMIF(Journal!$A:$A,HeadJournal!$A751,Journal!$P:$P)</f>
        <v>0</v>
      </c>
      <c r="N751" s="8">
        <f>SUMIF(Journal!$A:$A,HeadJournal!$A751,Journal!Q:Q)</f>
        <v>0</v>
      </c>
      <c r="O751" s="18">
        <f>SUMIF(Journal!$A:$A,HeadJournal!$A751,Journal!U:U)</f>
        <v>0</v>
      </c>
      <c r="P751" s="22" t="str">
        <f t="shared" si="153"/>
        <v/>
      </c>
      <c r="Q751" s="7" t="b">
        <f t="shared" si="167"/>
        <v>1</v>
      </c>
      <c r="R751" s="73" t="e">
        <f t="shared" si="155"/>
        <v>#DIV/0!</v>
      </c>
    </row>
    <row r="752" spans="1:18" x14ac:dyDescent="0.25">
      <c r="A752" s="12"/>
      <c r="B752" s="12"/>
      <c r="C752" s="12"/>
      <c r="D752" s="12"/>
      <c r="E752" s="12"/>
      <c r="F752" s="12"/>
      <c r="G752" s="13"/>
      <c r="H752" s="14"/>
      <c r="I752" s="14"/>
      <c r="J752" s="8">
        <f>SUMIF(Journal!$A:$A,HeadJournal!$A752,Journal!$K:$K)+SUMIF(Journal!$A:$A,HeadJournal!$A752,Journal!$L:$L)+SUMIF(Journal!$A:$A,HeadJournal!$A752,Journal!$M:$M)</f>
        <v>0</v>
      </c>
      <c r="K752" s="14"/>
      <c r="L752" s="14"/>
      <c r="M752" s="8">
        <f>SUMIF(Journal!$A:$A,HeadJournal!$A752,Journal!$P:$P)</f>
        <v>0</v>
      </c>
      <c r="N752" s="8">
        <f>SUMIF(Journal!$A:$A,HeadJournal!$A752,Journal!Q:Q)</f>
        <v>0</v>
      </c>
      <c r="O752" s="18">
        <f>SUMIF(Journal!$A:$A,HeadJournal!$A752,Journal!U:U)</f>
        <v>0</v>
      </c>
      <c r="P752" s="22" t="str">
        <f t="shared" si="153"/>
        <v/>
      </c>
      <c r="Q752" s="7" t="b">
        <f t="shared" si="167"/>
        <v>1</v>
      </c>
      <c r="R752" s="73" t="e">
        <f t="shared" si="155"/>
        <v>#DIV/0!</v>
      </c>
    </row>
    <row r="753" spans="1:18" x14ac:dyDescent="0.25">
      <c r="A753" s="12"/>
      <c r="B753" s="12"/>
      <c r="C753" s="12"/>
      <c r="D753" s="12"/>
      <c r="E753" s="12"/>
      <c r="F753" s="12"/>
      <c r="G753" s="13"/>
      <c r="H753" s="14"/>
      <c r="I753" s="14"/>
      <c r="J753" s="8">
        <f>SUMIF(Journal!$A:$A,HeadJournal!$A753,Journal!$K:$K)+SUMIF(Journal!$A:$A,HeadJournal!$A753,Journal!$L:$L)+SUMIF(Journal!$A:$A,HeadJournal!$A753,Journal!$M:$M)</f>
        <v>0</v>
      </c>
      <c r="K753" s="14"/>
      <c r="L753" s="14"/>
      <c r="M753" s="8">
        <f>SUMIF(Journal!$A:$A,HeadJournal!$A753,Journal!$P:$P)</f>
        <v>0</v>
      </c>
      <c r="N753" s="8">
        <f>SUMIF(Journal!$A:$A,HeadJournal!$A753,Journal!Q:Q)</f>
        <v>0</v>
      </c>
      <c r="O753" s="18">
        <f>SUMIF(Journal!$A:$A,HeadJournal!$A753,Journal!U:U)</f>
        <v>0</v>
      </c>
      <c r="P753" s="22" t="str">
        <f t="shared" si="153"/>
        <v/>
      </c>
      <c r="Q753" s="7" t="b">
        <f t="shared" si="167"/>
        <v>1</v>
      </c>
      <c r="R753" s="73" t="e">
        <f t="shared" si="155"/>
        <v>#DIV/0!</v>
      </c>
    </row>
    <row r="754" spans="1:18" x14ac:dyDescent="0.25">
      <c r="A754" s="12"/>
      <c r="B754" s="12"/>
      <c r="C754" s="12"/>
      <c r="D754" s="12"/>
      <c r="E754" s="12"/>
      <c r="F754" s="12"/>
      <c r="G754" s="13"/>
      <c r="H754" s="14"/>
      <c r="I754" s="14"/>
      <c r="J754" s="8">
        <f>SUMIF(Journal!$A:$A,HeadJournal!$A754,Journal!$K:$K)+SUMIF(Journal!$A:$A,HeadJournal!$A754,Journal!$L:$L)+SUMIF(Journal!$A:$A,HeadJournal!$A754,Journal!$M:$M)</f>
        <v>0</v>
      </c>
      <c r="K754" s="14"/>
      <c r="L754" s="14"/>
      <c r="M754" s="8">
        <f>SUMIF(Journal!$A:$A,HeadJournal!$A754,Journal!$P:$P)</f>
        <v>0</v>
      </c>
      <c r="N754" s="8">
        <f>SUMIF(Journal!$A:$A,HeadJournal!$A754,Journal!Q:Q)</f>
        <v>0</v>
      </c>
      <c r="O754" s="18">
        <f>SUMIF(Journal!$A:$A,HeadJournal!$A754,Journal!U:U)</f>
        <v>0</v>
      </c>
      <c r="P754" s="22" t="str">
        <f t="shared" si="153"/>
        <v/>
      </c>
      <c r="Q754" s="7" t="b">
        <f t="shared" si="167"/>
        <v>1</v>
      </c>
      <c r="R754" s="73" t="e">
        <f t="shared" si="155"/>
        <v>#DIV/0!</v>
      </c>
    </row>
    <row r="755" spans="1:18" x14ac:dyDescent="0.25">
      <c r="A755" s="12"/>
      <c r="B755" s="12"/>
      <c r="C755" s="12"/>
      <c r="D755" s="12"/>
      <c r="E755" s="12"/>
      <c r="F755" s="12"/>
      <c r="G755" s="13"/>
      <c r="H755" s="14"/>
      <c r="I755" s="14"/>
      <c r="J755" s="8">
        <f>SUMIF(Journal!$A:$A,HeadJournal!$A755,Journal!$K:$K)+SUMIF(Journal!$A:$A,HeadJournal!$A755,Journal!$L:$L)+SUMIF(Journal!$A:$A,HeadJournal!$A755,Journal!$M:$M)</f>
        <v>0</v>
      </c>
      <c r="K755" s="14"/>
      <c r="L755" s="14"/>
      <c r="M755" s="8">
        <f>SUMIF(Journal!$A:$A,HeadJournal!$A755,Journal!$P:$P)</f>
        <v>0</v>
      </c>
      <c r="N755" s="8">
        <f>SUMIF(Journal!$A:$A,HeadJournal!$A755,Journal!Q:Q)</f>
        <v>0</v>
      </c>
      <c r="O755" s="18">
        <f>SUMIF(Journal!$A:$A,HeadJournal!$A755,Journal!U:U)</f>
        <v>0</v>
      </c>
      <c r="P755" s="22" t="str">
        <f t="shared" si="153"/>
        <v/>
      </c>
      <c r="Q755" s="7" t="b">
        <f t="shared" si="167"/>
        <v>1</v>
      </c>
      <c r="R755" s="73" t="e">
        <f t="shared" si="155"/>
        <v>#DIV/0!</v>
      </c>
    </row>
    <row r="756" spans="1:18" x14ac:dyDescent="0.25">
      <c r="A756" s="12"/>
      <c r="B756" s="12"/>
      <c r="C756" s="12"/>
      <c r="D756" s="12"/>
      <c r="E756" s="12"/>
      <c r="F756" s="12"/>
      <c r="G756" s="13"/>
      <c r="H756" s="14"/>
      <c r="I756" s="14"/>
      <c r="J756" s="8">
        <f>SUMIF(Journal!$A:$A,HeadJournal!$A756,Journal!$K:$K)+SUMIF(Journal!$A:$A,HeadJournal!$A756,Journal!$L:$L)+SUMIF(Journal!$A:$A,HeadJournal!$A756,Journal!$M:$M)</f>
        <v>0</v>
      </c>
      <c r="K756" s="14"/>
      <c r="L756" s="14"/>
      <c r="M756" s="8">
        <f>SUMIF(Journal!$A:$A,HeadJournal!$A756,Journal!$P:$P)</f>
        <v>0</v>
      </c>
      <c r="N756" s="8">
        <f>SUMIF(Journal!$A:$A,HeadJournal!$A756,Journal!Q:Q)</f>
        <v>0</v>
      </c>
      <c r="O756" s="18">
        <f>SUMIF(Journal!$A:$A,HeadJournal!$A756,Journal!U:U)</f>
        <v>0</v>
      </c>
      <c r="P756" s="22" t="str">
        <f t="shared" si="153"/>
        <v/>
      </c>
      <c r="Q756" s="7" t="b">
        <f t="shared" si="167"/>
        <v>1</v>
      </c>
      <c r="R756" s="73" t="e">
        <f t="shared" si="155"/>
        <v>#DIV/0!</v>
      </c>
    </row>
    <row r="757" spans="1:18" x14ac:dyDescent="0.25">
      <c r="A757" s="12"/>
      <c r="B757" s="12"/>
      <c r="C757" s="12"/>
      <c r="D757" s="12"/>
      <c r="E757" s="12"/>
      <c r="F757" s="12"/>
      <c r="G757" s="13"/>
      <c r="H757" s="14"/>
      <c r="I757" s="14"/>
      <c r="J757" s="8">
        <f>SUMIF(Journal!$A:$A,HeadJournal!$A757,Journal!$K:$K)+SUMIF(Journal!$A:$A,HeadJournal!$A757,Journal!$L:$L)+SUMIF(Journal!$A:$A,HeadJournal!$A757,Journal!$M:$M)</f>
        <v>0</v>
      </c>
      <c r="K757" s="14"/>
      <c r="L757" s="14"/>
      <c r="M757" s="8">
        <f>SUMIF(Journal!$A:$A,HeadJournal!$A757,Journal!$P:$P)</f>
        <v>0</v>
      </c>
      <c r="N757" s="8">
        <f>SUMIF(Journal!$A:$A,HeadJournal!$A757,Journal!Q:Q)</f>
        <v>0</v>
      </c>
      <c r="O757" s="18">
        <f>SUMIF(Journal!$A:$A,HeadJournal!$A757,Journal!U:U)</f>
        <v>0</v>
      </c>
      <c r="P757" s="22" t="str">
        <f t="shared" si="153"/>
        <v/>
      </c>
      <c r="Q757" s="7" t="b">
        <f t="shared" si="167"/>
        <v>1</v>
      </c>
      <c r="R757" s="73" t="e">
        <f t="shared" si="155"/>
        <v>#DIV/0!</v>
      </c>
    </row>
    <row r="758" spans="1:18" x14ac:dyDescent="0.25">
      <c r="A758" s="12"/>
      <c r="B758" s="12"/>
      <c r="C758" s="12"/>
      <c r="D758" s="12"/>
      <c r="E758" s="12"/>
      <c r="F758" s="12"/>
      <c r="G758" s="13"/>
      <c r="H758" s="14"/>
      <c r="I758" s="14"/>
      <c r="J758" s="8">
        <f>SUMIF(Journal!$A:$A,HeadJournal!$A758,Journal!$K:$K)+SUMIF(Journal!$A:$A,HeadJournal!$A758,Journal!$L:$L)+SUMIF(Journal!$A:$A,HeadJournal!$A758,Journal!$M:$M)</f>
        <v>0</v>
      </c>
      <c r="K758" s="14"/>
      <c r="L758" s="14"/>
      <c r="M758" s="8">
        <f>SUMIF(Journal!$A:$A,HeadJournal!$A758,Journal!$P:$P)</f>
        <v>0</v>
      </c>
      <c r="N758" s="8">
        <f>SUMIF(Journal!$A:$A,HeadJournal!$A758,Journal!Q:Q)</f>
        <v>0</v>
      </c>
      <c r="O758" s="18">
        <f>SUMIF(Journal!$A:$A,HeadJournal!$A758,Journal!U:U)</f>
        <v>0</v>
      </c>
      <c r="P758" s="22" t="str">
        <f t="shared" si="153"/>
        <v/>
      </c>
      <c r="Q758" s="7" t="b">
        <f t="shared" si="167"/>
        <v>1</v>
      </c>
      <c r="R758" s="73" t="e">
        <f t="shared" si="155"/>
        <v>#DIV/0!</v>
      </c>
    </row>
    <row r="759" spans="1:18" x14ac:dyDescent="0.25">
      <c r="A759" s="12"/>
      <c r="B759" s="12"/>
      <c r="C759" s="12"/>
      <c r="D759" s="12"/>
      <c r="E759" s="12"/>
      <c r="F759" s="12"/>
      <c r="G759" s="13"/>
      <c r="H759" s="14"/>
      <c r="I759" s="14"/>
      <c r="J759" s="8">
        <f>SUMIF(Journal!$A:$A,HeadJournal!$A759,Journal!$K:$K)+SUMIF(Journal!$A:$A,HeadJournal!$A759,Journal!$L:$L)+SUMIF(Journal!$A:$A,HeadJournal!$A759,Journal!$M:$M)</f>
        <v>0</v>
      </c>
      <c r="K759" s="14"/>
      <c r="L759" s="14"/>
      <c r="M759" s="8">
        <f>SUMIF(Journal!$A:$A,HeadJournal!$A759,Journal!$P:$P)</f>
        <v>0</v>
      </c>
      <c r="N759" s="8">
        <f>SUMIF(Journal!$A:$A,HeadJournal!$A759,Journal!Q:Q)</f>
        <v>0</v>
      </c>
      <c r="O759" s="18">
        <f>SUMIF(Journal!$A:$A,HeadJournal!$A759,Journal!U:U)</f>
        <v>0</v>
      </c>
      <c r="P759" s="22" t="str">
        <f t="shared" si="153"/>
        <v/>
      </c>
      <c r="Q759" s="7" t="b">
        <f t="shared" si="167"/>
        <v>1</v>
      </c>
      <c r="R759" s="73" t="e">
        <f t="shared" si="155"/>
        <v>#DIV/0!</v>
      </c>
    </row>
    <row r="760" spans="1:18" x14ac:dyDescent="0.25">
      <c r="A760" s="12"/>
      <c r="B760" s="12"/>
      <c r="C760" s="12"/>
      <c r="D760" s="12"/>
      <c r="E760" s="12"/>
      <c r="F760" s="12"/>
      <c r="G760" s="13"/>
      <c r="H760" s="14"/>
      <c r="I760" s="14"/>
      <c r="J760" s="8">
        <f>SUMIF(Journal!$A:$A,HeadJournal!$A760,Journal!$K:$K)+SUMIF(Journal!$A:$A,HeadJournal!$A760,Journal!$L:$L)+SUMIF(Journal!$A:$A,HeadJournal!$A760,Journal!$M:$M)</f>
        <v>0</v>
      </c>
      <c r="K760" s="14"/>
      <c r="L760" s="14"/>
      <c r="M760" s="8">
        <f>SUMIF(Journal!$A:$A,HeadJournal!$A760,Journal!$P:$P)</f>
        <v>0</v>
      </c>
      <c r="N760" s="8">
        <f>SUMIF(Journal!$A:$A,HeadJournal!$A760,Journal!Q:Q)</f>
        <v>0</v>
      </c>
      <c r="O760" s="18">
        <f>SUMIF(Journal!$A:$A,HeadJournal!$A760,Journal!U:U)</f>
        <v>0</v>
      </c>
      <c r="P760" s="22" t="str">
        <f t="shared" si="153"/>
        <v/>
      </c>
      <c r="Q760" s="7" t="b">
        <f t="shared" si="167"/>
        <v>1</v>
      </c>
      <c r="R760" s="73" t="e">
        <f t="shared" si="155"/>
        <v>#DIV/0!</v>
      </c>
    </row>
    <row r="761" spans="1:18" x14ac:dyDescent="0.25">
      <c r="A761" s="12"/>
      <c r="B761" s="12"/>
      <c r="C761" s="12"/>
      <c r="D761" s="12"/>
      <c r="E761" s="12"/>
      <c r="F761" s="12"/>
      <c r="G761" s="13"/>
      <c r="H761" s="14"/>
      <c r="I761" s="14"/>
      <c r="J761" s="8">
        <f>SUMIF(Journal!$A:$A,HeadJournal!$A761,Journal!$K:$K)+SUMIF(Journal!$A:$A,HeadJournal!$A761,Journal!$L:$L)+SUMIF(Journal!$A:$A,HeadJournal!$A761,Journal!$M:$M)</f>
        <v>0</v>
      </c>
      <c r="K761" s="14"/>
      <c r="L761" s="14"/>
      <c r="M761" s="8">
        <f>SUMIF(Journal!$A:$A,HeadJournal!$A761,Journal!$P:$P)</f>
        <v>0</v>
      </c>
      <c r="N761" s="8">
        <f>SUMIF(Journal!$A:$A,HeadJournal!$A761,Journal!Q:Q)</f>
        <v>0</v>
      </c>
      <c r="O761" s="18">
        <f>SUMIF(Journal!$A:$A,HeadJournal!$A761,Journal!U:U)</f>
        <v>0</v>
      </c>
      <c r="P761" s="22" t="str">
        <f t="shared" si="153"/>
        <v/>
      </c>
      <c r="Q761" s="7" t="b">
        <f t="shared" si="167"/>
        <v>1</v>
      </c>
      <c r="R761" s="73" t="e">
        <f t="shared" si="155"/>
        <v>#DIV/0!</v>
      </c>
    </row>
    <row r="762" spans="1:18" x14ac:dyDescent="0.25">
      <c r="A762" s="12"/>
      <c r="B762" s="12"/>
      <c r="C762" s="12"/>
      <c r="D762" s="12"/>
      <c r="E762" s="12"/>
      <c r="F762" s="12"/>
      <c r="G762" s="13"/>
      <c r="H762" s="14"/>
      <c r="I762" s="14"/>
      <c r="J762" s="8">
        <f>SUMIF(Journal!$A:$A,HeadJournal!$A762,Journal!$K:$K)+SUMIF(Journal!$A:$A,HeadJournal!$A762,Journal!$L:$L)+SUMIF(Journal!$A:$A,HeadJournal!$A762,Journal!$M:$M)</f>
        <v>0</v>
      </c>
      <c r="K762" s="14"/>
      <c r="L762" s="14"/>
      <c r="M762" s="8">
        <f>SUMIF(Journal!$A:$A,HeadJournal!$A762,Journal!$P:$P)</f>
        <v>0</v>
      </c>
      <c r="N762" s="8">
        <f>SUMIF(Journal!$A:$A,HeadJournal!$A762,Journal!Q:Q)</f>
        <v>0</v>
      </c>
      <c r="O762" s="18">
        <f>SUMIF(Journal!$A:$A,HeadJournal!$A762,Journal!U:U)</f>
        <v>0</v>
      </c>
      <c r="P762" s="22" t="str">
        <f t="shared" si="153"/>
        <v/>
      </c>
      <c r="Q762" s="7" t="b">
        <f t="shared" si="167"/>
        <v>1</v>
      </c>
      <c r="R762" s="73" t="e">
        <f t="shared" si="155"/>
        <v>#DIV/0!</v>
      </c>
    </row>
    <row r="763" spans="1:18" x14ac:dyDescent="0.25">
      <c r="A763" s="12"/>
      <c r="B763" s="12"/>
      <c r="C763" s="12"/>
      <c r="D763" s="12"/>
      <c r="E763" s="12"/>
      <c r="F763" s="12"/>
      <c r="G763" s="13"/>
      <c r="H763" s="14"/>
      <c r="I763" s="14"/>
      <c r="J763" s="8">
        <f>SUMIF(Journal!$A:$A,HeadJournal!$A763,Journal!$K:$K)+SUMIF(Journal!$A:$A,HeadJournal!$A763,Journal!$L:$L)+SUMIF(Journal!$A:$A,HeadJournal!$A763,Journal!$M:$M)</f>
        <v>0</v>
      </c>
      <c r="K763" s="14"/>
      <c r="L763" s="14"/>
      <c r="M763" s="8">
        <f>SUMIF(Journal!$A:$A,HeadJournal!$A763,Journal!$P:$P)</f>
        <v>0</v>
      </c>
      <c r="N763" s="8">
        <f>SUMIF(Journal!$A:$A,HeadJournal!$A763,Journal!Q:Q)</f>
        <v>0</v>
      </c>
      <c r="O763" s="18">
        <f>SUMIF(Journal!$A:$A,HeadJournal!$A763,Journal!U:U)</f>
        <v>0</v>
      </c>
      <c r="P763" s="22" t="str">
        <f t="shared" si="153"/>
        <v/>
      </c>
      <c r="Q763" s="7" t="b">
        <f t="shared" si="167"/>
        <v>1</v>
      </c>
      <c r="R763" s="73" t="e">
        <f t="shared" si="155"/>
        <v>#DIV/0!</v>
      </c>
    </row>
    <row r="764" spans="1:18" x14ac:dyDescent="0.25">
      <c r="A764" s="12"/>
      <c r="B764" s="12"/>
      <c r="C764" s="12"/>
      <c r="D764" s="12"/>
      <c r="E764" s="12"/>
      <c r="F764" s="12"/>
      <c r="G764" s="13"/>
      <c r="H764" s="14"/>
      <c r="I764" s="14"/>
      <c r="J764" s="8">
        <f>SUMIF(Journal!$A:$A,HeadJournal!$A764,Journal!$K:$K)+SUMIF(Journal!$A:$A,HeadJournal!$A764,Journal!$L:$L)+SUMIF(Journal!$A:$A,HeadJournal!$A764,Journal!$M:$M)</f>
        <v>0</v>
      </c>
      <c r="K764" s="14"/>
      <c r="L764" s="14"/>
      <c r="M764" s="8">
        <f>SUMIF(Journal!$A:$A,HeadJournal!$A764,Journal!$P:$P)</f>
        <v>0</v>
      </c>
      <c r="N764" s="8">
        <f>SUMIF(Journal!$A:$A,HeadJournal!$A764,Journal!Q:Q)</f>
        <v>0</v>
      </c>
      <c r="O764" s="18">
        <f>SUMIF(Journal!$A:$A,HeadJournal!$A764,Journal!U:U)</f>
        <v>0</v>
      </c>
      <c r="P764" s="22" t="str">
        <f t="shared" si="153"/>
        <v/>
      </c>
      <c r="Q764" s="7" t="b">
        <f t="shared" si="167"/>
        <v>1</v>
      </c>
      <c r="R764" s="73" t="e">
        <f t="shared" si="155"/>
        <v>#DIV/0!</v>
      </c>
    </row>
    <row r="765" spans="1:18" x14ac:dyDescent="0.25">
      <c r="A765" s="12"/>
      <c r="B765" s="12"/>
      <c r="C765" s="12"/>
      <c r="D765" s="12"/>
      <c r="E765" s="12"/>
      <c r="F765" s="12"/>
      <c r="G765" s="13"/>
      <c r="H765" s="14"/>
      <c r="I765" s="14"/>
      <c r="J765" s="8">
        <f>SUMIF(Journal!$A:$A,HeadJournal!$A765,Journal!$K:$K)+SUMIF(Journal!$A:$A,HeadJournal!$A765,Journal!$L:$L)+SUMIF(Journal!$A:$A,HeadJournal!$A765,Journal!$M:$M)</f>
        <v>0</v>
      </c>
      <c r="K765" s="14"/>
      <c r="L765" s="14"/>
      <c r="M765" s="8">
        <f>SUMIF(Journal!$A:$A,HeadJournal!$A765,Journal!$P:$P)</f>
        <v>0</v>
      </c>
      <c r="N765" s="8">
        <f>SUMIF(Journal!$A:$A,HeadJournal!$A765,Journal!Q:Q)</f>
        <v>0</v>
      </c>
      <c r="O765" s="18">
        <f>SUMIF(Journal!$A:$A,HeadJournal!$A765,Journal!U:U)</f>
        <v>0</v>
      </c>
      <c r="P765" s="22" t="str">
        <f t="shared" si="153"/>
        <v/>
      </c>
      <c r="Q765" s="7" t="b">
        <f t="shared" si="167"/>
        <v>1</v>
      </c>
      <c r="R765" s="73" t="e">
        <f t="shared" si="155"/>
        <v>#DIV/0!</v>
      </c>
    </row>
    <row r="766" spans="1:18" x14ac:dyDescent="0.25">
      <c r="A766" s="12"/>
      <c r="B766" s="12"/>
      <c r="C766" s="12"/>
      <c r="D766" s="12"/>
      <c r="E766" s="12"/>
      <c r="F766" s="12"/>
      <c r="G766" s="13"/>
      <c r="H766" s="14"/>
      <c r="I766" s="14"/>
      <c r="J766" s="8">
        <f>SUMIF(Journal!$A:$A,HeadJournal!$A766,Journal!$K:$K)+SUMIF(Journal!$A:$A,HeadJournal!$A766,Journal!$L:$L)+SUMIF(Journal!$A:$A,HeadJournal!$A766,Journal!$M:$M)</f>
        <v>0</v>
      </c>
      <c r="K766" s="14"/>
      <c r="L766" s="14"/>
      <c r="M766" s="8">
        <f>SUMIF(Journal!$A:$A,HeadJournal!$A766,Journal!$P:$P)</f>
        <v>0</v>
      </c>
      <c r="N766" s="8">
        <f>SUMIF(Journal!$A:$A,HeadJournal!$A766,Journal!Q:Q)</f>
        <v>0</v>
      </c>
      <c r="O766" s="18">
        <f>SUMIF(Journal!$A:$A,HeadJournal!$A766,Journal!U:U)</f>
        <v>0</v>
      </c>
      <c r="P766" s="22" t="str">
        <f t="shared" si="153"/>
        <v/>
      </c>
      <c r="Q766" s="7" t="b">
        <f t="shared" si="167"/>
        <v>1</v>
      </c>
      <c r="R766" s="73" t="e">
        <f t="shared" si="155"/>
        <v>#DIV/0!</v>
      </c>
    </row>
    <row r="767" spans="1:18" x14ac:dyDescent="0.25">
      <c r="A767" s="12"/>
      <c r="B767" s="12"/>
      <c r="C767" s="12"/>
      <c r="D767" s="12"/>
      <c r="E767" s="12"/>
      <c r="F767" s="12"/>
      <c r="G767" s="13"/>
      <c r="H767" s="14"/>
      <c r="I767" s="14"/>
      <c r="J767" s="8">
        <f>SUMIF(Journal!$A:$A,HeadJournal!$A767,Journal!$K:$K)+SUMIF(Journal!$A:$A,HeadJournal!$A767,Journal!$L:$L)+SUMIF(Journal!$A:$A,HeadJournal!$A767,Journal!$M:$M)</f>
        <v>0</v>
      </c>
      <c r="K767" s="14"/>
      <c r="L767" s="14"/>
      <c r="M767" s="8">
        <f>SUMIF(Journal!$A:$A,HeadJournal!$A767,Journal!$P:$P)</f>
        <v>0</v>
      </c>
      <c r="N767" s="8">
        <f>SUMIF(Journal!$A:$A,HeadJournal!$A767,Journal!Q:Q)</f>
        <v>0</v>
      </c>
      <c r="O767" s="18">
        <f>SUMIF(Journal!$A:$A,HeadJournal!$A767,Journal!U:U)</f>
        <v>0</v>
      </c>
      <c r="P767" s="22" t="str">
        <f t="shared" si="153"/>
        <v/>
      </c>
      <c r="Q767" s="7" t="b">
        <f t="shared" si="167"/>
        <v>1</v>
      </c>
      <c r="R767" s="73" t="e">
        <f t="shared" si="155"/>
        <v>#DIV/0!</v>
      </c>
    </row>
    <row r="768" spans="1:18" x14ac:dyDescent="0.25">
      <c r="A768" s="12"/>
      <c r="B768" s="12"/>
      <c r="C768" s="12"/>
      <c r="D768" s="12"/>
      <c r="E768" s="12"/>
      <c r="F768" s="12"/>
      <c r="G768" s="13"/>
      <c r="H768" s="14"/>
      <c r="I768" s="14"/>
      <c r="J768" s="8">
        <f>SUMIF(Journal!$A:$A,HeadJournal!$A768,Journal!$K:$K)+SUMIF(Journal!$A:$A,HeadJournal!$A768,Journal!$L:$L)+SUMIF(Journal!$A:$A,HeadJournal!$A768,Journal!$M:$M)</f>
        <v>0</v>
      </c>
      <c r="K768" s="14"/>
      <c r="L768" s="14"/>
      <c r="M768" s="8">
        <f>SUMIF(Journal!$A:$A,HeadJournal!$A768,Journal!$P:$P)</f>
        <v>0</v>
      </c>
      <c r="N768" s="8">
        <f>SUMIF(Journal!$A:$A,HeadJournal!$A768,Journal!Q:Q)</f>
        <v>0</v>
      </c>
      <c r="O768" s="18">
        <f>SUMIF(Journal!$A:$A,HeadJournal!$A768,Journal!U:U)</f>
        <v>0</v>
      </c>
      <c r="P768" s="22" t="str">
        <f t="shared" si="153"/>
        <v/>
      </c>
      <c r="Q768" s="7" t="b">
        <f t="shared" si="167"/>
        <v>1</v>
      </c>
      <c r="R768" s="73" t="e">
        <f t="shared" si="155"/>
        <v>#DIV/0!</v>
      </c>
    </row>
    <row r="769" spans="1:18" x14ac:dyDescent="0.25">
      <c r="A769" s="12"/>
      <c r="B769" s="12"/>
      <c r="C769" s="12"/>
      <c r="D769" s="12"/>
      <c r="E769" s="12"/>
      <c r="F769" s="12"/>
      <c r="G769" s="13"/>
      <c r="H769" s="14"/>
      <c r="I769" s="14"/>
      <c r="J769" s="8">
        <f>SUMIF(Journal!$A:$A,HeadJournal!$A769,Journal!$K:$K)+SUMIF(Journal!$A:$A,HeadJournal!$A769,Journal!$L:$L)+SUMIF(Journal!$A:$A,HeadJournal!$A769,Journal!$M:$M)</f>
        <v>0</v>
      </c>
      <c r="K769" s="14"/>
      <c r="L769" s="14"/>
      <c r="M769" s="8">
        <f>SUMIF(Journal!$A:$A,HeadJournal!$A769,Journal!$P:$P)</f>
        <v>0</v>
      </c>
      <c r="N769" s="8">
        <f>SUMIF(Journal!$A:$A,HeadJournal!$A769,Journal!Q:Q)</f>
        <v>0</v>
      </c>
      <c r="O769" s="18">
        <f>SUMIF(Journal!$A:$A,HeadJournal!$A769,Journal!U:U)</f>
        <v>0</v>
      </c>
      <c r="P769" s="22" t="str">
        <f t="shared" si="153"/>
        <v/>
      </c>
      <c r="Q769" s="7" t="b">
        <f t="shared" si="167"/>
        <v>1</v>
      </c>
      <c r="R769" s="73" t="e">
        <f t="shared" si="155"/>
        <v>#DIV/0!</v>
      </c>
    </row>
    <row r="770" spans="1:18" x14ac:dyDescent="0.25">
      <c r="A770" s="12"/>
      <c r="B770" s="12"/>
      <c r="C770" s="12"/>
      <c r="D770" s="12"/>
      <c r="E770" s="12"/>
      <c r="F770" s="12"/>
      <c r="G770" s="13"/>
      <c r="H770" s="14"/>
      <c r="I770" s="14"/>
      <c r="J770" s="8">
        <f>SUMIF(Journal!$A:$A,HeadJournal!$A770,Journal!$K:$K)+SUMIF(Journal!$A:$A,HeadJournal!$A770,Journal!$L:$L)+SUMIF(Journal!$A:$A,HeadJournal!$A770,Journal!$M:$M)</f>
        <v>0</v>
      </c>
      <c r="K770" s="14"/>
      <c r="L770" s="14"/>
      <c r="M770" s="8">
        <f>SUMIF(Journal!$A:$A,HeadJournal!$A770,Journal!$P:$P)</f>
        <v>0</v>
      </c>
      <c r="N770" s="8">
        <f>SUMIF(Journal!$A:$A,HeadJournal!$A770,Journal!Q:Q)</f>
        <v>0</v>
      </c>
      <c r="O770" s="18">
        <f>SUMIF(Journal!$A:$A,HeadJournal!$A770,Journal!U:U)</f>
        <v>0</v>
      </c>
      <c r="P770" s="22" t="str">
        <f t="shared" ref="P770:P809" si="170">IF(N770&lt;&gt;0,IFERROR(O770/M770,""),"")</f>
        <v/>
      </c>
      <c r="Q770" s="7" t="b">
        <f t="shared" si="167"/>
        <v>1</v>
      </c>
      <c r="R770" s="73" t="e">
        <f t="shared" ref="R770:R809" si="171">L770/M770</f>
        <v>#DIV/0!</v>
      </c>
    </row>
    <row r="771" spans="1:18" x14ac:dyDescent="0.25">
      <c r="A771" s="12"/>
      <c r="B771" s="12"/>
      <c r="C771" s="12"/>
      <c r="D771" s="12"/>
      <c r="E771" s="12"/>
      <c r="F771" s="12"/>
      <c r="G771" s="13"/>
      <c r="H771" s="14"/>
      <c r="I771" s="14"/>
      <c r="J771" s="8">
        <f>SUMIF(Journal!$A:$A,HeadJournal!$A771,Journal!$K:$K)+SUMIF(Journal!$A:$A,HeadJournal!$A771,Journal!$L:$L)+SUMIF(Journal!$A:$A,HeadJournal!$A771,Journal!$M:$M)</f>
        <v>0</v>
      </c>
      <c r="K771" s="14"/>
      <c r="L771" s="14"/>
      <c r="M771" s="8">
        <f>SUMIF(Journal!$A:$A,HeadJournal!$A771,Journal!$P:$P)</f>
        <v>0</v>
      </c>
      <c r="N771" s="8">
        <f>SUMIF(Journal!$A:$A,HeadJournal!$A771,Journal!Q:Q)</f>
        <v>0</v>
      </c>
      <c r="O771" s="18">
        <f>SUMIF(Journal!$A:$A,HeadJournal!$A771,Journal!U:U)</f>
        <v>0</v>
      </c>
      <c r="P771" s="22" t="str">
        <f t="shared" si="170"/>
        <v/>
      </c>
      <c r="Q771" s="7" t="b">
        <f t="shared" si="167"/>
        <v>1</v>
      </c>
      <c r="R771" s="73" t="e">
        <f t="shared" si="171"/>
        <v>#DIV/0!</v>
      </c>
    </row>
    <row r="772" spans="1:18" x14ac:dyDescent="0.25">
      <c r="A772" s="12"/>
      <c r="B772" s="12"/>
      <c r="C772" s="12"/>
      <c r="D772" s="12"/>
      <c r="E772" s="12"/>
      <c r="F772" s="12"/>
      <c r="G772" s="13"/>
      <c r="H772" s="14"/>
      <c r="I772" s="14"/>
      <c r="J772" s="8">
        <f>SUMIF(Journal!$A:$A,HeadJournal!$A772,Journal!$K:$K)+SUMIF(Journal!$A:$A,HeadJournal!$A772,Journal!$L:$L)+SUMIF(Journal!$A:$A,HeadJournal!$A772,Journal!$M:$M)</f>
        <v>0</v>
      </c>
      <c r="K772" s="14"/>
      <c r="L772" s="14"/>
      <c r="M772" s="8">
        <f>SUMIF(Journal!$A:$A,HeadJournal!$A772,Journal!$P:$P)</f>
        <v>0</v>
      </c>
      <c r="N772" s="8">
        <f>SUMIF(Journal!$A:$A,HeadJournal!$A772,Journal!Q:Q)</f>
        <v>0</v>
      </c>
      <c r="O772" s="18">
        <f>SUMIF(Journal!$A:$A,HeadJournal!$A772,Journal!U:U)</f>
        <v>0</v>
      </c>
      <c r="P772" s="22" t="str">
        <f t="shared" si="170"/>
        <v/>
      </c>
      <c r="Q772" s="7" t="b">
        <f t="shared" si="167"/>
        <v>1</v>
      </c>
      <c r="R772" s="73" t="e">
        <f t="shared" si="171"/>
        <v>#DIV/0!</v>
      </c>
    </row>
    <row r="773" spans="1:18" x14ac:dyDescent="0.25">
      <c r="A773" s="12"/>
      <c r="B773" s="12"/>
      <c r="C773" s="12"/>
      <c r="D773" s="12"/>
      <c r="E773" s="12"/>
      <c r="F773" s="12"/>
      <c r="G773" s="13"/>
      <c r="H773" s="14"/>
      <c r="I773" s="14"/>
      <c r="J773" s="8">
        <f>SUMIF(Journal!$A:$A,HeadJournal!$A773,Journal!$K:$K)+SUMIF(Journal!$A:$A,HeadJournal!$A773,Journal!$L:$L)+SUMIF(Journal!$A:$A,HeadJournal!$A773,Journal!$M:$M)</f>
        <v>0</v>
      </c>
      <c r="K773" s="14"/>
      <c r="L773" s="14"/>
      <c r="M773" s="8">
        <f>SUMIF(Journal!$A:$A,HeadJournal!$A773,Journal!$P:$P)</f>
        <v>0</v>
      </c>
      <c r="N773" s="8">
        <f>SUMIF(Journal!$A:$A,HeadJournal!$A773,Journal!Q:Q)</f>
        <v>0</v>
      </c>
      <c r="O773" s="18">
        <f>SUMIF(Journal!$A:$A,HeadJournal!$A773,Journal!U:U)</f>
        <v>0</v>
      </c>
      <c r="P773" s="22" t="str">
        <f t="shared" si="170"/>
        <v/>
      </c>
      <c r="Q773" s="7" t="b">
        <f t="shared" si="167"/>
        <v>1</v>
      </c>
      <c r="R773" s="73" t="e">
        <f t="shared" si="171"/>
        <v>#DIV/0!</v>
      </c>
    </row>
    <row r="774" spans="1:18" x14ac:dyDescent="0.25">
      <c r="A774" s="12"/>
      <c r="B774" s="12"/>
      <c r="C774" s="12"/>
      <c r="D774" s="12"/>
      <c r="E774" s="12"/>
      <c r="F774" s="12"/>
      <c r="G774" s="13"/>
      <c r="H774" s="14"/>
      <c r="I774" s="14"/>
      <c r="J774" s="8">
        <f>SUMIF(Journal!$A:$A,HeadJournal!$A774,Journal!$K:$K)+SUMIF(Journal!$A:$A,HeadJournal!$A774,Journal!$L:$L)+SUMIF(Journal!$A:$A,HeadJournal!$A774,Journal!$M:$M)</f>
        <v>0</v>
      </c>
      <c r="K774" s="14"/>
      <c r="L774" s="14"/>
      <c r="M774" s="8">
        <f>SUMIF(Journal!$A:$A,HeadJournal!$A774,Journal!$P:$P)</f>
        <v>0</v>
      </c>
      <c r="N774" s="8">
        <f>SUMIF(Journal!$A:$A,HeadJournal!$A774,Journal!Q:Q)</f>
        <v>0</v>
      </c>
      <c r="O774" s="18">
        <f>SUMIF(Journal!$A:$A,HeadJournal!$A774,Journal!U:U)</f>
        <v>0</v>
      </c>
      <c r="P774" s="22" t="str">
        <f t="shared" si="170"/>
        <v/>
      </c>
      <c r="Q774" s="7" t="b">
        <f t="shared" si="167"/>
        <v>1</v>
      </c>
      <c r="R774" s="73" t="e">
        <f t="shared" si="171"/>
        <v>#DIV/0!</v>
      </c>
    </row>
    <row r="775" spans="1:18" x14ac:dyDescent="0.25">
      <c r="A775" s="12"/>
      <c r="B775" s="12"/>
      <c r="C775" s="12"/>
      <c r="D775" s="12"/>
      <c r="E775" s="12"/>
      <c r="F775" s="12"/>
      <c r="G775" s="13"/>
      <c r="H775" s="14"/>
      <c r="I775" s="14"/>
      <c r="J775" s="8">
        <f>SUMIF(Journal!$A:$A,HeadJournal!$A775,Journal!$K:$K)+SUMIF(Journal!$A:$A,HeadJournal!$A775,Journal!$L:$L)+SUMIF(Journal!$A:$A,HeadJournal!$A775,Journal!$M:$M)</f>
        <v>0</v>
      </c>
      <c r="K775" s="14"/>
      <c r="L775" s="14"/>
      <c r="M775" s="8">
        <f>SUMIF(Journal!$A:$A,HeadJournal!$A775,Journal!$P:$P)</f>
        <v>0</v>
      </c>
      <c r="N775" s="8">
        <f>SUMIF(Journal!$A:$A,HeadJournal!$A775,Journal!Q:Q)</f>
        <v>0</v>
      </c>
      <c r="O775" s="18">
        <f>SUMIF(Journal!$A:$A,HeadJournal!$A775,Journal!U:U)</f>
        <v>0</v>
      </c>
      <c r="P775" s="22" t="str">
        <f t="shared" si="170"/>
        <v/>
      </c>
      <c r="Q775" s="7" t="b">
        <f t="shared" si="167"/>
        <v>1</v>
      </c>
      <c r="R775" s="73" t="e">
        <f t="shared" si="171"/>
        <v>#DIV/0!</v>
      </c>
    </row>
    <row r="776" spans="1:18" x14ac:dyDescent="0.25">
      <c r="A776" s="12"/>
      <c r="B776" s="12"/>
      <c r="C776" s="12"/>
      <c r="D776" s="12"/>
      <c r="E776" s="12"/>
      <c r="F776" s="12"/>
      <c r="G776" s="13"/>
      <c r="H776" s="14"/>
      <c r="I776" s="14"/>
      <c r="J776" s="8">
        <f>SUMIF(Journal!$A:$A,HeadJournal!$A776,Journal!$K:$K)+SUMIF(Journal!$A:$A,HeadJournal!$A776,Journal!$L:$L)+SUMIF(Journal!$A:$A,HeadJournal!$A776,Journal!$M:$M)</f>
        <v>0</v>
      </c>
      <c r="K776" s="14"/>
      <c r="L776" s="14"/>
      <c r="M776" s="8">
        <f>SUMIF(Journal!$A:$A,HeadJournal!$A776,Journal!$P:$P)</f>
        <v>0</v>
      </c>
      <c r="N776" s="8">
        <f>SUMIF(Journal!$A:$A,HeadJournal!$A776,Journal!Q:Q)</f>
        <v>0</v>
      </c>
      <c r="O776" s="18">
        <f>SUMIF(Journal!$A:$A,HeadJournal!$A776,Journal!U:U)</f>
        <v>0</v>
      </c>
      <c r="P776" s="22" t="str">
        <f t="shared" si="170"/>
        <v/>
      </c>
      <c r="Q776" s="7" t="b">
        <f t="shared" si="167"/>
        <v>1</v>
      </c>
      <c r="R776" s="73" t="e">
        <f t="shared" si="171"/>
        <v>#DIV/0!</v>
      </c>
    </row>
    <row r="777" spans="1:18" x14ac:dyDescent="0.25">
      <c r="A777" s="12"/>
      <c r="B777" s="12"/>
      <c r="C777" s="12"/>
      <c r="D777" s="12"/>
      <c r="E777" s="12"/>
      <c r="F777" s="12"/>
      <c r="G777" s="13"/>
      <c r="H777" s="14"/>
      <c r="I777" s="14"/>
      <c r="J777" s="8">
        <f>SUMIF(Journal!$A:$A,HeadJournal!$A777,Journal!$K:$K)+SUMIF(Journal!$A:$A,HeadJournal!$A777,Journal!$L:$L)+SUMIF(Journal!$A:$A,HeadJournal!$A777,Journal!$M:$M)</f>
        <v>0</v>
      </c>
      <c r="K777" s="14"/>
      <c r="L777" s="14"/>
      <c r="M777" s="8">
        <f>SUMIF(Journal!$A:$A,HeadJournal!$A777,Journal!$P:$P)</f>
        <v>0</v>
      </c>
      <c r="N777" s="8">
        <f>SUMIF(Journal!$A:$A,HeadJournal!$A777,Journal!Q:Q)</f>
        <v>0</v>
      </c>
      <c r="O777" s="18">
        <f>SUMIF(Journal!$A:$A,HeadJournal!$A777,Journal!U:U)</f>
        <v>0</v>
      </c>
      <c r="P777" s="22" t="str">
        <f t="shared" si="170"/>
        <v/>
      </c>
      <c r="Q777" s="7" t="b">
        <f t="shared" si="167"/>
        <v>1</v>
      </c>
      <c r="R777" s="73" t="e">
        <f t="shared" si="171"/>
        <v>#DIV/0!</v>
      </c>
    </row>
    <row r="778" spans="1:18" x14ac:dyDescent="0.25">
      <c r="A778" s="12"/>
      <c r="B778" s="12"/>
      <c r="C778" s="12"/>
      <c r="D778" s="12"/>
      <c r="E778" s="12"/>
      <c r="F778" s="12"/>
      <c r="G778" s="13"/>
      <c r="H778" s="14"/>
      <c r="I778" s="14"/>
      <c r="J778" s="8">
        <f>SUMIF(Journal!$A:$A,HeadJournal!$A778,Journal!$K:$K)+SUMIF(Journal!$A:$A,HeadJournal!$A778,Journal!$L:$L)+SUMIF(Journal!$A:$A,HeadJournal!$A778,Journal!$M:$M)</f>
        <v>0</v>
      </c>
      <c r="K778" s="14"/>
      <c r="L778" s="14"/>
      <c r="M778" s="8">
        <f>SUMIF(Journal!$A:$A,HeadJournal!$A778,Journal!$P:$P)</f>
        <v>0</v>
      </c>
      <c r="N778" s="8">
        <f>SUMIF(Journal!$A:$A,HeadJournal!$A778,Journal!Q:Q)</f>
        <v>0</v>
      </c>
      <c r="O778" s="18">
        <f>SUMIF(Journal!$A:$A,HeadJournal!$A778,Journal!U:U)</f>
        <v>0</v>
      </c>
      <c r="P778" s="22" t="str">
        <f t="shared" si="170"/>
        <v/>
      </c>
      <c r="Q778" s="7" t="b">
        <f t="shared" si="167"/>
        <v>1</v>
      </c>
      <c r="R778" s="73" t="e">
        <f t="shared" si="171"/>
        <v>#DIV/0!</v>
      </c>
    </row>
    <row r="779" spans="1:18" x14ac:dyDescent="0.25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170"/>
        <v/>
      </c>
      <c r="Q779" s="7" t="b">
        <f t="shared" si="167"/>
        <v>1</v>
      </c>
      <c r="R779" s="73" t="e">
        <f t="shared" si="171"/>
        <v>#DIV/0!</v>
      </c>
    </row>
    <row r="780" spans="1:18" x14ac:dyDescent="0.25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170"/>
        <v/>
      </c>
      <c r="Q780" s="7" t="b">
        <f t="shared" si="167"/>
        <v>1</v>
      </c>
      <c r="R780" s="73" t="e">
        <f t="shared" si="171"/>
        <v>#DIV/0!</v>
      </c>
    </row>
    <row r="781" spans="1:18" x14ac:dyDescent="0.25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170"/>
        <v/>
      </c>
      <c r="Q781" s="7" t="b">
        <f t="shared" si="167"/>
        <v>1</v>
      </c>
      <c r="R781" s="73" t="e">
        <f t="shared" si="171"/>
        <v>#DIV/0!</v>
      </c>
    </row>
    <row r="782" spans="1:18" x14ac:dyDescent="0.25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170"/>
        <v/>
      </c>
      <c r="Q782" s="7" t="b">
        <f t="shared" si="167"/>
        <v>1</v>
      </c>
      <c r="R782" s="73" t="e">
        <f t="shared" si="171"/>
        <v>#DIV/0!</v>
      </c>
    </row>
    <row r="783" spans="1:18" x14ac:dyDescent="0.25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170"/>
        <v/>
      </c>
      <c r="Q783" s="7" t="b">
        <f t="shared" si="167"/>
        <v>1</v>
      </c>
      <c r="R783" s="73" t="e">
        <f t="shared" si="171"/>
        <v>#DIV/0!</v>
      </c>
    </row>
    <row r="784" spans="1:18" x14ac:dyDescent="0.25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170"/>
        <v/>
      </c>
      <c r="Q784" s="7" t="b">
        <f t="shared" si="167"/>
        <v>1</v>
      </c>
      <c r="R784" s="73" t="e">
        <f t="shared" si="171"/>
        <v>#DIV/0!</v>
      </c>
    </row>
    <row r="785" spans="1:18" x14ac:dyDescent="0.25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170"/>
        <v/>
      </c>
      <c r="Q785" s="7" t="b">
        <f t="shared" si="167"/>
        <v>1</v>
      </c>
      <c r="R785" s="73" t="e">
        <f t="shared" si="171"/>
        <v>#DIV/0!</v>
      </c>
    </row>
    <row r="786" spans="1:18" x14ac:dyDescent="0.25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170"/>
        <v/>
      </c>
      <c r="Q786" s="7" t="b">
        <f t="shared" si="167"/>
        <v>1</v>
      </c>
      <c r="R786" s="73" t="e">
        <f t="shared" si="171"/>
        <v>#DIV/0!</v>
      </c>
    </row>
    <row r="787" spans="1:18" x14ac:dyDescent="0.25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170"/>
        <v/>
      </c>
      <c r="Q787" s="7" t="b">
        <f t="shared" si="167"/>
        <v>1</v>
      </c>
      <c r="R787" s="73" t="e">
        <f t="shared" si="171"/>
        <v>#DIV/0!</v>
      </c>
    </row>
    <row r="788" spans="1:18" x14ac:dyDescent="0.25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170"/>
        <v/>
      </c>
      <c r="Q788" s="7" t="b">
        <f t="shared" si="167"/>
        <v>1</v>
      </c>
      <c r="R788" s="73" t="e">
        <f t="shared" si="171"/>
        <v>#DIV/0!</v>
      </c>
    </row>
    <row r="789" spans="1:18" x14ac:dyDescent="0.25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170"/>
        <v/>
      </c>
      <c r="Q789" s="7" t="b">
        <f t="shared" si="167"/>
        <v>1</v>
      </c>
      <c r="R789" s="73" t="e">
        <f t="shared" si="171"/>
        <v>#DIV/0!</v>
      </c>
    </row>
    <row r="790" spans="1:18" x14ac:dyDescent="0.25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170"/>
        <v/>
      </c>
      <c r="Q790" s="7" t="b">
        <f t="shared" si="167"/>
        <v>1</v>
      </c>
      <c r="R790" s="73" t="e">
        <f t="shared" si="171"/>
        <v>#DIV/0!</v>
      </c>
    </row>
    <row r="791" spans="1:18" x14ac:dyDescent="0.25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170"/>
        <v/>
      </c>
      <c r="Q791" s="7" t="b">
        <f t="shared" si="167"/>
        <v>1</v>
      </c>
      <c r="R791" s="73" t="e">
        <f t="shared" si="171"/>
        <v>#DIV/0!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170"/>
        <v/>
      </c>
      <c r="Q792" s="7" t="b">
        <f t="shared" si="167"/>
        <v>1</v>
      </c>
      <c r="R792" s="73" t="e">
        <f t="shared" si="171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170"/>
        <v/>
      </c>
      <c r="Q793" s="7" t="b">
        <f t="shared" si="167"/>
        <v>1</v>
      </c>
      <c r="R793" s="73" t="e">
        <f t="shared" si="171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170"/>
        <v/>
      </c>
      <c r="Q794" s="7" t="b">
        <f t="shared" si="167"/>
        <v>1</v>
      </c>
      <c r="R794" s="73" t="e">
        <f t="shared" si="171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170"/>
        <v/>
      </c>
      <c r="Q795" s="7" t="b">
        <f t="shared" si="167"/>
        <v>1</v>
      </c>
      <c r="R795" s="73" t="e">
        <f t="shared" si="171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170"/>
        <v/>
      </c>
      <c r="Q796" s="7" t="b">
        <f t="shared" si="167"/>
        <v>1</v>
      </c>
      <c r="R796" s="73" t="e">
        <f t="shared" si="171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170"/>
        <v/>
      </c>
      <c r="Q797" s="7" t="b">
        <f t="shared" si="167"/>
        <v>1</v>
      </c>
      <c r="R797" s="73" t="e">
        <f t="shared" si="171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170"/>
        <v/>
      </c>
      <c r="Q798" s="7" t="b">
        <f t="shared" si="167"/>
        <v>1</v>
      </c>
      <c r="R798" s="73" t="e">
        <f t="shared" si="171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170"/>
        <v/>
      </c>
      <c r="Q799" s="7" t="b">
        <f t="shared" si="167"/>
        <v>1</v>
      </c>
      <c r="R799" s="73" t="e">
        <f t="shared" si="171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170"/>
        <v/>
      </c>
      <c r="Q800" s="7" t="b">
        <f t="shared" si="167"/>
        <v>1</v>
      </c>
      <c r="R800" s="73" t="e">
        <f t="shared" si="171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170"/>
        <v/>
      </c>
      <c r="Q801" s="7" t="b">
        <f t="shared" si="167"/>
        <v>1</v>
      </c>
      <c r="R801" s="73" t="e">
        <f t="shared" si="171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170"/>
        <v/>
      </c>
      <c r="Q802" s="7" t="b">
        <f t="shared" si="167"/>
        <v>1</v>
      </c>
      <c r="R802" s="73" t="e">
        <f t="shared" si="171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170"/>
        <v/>
      </c>
      <c r="Q803" s="7" t="b">
        <f t="shared" si="167"/>
        <v>1</v>
      </c>
      <c r="R803" s="73" t="e">
        <f t="shared" si="171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170"/>
        <v/>
      </c>
      <c r="Q804" s="7" t="b">
        <f t="shared" si="167"/>
        <v>1</v>
      </c>
      <c r="R804" s="73" t="e">
        <f t="shared" si="171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170"/>
        <v/>
      </c>
      <c r="Q805" s="7" t="b">
        <f t="shared" si="167"/>
        <v>1</v>
      </c>
      <c r="R805" s="73" t="e">
        <f t="shared" si="171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170"/>
        <v/>
      </c>
      <c r="Q806" s="7" t="b">
        <f t="shared" si="167"/>
        <v>1</v>
      </c>
      <c r="R806" s="73" t="e">
        <f t="shared" si="171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170"/>
        <v/>
      </c>
      <c r="Q807" s="7" t="b">
        <f t="shared" si="167"/>
        <v>1</v>
      </c>
      <c r="R807" s="73" t="e">
        <f t="shared" si="171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170"/>
        <v/>
      </c>
      <c r="Q808" s="7" t="b">
        <f t="shared" si="167"/>
        <v>1</v>
      </c>
      <c r="R808" s="73" t="e">
        <f t="shared" si="171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170"/>
        <v/>
      </c>
      <c r="Q809" s="7" t="b">
        <f t="shared" si="167"/>
        <v>1</v>
      </c>
      <c r="R809" s="73" t="e">
        <f t="shared" si="171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ref="P810:P849" si="172">IF(N810&lt;&gt;0,IFERROR(O810/M810,""),"")</f>
        <v/>
      </c>
      <c r="Q810" s="7" t="b">
        <f t="shared" si="154"/>
        <v>1</v>
      </c>
      <c r="R810" s="73" t="e">
        <f t="shared" ref="R810:R849" si="173">L810/M810</f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172"/>
        <v/>
      </c>
      <c r="Q811" s="7" t="b">
        <f t="shared" si="154"/>
        <v>1</v>
      </c>
      <c r="R811" s="73" t="e">
        <f t="shared" si="173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172"/>
        <v/>
      </c>
      <c r="Q812" s="7" t="b">
        <f t="shared" si="154"/>
        <v>1</v>
      </c>
      <c r="R812" s="73" t="e">
        <f t="shared" si="173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172"/>
        <v/>
      </c>
      <c r="Q813" s="7" t="b">
        <f t="shared" si="154"/>
        <v>1</v>
      </c>
      <c r="R813" s="73" t="e">
        <f t="shared" si="173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172"/>
        <v/>
      </c>
      <c r="Q814" s="7" t="b">
        <f t="shared" si="154"/>
        <v>1</v>
      </c>
      <c r="R814" s="73" t="e">
        <f t="shared" si="173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172"/>
        <v/>
      </c>
      <c r="Q815" s="7" t="b">
        <f t="shared" si="154"/>
        <v>1</v>
      </c>
      <c r="R815" s="73" t="e">
        <f t="shared" si="173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172"/>
        <v/>
      </c>
      <c r="Q816" s="7" t="b">
        <f t="shared" si="154"/>
        <v>1</v>
      </c>
      <c r="R816" s="73" t="e">
        <f t="shared" si="173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172"/>
        <v/>
      </c>
      <c r="Q817" s="7" t="b">
        <f t="shared" si="154"/>
        <v>1</v>
      </c>
      <c r="R817" s="73" t="e">
        <f t="shared" si="173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172"/>
        <v/>
      </c>
      <c r="Q818" s="7" t="b">
        <f t="shared" si="154"/>
        <v>1</v>
      </c>
      <c r="R818" s="73" t="e">
        <f t="shared" si="173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172"/>
        <v/>
      </c>
      <c r="Q819" s="7" t="b">
        <f t="shared" si="154"/>
        <v>1</v>
      </c>
      <c r="R819" s="73" t="e">
        <f t="shared" si="173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172"/>
        <v/>
      </c>
      <c r="Q820" s="7" t="b">
        <f t="shared" si="154"/>
        <v>1</v>
      </c>
      <c r="R820" s="73" t="e">
        <f t="shared" si="173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172"/>
        <v/>
      </c>
      <c r="Q821" s="7" t="b">
        <f t="shared" si="154"/>
        <v>1</v>
      </c>
      <c r="R821" s="73" t="e">
        <f t="shared" si="173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172"/>
        <v/>
      </c>
      <c r="Q822" s="7" t="b">
        <f t="shared" si="154"/>
        <v>1</v>
      </c>
      <c r="R822" s="73" t="e">
        <f t="shared" si="173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172"/>
        <v/>
      </c>
      <c r="Q823" s="7" t="b">
        <f t="shared" si="154"/>
        <v>1</v>
      </c>
      <c r="R823" s="73" t="e">
        <f t="shared" si="173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172"/>
        <v/>
      </c>
      <c r="Q824" s="7" t="b">
        <f t="shared" si="154"/>
        <v>1</v>
      </c>
      <c r="R824" s="73" t="e">
        <f t="shared" si="173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172"/>
        <v/>
      </c>
      <c r="Q825" s="7" t="b">
        <f t="shared" si="154"/>
        <v>1</v>
      </c>
      <c r="R825" s="73" t="e">
        <f t="shared" si="173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172"/>
        <v/>
      </c>
      <c r="Q826" s="7" t="b">
        <f t="shared" si="154"/>
        <v>1</v>
      </c>
      <c r="R826" s="73" t="e">
        <f t="shared" si="173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172"/>
        <v/>
      </c>
      <c r="Q827" s="7" t="b">
        <f t="shared" si="154"/>
        <v>1</v>
      </c>
      <c r="R827" s="73" t="e">
        <f t="shared" si="173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172"/>
        <v/>
      </c>
      <c r="Q828" s="7" t="b">
        <f t="shared" si="154"/>
        <v>1</v>
      </c>
      <c r="R828" s="73" t="e">
        <f t="shared" si="173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172"/>
        <v/>
      </c>
      <c r="Q829" s="7" t="b">
        <f t="shared" si="154"/>
        <v>1</v>
      </c>
      <c r="R829" s="73" t="e">
        <f t="shared" si="173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172"/>
        <v/>
      </c>
      <c r="Q830" s="7" t="b">
        <f t="shared" ref="Q830:Q849" si="174">J830=K830</f>
        <v>1</v>
      </c>
      <c r="R830" s="73" t="e">
        <f t="shared" si="173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172"/>
        <v/>
      </c>
      <c r="Q831" s="7" t="b">
        <f t="shared" si="174"/>
        <v>1</v>
      </c>
      <c r="R831" s="73" t="e">
        <f t="shared" si="173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172"/>
        <v/>
      </c>
      <c r="Q832" s="7" t="b">
        <f t="shared" si="174"/>
        <v>1</v>
      </c>
      <c r="R832" s="73" t="e">
        <f t="shared" si="173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172"/>
        <v/>
      </c>
      <c r="Q833" s="7" t="b">
        <f t="shared" si="174"/>
        <v>1</v>
      </c>
      <c r="R833" s="73" t="e">
        <f t="shared" si="173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172"/>
        <v/>
      </c>
      <c r="Q834" s="7" t="b">
        <f t="shared" si="174"/>
        <v>1</v>
      </c>
      <c r="R834" s="73" t="e">
        <f t="shared" si="173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si="172"/>
        <v/>
      </c>
      <c r="Q835" s="7" t="b">
        <f t="shared" si="174"/>
        <v>1</v>
      </c>
      <c r="R835" s="73" t="e">
        <f t="shared" si="173"/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172"/>
        <v/>
      </c>
      <c r="Q836" s="7" t="b">
        <f t="shared" si="174"/>
        <v>1</v>
      </c>
      <c r="R836" s="73" t="e">
        <f t="shared" si="173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172"/>
        <v/>
      </c>
      <c r="Q837" s="7" t="b">
        <f t="shared" si="174"/>
        <v>1</v>
      </c>
      <c r="R837" s="73" t="e">
        <f t="shared" si="173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172"/>
        <v/>
      </c>
      <c r="Q838" s="7" t="b">
        <f t="shared" si="174"/>
        <v>1</v>
      </c>
      <c r="R838" s="73" t="e">
        <f t="shared" si="173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172"/>
        <v/>
      </c>
      <c r="Q839" s="7" t="b">
        <f t="shared" si="174"/>
        <v>1</v>
      </c>
      <c r="R839" s="73" t="e">
        <f t="shared" si="173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172"/>
        <v/>
      </c>
      <c r="Q840" s="7" t="b">
        <f t="shared" si="174"/>
        <v>1</v>
      </c>
      <c r="R840" s="73" t="e">
        <f t="shared" si="173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172"/>
        <v/>
      </c>
      <c r="Q841" s="7" t="b">
        <f t="shared" si="174"/>
        <v>1</v>
      </c>
      <c r="R841" s="73" t="e">
        <f t="shared" si="173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172"/>
        <v/>
      </c>
      <c r="Q842" s="7" t="b">
        <f t="shared" si="174"/>
        <v>1</v>
      </c>
      <c r="R842" s="73" t="e">
        <f t="shared" si="173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172"/>
        <v/>
      </c>
      <c r="Q843" s="7" t="b">
        <f t="shared" si="174"/>
        <v>1</v>
      </c>
      <c r="R843" s="73" t="e">
        <f t="shared" si="173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172"/>
        <v/>
      </c>
      <c r="Q844" s="7" t="b">
        <f t="shared" si="174"/>
        <v>1</v>
      </c>
      <c r="R844" s="73" t="e">
        <f t="shared" si="173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172"/>
        <v/>
      </c>
      <c r="Q845" s="7" t="b">
        <f t="shared" si="174"/>
        <v>1</v>
      </c>
      <c r="R845" s="73" t="e">
        <f t="shared" si="173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172"/>
        <v/>
      </c>
      <c r="Q846" s="7" t="b">
        <f t="shared" si="174"/>
        <v>1</v>
      </c>
      <c r="R846" s="73" t="e">
        <f t="shared" si="173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172"/>
        <v/>
      </c>
      <c r="Q847" s="7" t="b">
        <f t="shared" si="174"/>
        <v>1</v>
      </c>
      <c r="R847" s="73" t="e">
        <f t="shared" si="173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172"/>
        <v/>
      </c>
      <c r="Q848" s="7" t="b">
        <f t="shared" si="174"/>
        <v>1</v>
      </c>
      <c r="R848" s="73" t="e">
        <f t="shared" si="173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172"/>
        <v/>
      </c>
      <c r="Q849" s="7" t="b">
        <f t="shared" si="174"/>
        <v>1</v>
      </c>
      <c r="R849" s="73" t="e">
        <f t="shared" si="173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153"/>
        <v/>
      </c>
      <c r="Q850" s="7" t="b">
        <f t="shared" ref="Q850:Q869" si="175">J850=K850</f>
        <v>1</v>
      </c>
      <c r="R850" s="73" t="e">
        <f t="shared" si="155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153"/>
        <v/>
      </c>
      <c r="Q851" s="7" t="b">
        <f t="shared" si="175"/>
        <v>1</v>
      </c>
      <c r="R851" s="73" t="e">
        <f t="shared" si="155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153"/>
        <v/>
      </c>
      <c r="Q852" s="7" t="b">
        <f t="shared" si="175"/>
        <v>1</v>
      </c>
      <c r="R852" s="73" t="e">
        <f t="shared" si="155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153"/>
        <v/>
      </c>
      <c r="Q853" s="7" t="b">
        <f t="shared" si="175"/>
        <v>1</v>
      </c>
      <c r="R853" s="73" t="e">
        <f t="shared" si="155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153"/>
        <v/>
      </c>
      <c r="Q854" s="7" t="b">
        <f t="shared" si="175"/>
        <v>1</v>
      </c>
      <c r="R854" s="73" t="e">
        <f t="shared" si="155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153"/>
        <v/>
      </c>
      <c r="Q855" s="7" t="b">
        <f t="shared" si="175"/>
        <v>1</v>
      </c>
      <c r="R855" s="73" t="e">
        <f t="shared" si="155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153"/>
        <v/>
      </c>
      <c r="Q856" s="7" t="b">
        <f t="shared" si="175"/>
        <v>1</v>
      </c>
      <c r="R856" s="73" t="e">
        <f t="shared" si="155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153"/>
        <v/>
      </c>
      <c r="Q857" s="7" t="b">
        <f t="shared" si="175"/>
        <v>1</v>
      </c>
      <c r="R857" s="73" t="e">
        <f t="shared" si="155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153"/>
        <v/>
      </c>
      <c r="Q858" s="7" t="b">
        <f t="shared" si="175"/>
        <v>1</v>
      </c>
      <c r="R858" s="73" t="e">
        <f t="shared" si="155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153"/>
        <v/>
      </c>
      <c r="Q859" s="7" t="b">
        <f t="shared" si="175"/>
        <v>1</v>
      </c>
      <c r="R859" s="73" t="e">
        <f t="shared" si="155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ref="P860:P869" si="176">IF(N860&lt;&gt;0,IFERROR(O860/M860,""),"")</f>
        <v/>
      </c>
      <c r="Q860" s="7" t="b">
        <f t="shared" si="175"/>
        <v>1</v>
      </c>
      <c r="R860" s="73" t="e">
        <f t="shared" ref="R860:R869" si="177">L860/M860</f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176"/>
        <v/>
      </c>
      <c r="Q861" s="7" t="b">
        <f t="shared" si="175"/>
        <v>1</v>
      </c>
      <c r="R861" s="73" t="e">
        <f t="shared" si="177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176"/>
        <v/>
      </c>
      <c r="Q862" s="7" t="b">
        <f t="shared" si="175"/>
        <v>1</v>
      </c>
      <c r="R862" s="73" t="e">
        <f t="shared" si="177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176"/>
        <v/>
      </c>
      <c r="Q863" s="7" t="b">
        <f t="shared" si="175"/>
        <v>1</v>
      </c>
      <c r="R863" s="73" t="e">
        <f t="shared" si="177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176"/>
        <v/>
      </c>
      <c r="Q864" s="7" t="b">
        <f t="shared" si="175"/>
        <v>1</v>
      </c>
      <c r="R864" s="73" t="e">
        <f t="shared" si="177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176"/>
        <v/>
      </c>
      <c r="Q865" s="7" t="b">
        <f t="shared" si="175"/>
        <v>1</v>
      </c>
      <c r="R865" s="73" t="e">
        <f t="shared" si="177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176"/>
        <v/>
      </c>
      <c r="Q866" s="7" t="b">
        <f t="shared" si="175"/>
        <v>1</v>
      </c>
      <c r="R866" s="73" t="e">
        <f t="shared" si="177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176"/>
        <v/>
      </c>
      <c r="Q867" s="7" t="b">
        <f t="shared" si="175"/>
        <v>1</v>
      </c>
      <c r="R867" s="73" t="e">
        <f t="shared" si="177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176"/>
        <v/>
      </c>
      <c r="Q868" s="7" t="b">
        <f t="shared" si="175"/>
        <v>1</v>
      </c>
      <c r="R868" s="73" t="e">
        <f t="shared" si="177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176"/>
        <v/>
      </c>
      <c r="Q869" s="7" t="b">
        <f t="shared" si="175"/>
        <v>1</v>
      </c>
      <c r="R869" s="73" t="e">
        <f t="shared" si="177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ref="P870:P879" si="178">IF(N870&lt;&gt;0,IFERROR(O870/M870,""),"")</f>
        <v/>
      </c>
      <c r="Q870" s="7" t="b">
        <f t="shared" si="154"/>
        <v>1</v>
      </c>
      <c r="R870" s="73" t="e">
        <f t="shared" ref="R870:R879" si="179">L870/M870</f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178"/>
        <v/>
      </c>
      <c r="Q871" s="7" t="b">
        <f t="shared" si="154"/>
        <v>1</v>
      </c>
      <c r="R871" s="73" t="e">
        <f t="shared" si="179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178"/>
        <v/>
      </c>
      <c r="Q872" s="7" t="b">
        <f t="shared" si="154"/>
        <v>1</v>
      </c>
      <c r="R872" s="73" t="e">
        <f t="shared" si="179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178"/>
        <v/>
      </c>
      <c r="Q873" s="7" t="b">
        <f t="shared" si="154"/>
        <v>1</v>
      </c>
      <c r="R873" s="73" t="e">
        <f t="shared" si="179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178"/>
        <v/>
      </c>
      <c r="Q874" s="7" t="b">
        <f t="shared" si="154"/>
        <v>1</v>
      </c>
      <c r="R874" s="73" t="e">
        <f t="shared" si="179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178"/>
        <v/>
      </c>
      <c r="Q875" s="7" t="b">
        <f t="shared" ref="Q875:Q879" si="180">J875=K875</f>
        <v>1</v>
      </c>
      <c r="R875" s="73" t="e">
        <f t="shared" si="179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178"/>
        <v/>
      </c>
      <c r="Q876" s="7" t="b">
        <f t="shared" si="180"/>
        <v>1</v>
      </c>
      <c r="R876" s="73" t="e">
        <f t="shared" si="179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178"/>
        <v/>
      </c>
      <c r="Q877" s="7" t="b">
        <f t="shared" si="180"/>
        <v>1</v>
      </c>
      <c r="R877" s="73" t="e">
        <f t="shared" si="179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178"/>
        <v/>
      </c>
      <c r="Q878" s="7" t="b">
        <f t="shared" si="180"/>
        <v>1</v>
      </c>
      <c r="R878" s="73" t="e">
        <f t="shared" si="179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178"/>
        <v/>
      </c>
      <c r="Q879" s="7" t="b">
        <f t="shared" si="180"/>
        <v>1</v>
      </c>
      <c r="R879" s="73" t="e">
        <f t="shared" si="179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153"/>
        <v/>
      </c>
      <c r="Q880" s="7" t="b">
        <f t="shared" ref="Q880:Q884" si="181">J880=K880</f>
        <v>1</v>
      </c>
      <c r="R880" s="73" t="e">
        <f t="shared" si="155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153"/>
        <v/>
      </c>
      <c r="Q881" s="7" t="b">
        <f t="shared" si="181"/>
        <v>1</v>
      </c>
      <c r="R881" s="73" t="e">
        <f t="shared" si="155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153"/>
        <v/>
      </c>
      <c r="Q882" s="7" t="b">
        <f t="shared" si="181"/>
        <v>1</v>
      </c>
      <c r="R882" s="73" t="e">
        <f t="shared" si="155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153"/>
        <v/>
      </c>
      <c r="Q883" s="7" t="b">
        <f t="shared" si="181"/>
        <v>1</v>
      </c>
      <c r="R883" s="73" t="e">
        <f t="shared" si="155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153"/>
        <v/>
      </c>
      <c r="Q884" s="7" t="b">
        <f t="shared" si="181"/>
        <v>1</v>
      </c>
      <c r="R884" s="73" t="e">
        <f t="shared" si="155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148"/>
        <v/>
      </c>
      <c r="Q885" s="7" t="b">
        <f t="shared" si="154"/>
        <v>1</v>
      </c>
      <c r="R885" s="73" t="e">
        <f t="shared" si="14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38"/>
        <v/>
      </c>
      <c r="Q886" s="7" t="b">
        <f t="shared" si="154"/>
        <v>1</v>
      </c>
      <c r="R886" s="73" t="e">
        <f t="shared" si="3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33"/>
        <v/>
      </c>
      <c r="Q887" s="7" t="b">
        <f t="shared" si="154"/>
        <v>1</v>
      </c>
      <c r="R887" s="73" t="e">
        <f t="shared" si="27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24"/>
        <v/>
      </c>
      <c r="Q888" s="7" t="b">
        <f t="shared" si="154"/>
        <v>1</v>
      </c>
      <c r="R888" s="73" t="e">
        <f t="shared" si="27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24"/>
        <v/>
      </c>
      <c r="Q889" s="7" t="b">
        <f t="shared" si="154"/>
        <v>1</v>
      </c>
      <c r="R889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739 A743:A1048576">
    <cfRule type="expression" dxfId="12" priority="71">
      <formula>AND(A1&lt;&gt;"",COUNTIF(A:A,A1)&gt;1)</formula>
    </cfRule>
  </conditionalFormatting>
  <conditionalFormatting sqref="D743 D1:D739 D747:D1048576">
    <cfRule type="expression" dxfId="11" priority="12">
      <formula>D1="Доставлен"</formula>
    </cfRule>
  </conditionalFormatting>
  <conditionalFormatting sqref="J1:J1048576">
    <cfRule type="expression" dxfId="10" priority="25">
      <formula>AND(J1=0,K1&lt;&gt;"")</formula>
    </cfRule>
  </conditionalFormatting>
  <conditionalFormatting sqref="L1:L1048576">
    <cfRule type="expression" dxfId="9" priority="24">
      <formula>AND(K1&gt;0,L1="")</formula>
    </cfRule>
  </conditionalFormatting>
  <conditionalFormatting sqref="A740">
    <cfRule type="expression" dxfId="8" priority="11">
      <formula>AND(A740&lt;&gt;"",COUNTIF(A:A,A740)&gt;1)</formula>
    </cfRule>
  </conditionalFormatting>
  <conditionalFormatting sqref="D740">
    <cfRule type="expression" dxfId="7" priority="10">
      <formula>D740="Доставлен"</formula>
    </cfRule>
  </conditionalFormatting>
  <conditionalFormatting sqref="A741">
    <cfRule type="expression" dxfId="6" priority="9">
      <formula>AND(A741&lt;&gt;"",COUNTIF(A:A,A741)&gt;1)</formula>
    </cfRule>
  </conditionalFormatting>
  <conditionalFormatting sqref="D741">
    <cfRule type="expression" dxfId="5" priority="8">
      <formula>D741="Доставлен"</formula>
    </cfRule>
  </conditionalFormatting>
  <conditionalFormatting sqref="A742">
    <cfRule type="expression" dxfId="4" priority="7">
      <formula>AND(A742&lt;&gt;"",COUNTIF(A:A,A742)&gt;1)</formula>
    </cfRule>
  </conditionalFormatting>
  <conditionalFormatting sqref="D742">
    <cfRule type="expression" dxfId="3" priority="5">
      <formula>D742="Доставлен"</formula>
    </cfRule>
  </conditionalFormatting>
  <conditionalFormatting sqref="D744">
    <cfRule type="expression" dxfId="2" priority="4">
      <formula>D744="Доставлен"</formula>
    </cfRule>
  </conditionalFormatting>
  <conditionalFormatting sqref="D745">
    <cfRule type="expression" dxfId="1" priority="2">
      <formula>D745="Доставлен"</formula>
    </cfRule>
  </conditionalFormatting>
  <conditionalFormatting sqref="D746">
    <cfRule type="expression" dxfId="0" priority="1">
      <formula>D746="Доставлен"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Доставка</vt:lpstr>
      <vt:lpstr>Clients</vt:lpstr>
      <vt:lpstr>Адреса</vt:lpstr>
      <vt:lpstr>Карта ESSENS</vt:lpstr>
      <vt:lpstr>Лист1</vt:lpstr>
      <vt:lpstr>Лист2</vt:lpstr>
      <vt:lpstr>Лист3</vt:lpstr>
      <vt:lpstr>СводнаяДоходы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2025-12-30T13:57:40Z</dcterms:modified>
  <cp:category/>
  <cp:contentStatus/>
</cp:coreProperties>
</file>