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rasanna\Downloads\"/>
    </mc:Choice>
  </mc:AlternateContent>
  <xr:revisionPtr revIDLastSave="0" documentId="13_ncr:1_{ED6068C8-E764-4802-A785-C0A9DFB770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vailability Borrower" sheetId="19" r:id="rId1"/>
    <sheet name="Principle Obligations" sheetId="21" r:id="rId2"/>
    <sheet name="Subscription BB" sheetId="22" r:id="rId3"/>
    <sheet name="PL BB Build" sheetId="4" r:id="rId4"/>
    <sheet name="PL_BB_Results_Concentrations" sheetId="11" r:id="rId5"/>
    <sheet name="PL_BB_Results_Security" sheetId="10" r:id="rId6"/>
    <sheet name="Pricing" sheetId="13" r:id="rId7"/>
    <sheet name="Advance Rates" sheetId="14" r:id="rId8"/>
    <sheet name="Portfolio LeverageBorrowingBase" sheetId="15" r:id="rId9"/>
    <sheet name="Concentration Limits" sheetId="16" r:id="rId10"/>
    <sheet name="Inputs Industries" sheetId="17" r:id="rId11"/>
    <sheet name="Other Metrics" sheetId="18" r:id="rId12"/>
    <sheet name="Obligors' Net Capital" sheetId="12" r:id="rId13"/>
    <sheet name="PL BB Results" sheetId="6" r:id="rId14"/>
    <sheet name="MV and BV 4.30" sheetId="9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3" hidden="1">'PL BB Build'!$A$1:$AQ$36</definedName>
    <definedName name="_Principal">'[1]Summary - All Debt'!#REF!</definedName>
    <definedName name="_Regression_Int">1</definedName>
    <definedName name="_Sr2">"Sr2"</definedName>
    <definedName name="AccountTotal1">#REF!</definedName>
    <definedName name="AccountTotal2">#REF!</definedName>
    <definedName name="AccountTotal3">#REF!</definedName>
    <definedName name="AccountTotal4">#REF!</definedName>
    <definedName name="AccountTotal5">#REF!</definedName>
    <definedName name="AccountTotal6">#REF!</definedName>
    <definedName name="AccountTotal7">#REF!</definedName>
    <definedName name="AccountTotal8">#REF!</definedName>
    <definedName name="AccountTotal9">#REF!</definedName>
    <definedName name="AcctTotal">#REF!</definedName>
    <definedName name="ACPAAfter">#REF!</definedName>
    <definedName name="ACPABefore">#REF!</definedName>
    <definedName name="act_360">2</definedName>
    <definedName name="Actual12moChargeoffRatio">#REF!</definedName>
    <definedName name="Actual3moChargeoffRatio">#REF!</definedName>
    <definedName name="Actual3moDefaultRatio">#REF!</definedName>
    <definedName name="AdjAdvRate">#REF!</definedName>
    <definedName name="AdvancesOS">#REF!</definedName>
    <definedName name="AfterTrade">'[2]Portfolio Information'!$M$9:$M$500</definedName>
    <definedName name="AggNetMarkMktAmount">'[3]Borrowing Base Certificate'!$H$95</definedName>
    <definedName name="AgingsDetail">#REF!</definedName>
    <definedName name="Angle">#REF!</definedName>
    <definedName name="Annual">"Annual"</definedName>
    <definedName name="AOLB">#REF!</definedName>
    <definedName name="AOLBrange">#REF!</definedName>
    <definedName name="AOPBAfter">#REF!</definedName>
    <definedName name="asset_step_up_coupon">[4]Bonds!#REF!</definedName>
    <definedName name="AssetDataAfter">#REF!</definedName>
    <definedName name="AssetType">#REF!</definedName>
    <definedName name="Availablecapitalization">#REF!</definedName>
    <definedName name="AvailableClassCsec">'[3]Borrowing Base Certificate'!$H$93</definedName>
    <definedName name="AvailableCollections">#REF!</definedName>
    <definedName name="AverageParAfter">#REF!</definedName>
    <definedName name="avg_commitment_fee">[4]Floaters!$F$8</definedName>
    <definedName name="avg_coupon_floaters">[4]Floaters!$D$5</definedName>
    <definedName name="avg_life_floaters">#REF!</definedName>
    <definedName name="avg_price_floaters">#REF!</definedName>
    <definedName name="avg_rating_factor_bonds">[4]Bonds!$C$6</definedName>
    <definedName name="avg_rating_factor_floaters">[4]Floaters!$D$7</definedName>
    <definedName name="avg_recovery_bonds">[4]Bonds!#REF!</definedName>
    <definedName name="avg_spread_floaters">#REF!</definedName>
    <definedName name="AvgObligorHaircut">'[3]Pool Concentration Report'!$F$33</definedName>
    <definedName name="BackupServiceFee">#REF!</definedName>
    <definedName name="BeforeTrade">'[2]Portfolio Information'!$J$9:$J$500</definedName>
    <definedName name="BegAOLB">'[3]Borrowing Base Certificate'!$H$16</definedName>
    <definedName name="BeginningBalance1">#REF!</definedName>
    <definedName name="BeginningBalance2">#REF!</definedName>
    <definedName name="BeginningBalance3">#REF!</definedName>
    <definedName name="BeginningBalance4">#REF!</definedName>
    <definedName name="BeginningBalance5">#REF!</definedName>
    <definedName name="BeginningBalance6">#REF!</definedName>
    <definedName name="BeginningBalance7">#REF!</definedName>
    <definedName name="BeginningBalance8">#REF!</definedName>
    <definedName name="BeginningBalance9">#REF!</definedName>
    <definedName name="BeginningCashBalance1">#REF!</definedName>
    <definedName name="BeginningCashBalance2">#REF!</definedName>
    <definedName name="BeginningCashBalance3">#REF!</definedName>
    <definedName name="BeginningCashBalance4">#REF!</definedName>
    <definedName name="BeginningCashBalance5">#REF!</definedName>
    <definedName name="BeginningTotBalance1">#REF!</definedName>
    <definedName name="BeginningTotBalance2">#REF!</definedName>
    <definedName name="BeginningTotBalance3">#REF!</definedName>
    <definedName name="BeginningTotBalance4">#REF!</definedName>
    <definedName name="BeginningTotBalance5">#REF!</definedName>
    <definedName name="BegOPLB">#REF!</definedName>
    <definedName name="BegPeriodDate">#REF!</definedName>
    <definedName name="BLT_vs_NonBLT">#REF!</definedName>
    <definedName name="Bonds">#REF!</definedName>
    <definedName name="bonds_dbase">[4]Bonds!$B$11:$R$413</definedName>
    <definedName name="BorrowingBase">#REF!</definedName>
    <definedName name="Caa2AmountAfter">'[5]Moodys Caa2 or Lower'!#REF!</definedName>
    <definedName name="Caa2PercAfter">'[5]Moodys Caa2 or Lower'!#REF!</definedName>
    <definedName name="cash">#REF!</definedName>
    <definedName name="CashBalance1">#REF!</definedName>
    <definedName name="CashBalance2">#REF!</definedName>
    <definedName name="CashBalance3">#REF!</definedName>
    <definedName name="CashBalance4">#REF!</definedName>
    <definedName name="CashBalance5">#REF!</definedName>
    <definedName name="CashBalance6">#REF!</definedName>
    <definedName name="CashBalance7">#REF!</definedName>
    <definedName name="CashBalance8">#REF!</definedName>
    <definedName name="CashBalance9">#REF!</definedName>
    <definedName name="CIQWBGuid">"Portfolio 11.30.11.xlsx"</definedName>
    <definedName name="ClassStart">#REF!</definedName>
    <definedName name="clearing">#REF!</definedName>
    <definedName name="ClearTradeReport">[6]Compliance!#REF!</definedName>
    <definedName name="code_1">'[4]Lookup Tables'!$B$4:$B$5</definedName>
    <definedName name="Code_10">'[4]Lookup Tables'!$K$4:$K$5</definedName>
    <definedName name="Code_11">'[4]Lookup Tables'!$L$4:$L$5</definedName>
    <definedName name="Code_12">'[4]Lookup Tables'!$M$4:$M$5</definedName>
    <definedName name="Code_13">'[4]Lookup Tables'!$N$4:$N$5</definedName>
    <definedName name="Code_14">'[4]Lookup Tables'!$O$4:$O$5</definedName>
    <definedName name="Code_15">'[4]Lookup Tables'!$P$4:$P$5</definedName>
    <definedName name="Code_16">'[4]Lookup Tables'!$Q$4:$Q$5</definedName>
    <definedName name="Code_17">'[4]Lookup Tables'!$R$4:$R$5</definedName>
    <definedName name="Code_18">'[4]Lookup Tables'!$S$4:$S$5</definedName>
    <definedName name="Code_19">'[4]Lookup Tables'!$T$4:$T$5</definedName>
    <definedName name="code_2">'[4]Lookup Tables'!$C$4:$C$5</definedName>
    <definedName name="Code_20">'[4]Lookup Tables'!$U$4:$U$5</definedName>
    <definedName name="Code_21">'[4]Lookup Tables'!$V$4:$V$5</definedName>
    <definedName name="Code_22">'[4]Lookup Tables'!$W$4:$W$5</definedName>
    <definedName name="Code_23">'[4]Lookup Tables'!$X$4:$X$5</definedName>
    <definedName name="Code_24">'[4]Lookup Tables'!$Y$4:$Y$5</definedName>
    <definedName name="Code_25">'[4]Lookup Tables'!$Z$4:$Z$5</definedName>
    <definedName name="Code_26">'[4]Lookup Tables'!$AA$4:$AA$5</definedName>
    <definedName name="Code_27">'[4]Lookup Tables'!$AB$4:$AB$5</definedName>
    <definedName name="Code_28">'[4]Lookup Tables'!$AC$4:$AC$5</definedName>
    <definedName name="Code_29">'[4]Lookup Tables'!$AD$4:$AD$5</definedName>
    <definedName name="Code_3">'[4]Lookup Tables'!$D$4:$D$5</definedName>
    <definedName name="Code_30">'[4]Lookup Tables'!$AE$4:$AE$5</definedName>
    <definedName name="Code_31">'[4]Lookup Tables'!$AF$4:$AF$5</definedName>
    <definedName name="Code_32">'[4]Lookup Tables'!$AG$4:$AG$5</definedName>
    <definedName name="Code_4">'[4]Lookup Tables'!$E$4:$E$5</definedName>
    <definedName name="Code_5">'[4]Lookup Tables'!$F$4:$F$5</definedName>
    <definedName name="Code_6">'[4]Lookup Tables'!$G$4:$G$5</definedName>
    <definedName name="Code_7">'[4]Lookup Tables'!$H$4:$H$5</definedName>
    <definedName name="Code_8">'[4]Lookup Tables'!$I$4:$I$5</definedName>
    <definedName name="Code_9">'[4]Lookup Tables'!$J$4:$J$5</definedName>
    <definedName name="CollateralBalance">#REF!</definedName>
    <definedName name="COMPANY">'[7]All Debt'!$B$19:$C$747</definedName>
    <definedName name="COMPANY_DPTMNT">'[7]All Debt'!$AJ$19:$AJ$747</definedName>
    <definedName name="Company_Name">#REF!</definedName>
    <definedName name="COMPANY_OFFICE">'[7]All Debt'!$AK$19:$AK$747</definedName>
    <definedName name="CoNames">#REF!</definedName>
    <definedName name="ConcentrationExcess">#REF!</definedName>
    <definedName name="ConcentrationExcesses">#REF!</definedName>
    <definedName name="corp30_360">0</definedName>
    <definedName name="Cost">#REF!</definedName>
    <definedName name="Country">#REF!</definedName>
    <definedName name="Coupon">#REF!</definedName>
    <definedName name="CPOAmountAfter">'[5]Current Pay Obligations'!#REF!</definedName>
    <definedName name="CPOPercAfter">'[5]Current Pay Obligations'!#REF!</definedName>
    <definedName name="Currency">#REF!</definedName>
    <definedName name="current">#REF!</definedName>
    <definedName name="CurrentDefaultRatio">#REF!</definedName>
    <definedName name="CurrentPay?">#REF!</definedName>
    <definedName name="CustodianFee">#REF!</definedName>
    <definedName name="Custom">"C"</definedName>
    <definedName name="dbase_bond">[4]Bonds!$B$11:$R$413</definedName>
    <definedName name="dbase_diversity">[4]Diversity_Score!$C$11:$L$465</definedName>
    <definedName name="DBRS_Code">'[8]Source-Industries List'!$I$5:$I$45</definedName>
    <definedName name="DBRS_List">'[8]Source-Industries List'!$H$5:$H$45</definedName>
    <definedName name="Defaulted?">#REF!</definedName>
    <definedName name="DefaultedLoansTotal">'[3]Loan List'!$AX$89</definedName>
    <definedName name="DelDrawRev?">#REF!</definedName>
    <definedName name="Delete1">#REF!</definedName>
    <definedName name="Delete2">#REF!</definedName>
    <definedName name="DeleteRange3">#REF!</definedName>
    <definedName name="DIPAmountAfter">[5]DIP!#REF!</definedName>
    <definedName name="DIPLoan?">#REF!</definedName>
    <definedName name="DIPPercAfter">[5]DIP!#REF!</definedName>
    <definedName name="DiscountBondsAmountAfter">[5]Discounts!#REF!</definedName>
    <definedName name="DiscountBondsPercAfter">[5]Discounts!#REF!</definedName>
    <definedName name="Discounted?">#REF!</definedName>
    <definedName name="DiscountsAmountAfter">[5]Discounts!#REF!</definedName>
    <definedName name="DiscountsPercAfter">[5]Discounts!#REF!</definedName>
    <definedName name="Diversity_Score">[4]Diversity_Score!$D$7</definedName>
    <definedName name="DiversityAfter">'[5]Diversity Test'!#REF!</definedName>
    <definedName name="DiversityScore">#REF!</definedName>
    <definedName name="ds_industry_cd_array">[4]Diversity_Score!$J$411:$J$626</definedName>
    <definedName name="Elig_Issuers_TLDL">'PL BB Results'!$D$2</definedName>
    <definedName name="EM?">#REF!</definedName>
    <definedName name="EndingAOLB">'[3]Borrowing Base Certificate'!$H$25</definedName>
    <definedName name="EndPeriodDate">#REF!</definedName>
    <definedName name="EQUITY_CO_VLOOKUP">#REF!</definedName>
    <definedName name="EQUITY_DEPARTMENT">#REF!</definedName>
    <definedName name="EQUITY_FMV">#REF!</definedName>
    <definedName name="EQUITY_OFFICE">#REF!</definedName>
    <definedName name="EQUITY_PRINCIPAL_LN">#REF!</definedName>
    <definedName name="EquityContribution">#REF!</definedName>
    <definedName name="equiv_industry_score_array">[4]Diversity_Score!$I$12:$I$626</definedName>
    <definedName name="EstimatedAmount">#REF!</definedName>
    <definedName name="EuroBal1">#REF!</definedName>
    <definedName name="EuroBal2">#REF!</definedName>
    <definedName name="EuroBal3">#REF!</definedName>
    <definedName name="EuroBal4">#REF!</definedName>
    <definedName name="EuroBal5">#REF!</definedName>
    <definedName name="EuroBal6">#REF!</definedName>
    <definedName name="EuroBal7">#REF!</definedName>
    <definedName name="EuroBal8">#REF!</definedName>
    <definedName name="EuroBal9">#REF!</definedName>
    <definedName name="EuroBuy1">#REF!</definedName>
    <definedName name="EuroBuy2">#REF!</definedName>
    <definedName name="EuroBuy3">#REF!</definedName>
    <definedName name="EuroBuy4">#REF!</definedName>
    <definedName name="EuroBuy5">#REF!</definedName>
    <definedName name="EuroBuy6">#REF!</definedName>
    <definedName name="EuroBuy7">#REF!</definedName>
    <definedName name="EuroBuy8">#REF!</definedName>
    <definedName name="EuroBuy9">#REF!</definedName>
    <definedName name="EuroInt1">#REF!</definedName>
    <definedName name="EuroInt2">#REF!</definedName>
    <definedName name="EuroInt3">#REF!</definedName>
    <definedName name="EuroInt4">#REF!</definedName>
    <definedName name="EuroInt5">#REF!</definedName>
    <definedName name="EuroInt6">#REF!</definedName>
    <definedName name="EuroInt7">#REF!</definedName>
    <definedName name="EuroInt8">#REF!</definedName>
    <definedName name="EuroInt9">#REF!</definedName>
    <definedName name="FacilityAmount">#REF!</definedName>
    <definedName name="FacilityFee">#REF!</definedName>
    <definedName name="final_period">#REF!</definedName>
    <definedName name="Fixed?">#REF!</definedName>
    <definedName name="FixedAmountAfter">'[5]Fixed Rate Assets'!#REF!</definedName>
    <definedName name="FixedPercAfter">'[5]Fixed Rate Assets'!#REF!</definedName>
    <definedName name="FixedRatePerct">#REF!</definedName>
    <definedName name="floaters_dbase">[4]Floaters!$B$17:$AC$234</definedName>
    <definedName name="FMV">'[7]All Debt'!$N$19:$N$747</definedName>
    <definedName name="Frequency">#REF!</definedName>
    <definedName name="fwd_libor_series">'[4]Lookup Tables'!$O$77:$Q$117</definedName>
    <definedName name="Gas_Solutions">#REF!</definedName>
    <definedName name="Grade2ExcessAmount">#REF!</definedName>
    <definedName name="happy">[9]Tables!$P$4:$Q$24</definedName>
    <definedName name="HedgeAmount">#REF!</definedName>
    <definedName name="Hedged?">#REF!</definedName>
    <definedName name="HedgeNotionalAmount">#REF!</definedName>
    <definedName name="HedgePayments">#REF!</definedName>
    <definedName name="HedgePerct">#REF!</definedName>
    <definedName name="HedgeThresholdAmount">#REF!</definedName>
    <definedName name="IncludeYN">#REF!</definedName>
    <definedName name="INDEX">'[7]All Debt'!$T$19:$T$747</definedName>
    <definedName name="Industry">'[10]Portfolio Information'!$AL$9:$AL$500</definedName>
    <definedName name="industry_code_array">'[4]Lookup Tables'!$F$10:$F$50</definedName>
    <definedName name="industry_name_array">'[4]Lookup Tables'!$G$10:$G$50</definedName>
    <definedName name="industry_table">'[4]Lookup Tables'!$F$10:$G$50</definedName>
    <definedName name="IndustryRange">#REF!</definedName>
    <definedName name="IndustryStart">#REF!</definedName>
    <definedName name="input">#REF!</definedName>
    <definedName name="IntCollections">#REF!</definedName>
    <definedName name="interest_rate_series">'[4]Lookup Tables'!$B$76:$H$330</definedName>
    <definedName name="IntExpense">#REF!</definedName>
    <definedName name="invnum">'[11]Table 2.1'!$H$25</definedName>
    <definedName name="iorder">#REF!</definedName>
    <definedName name="IQ_ADDIN">"AUTO"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H">110000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ONTRACTS_OTHER_COMMODITIES_EQUITIES._FDIC">"c6522"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Q">5000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Y">10000</definedName>
    <definedName name="IQ_DAILY">500000</definedName>
    <definedName name="IQ_DNTM">700000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XPENSE_CODE_">"raave"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FH">100000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OREIGN_BRANCHES_U.S._BANKS_LOANS_FDIC">"c6438"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LATESTK">1000</definedName>
    <definedName name="IQ_LATESTQ">500</definedName>
    <definedName name="IQ_LTM">2000</definedName>
    <definedName name="IQ_LTMMONTH">120000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ONTH">15000</definedName>
    <definedName name="IQ_MTD">800000</definedName>
    <definedName name="IQ_NAMES_REVISION_DATE_">41525.6310763889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TM">6000</definedName>
    <definedName name="IQ_OPENED55">1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SHAREOUTSTANDING">"c1347"</definedName>
    <definedName name="IQ_TODAY">0</definedName>
    <definedName name="IQ_WEEK">50000</definedName>
    <definedName name="IQ_YTD">3000</definedName>
    <definedName name="IQ_YTDMONTH">130000</definedName>
    <definedName name="IssuerDataAfter">#REF!</definedName>
    <definedName name="JPMCFacilityFee">'[3]Priority of Payments'!$D$28</definedName>
    <definedName name="JPMCProgramFee">'[3]Priority of Payments'!$D$27</definedName>
    <definedName name="LargeLoanLimit">#REF!</definedName>
    <definedName name="LeverageRatio">#REF!</definedName>
    <definedName name="libor">#REF!</definedName>
    <definedName name="libor_series">'[4]Lookup Tables'!$O$77:$W$117</definedName>
    <definedName name="LIBOR1M">#REF!</definedName>
    <definedName name="LIBOR3M">#REF!</definedName>
    <definedName name="LIEN">'[7]All Debt'!$AF$19:$AF$747</definedName>
    <definedName name="Liquidity">#REF!</definedName>
    <definedName name="loan_fixed_rate_cr">'[4]Lookup Tables'!$L$24:$M$25</definedName>
    <definedName name="Loan_Grade">'[7]All Debt'!$P$19:$P$747</definedName>
    <definedName name="LoanAmount">#REF!</definedName>
    <definedName name="LoanCountSIC">#REF!</definedName>
    <definedName name="lookup_errorcodes">[11]SelectLists!$O$4:$P$13</definedName>
    <definedName name="LookupArrayAfter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1" l="1"/>
  <c r="E8" i="21"/>
  <c r="E3" i="21"/>
  <c r="M20" i="4" l="1"/>
  <c r="M19" i="4"/>
  <c r="M18" i="4"/>
  <c r="M17" i="4"/>
  <c r="M16" i="4"/>
  <c r="M13" i="4"/>
  <c r="M12" i="4"/>
  <c r="M11" i="4"/>
  <c r="M10" i="4"/>
  <c r="M9" i="4"/>
  <c r="M8" i="4"/>
  <c r="M6" i="4"/>
  <c r="M3" i="4"/>
  <c r="M2" i="4"/>
  <c r="H58" i="4"/>
  <c r="I58" i="4" s="1"/>
  <c r="J5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ing me"/>
            <charset val="1"/>
            <scheme val="minor"/>
          </rPr>
          <t>======
ID#AAAAyLBFivA
Troxel, Richard    (2023-05-30 21:05:02)
Placeholder; to be updated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00000000-0006-0000-0300-000001000000}">
      <text>
        <r>
          <rPr>
            <sz val="11"/>
            <color rgb="FF000000"/>
            <rFont val="ing me"/>
            <charset val="1"/>
            <scheme val="minor"/>
          </rPr>
          <t>======
ID#AAAAyLBFivU
Troxel, Richard    (2023-05-30 21:05:02)
Last Out Loans Only</t>
        </r>
      </text>
    </comment>
    <comment ref="AO1" authorId="0" shapeId="0" xr:uid="{00000000-0006-0000-0300-000002000000}">
      <text>
        <r>
          <rPr>
            <sz val="11"/>
            <color rgb="FF000000"/>
            <rFont val="ing me"/>
            <charset val="1"/>
            <scheme val="minor"/>
          </rPr>
          <t>======
ID#AAAAyLBFivI
Troxel, Richard    (2023-05-30 21:05:02)
If 8 or 9 Issuers, divide Adj. Contribution by 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D00-000001000000}">
      <text>
        <r>
          <rPr>
            <sz val="11"/>
            <color rgb="FF000000"/>
            <rFont val="ing me"/>
            <charset val="1"/>
            <scheme val="minor"/>
          </rPr>
          <t>======
ID#AAAAyLBFivE
Troxel, Richard    (2023-05-30 21:05:02)
Including Performing DIP</t>
        </r>
      </text>
    </comment>
    <comment ref="A10" authorId="0" shapeId="0" xr:uid="{00000000-0006-0000-0D00-000002000000}">
      <text>
        <r>
          <rPr>
            <sz val="11"/>
            <color rgb="FF000000"/>
            <rFont val="ing me"/>
            <charset val="1"/>
            <scheme val="minor"/>
          </rPr>
          <t>======
ID#AAAAyLBFiu8
Troxel, Richard    (2023-05-30 21:05:02)
Including Unsecured High Yield</t>
        </r>
      </text>
    </comment>
  </commentList>
</comments>
</file>

<file path=xl/sharedStrings.xml><?xml version="1.0" encoding="utf-8"?>
<sst xmlns="http://schemas.openxmlformats.org/spreadsheetml/2006/main" count="1502" uniqueCount="352">
  <si>
    <t>A</t>
  </si>
  <si>
    <t>B</t>
  </si>
  <si>
    <t>Borrower:</t>
  </si>
  <si>
    <t>PennantPark Credit Opportunities Fund IV</t>
  </si>
  <si>
    <t>Date of determination:</t>
  </si>
  <si>
    <t>Revolving Closing Date</t>
  </si>
  <si>
    <t>Commitment Period (3 years from Final Closing Date, as defined in LPA)</t>
  </si>
  <si>
    <t>Yes</t>
  </si>
  <si>
    <t>(b) Facility Size</t>
  </si>
  <si>
    <t>Loans (USD)</t>
  </si>
  <si>
    <t>Loans (CAD)</t>
  </si>
  <si>
    <t>No</t>
  </si>
  <si>
    <t>Investor</t>
  </si>
  <si>
    <t>Master/Feeder</t>
  </si>
  <si>
    <t>Ultimate Investor Parent</t>
  </si>
  <si>
    <t>Designation</t>
  </si>
  <si>
    <t>Commitment</t>
  </si>
  <si>
    <t>Capital Called</t>
  </si>
  <si>
    <t>Kemper Corporation</t>
  </si>
  <si>
    <t>Institutional Investors</t>
  </si>
  <si>
    <t>Teamsters 120</t>
  </si>
  <si>
    <t>Pompano General</t>
  </si>
  <si>
    <t>Miramar Police</t>
  </si>
  <si>
    <t>Plantation Police</t>
  </si>
  <si>
    <t>Lauderhill Police</t>
  </si>
  <si>
    <t>Hollywood Police</t>
  </si>
  <si>
    <t xml:space="preserve">Cape Coral Police </t>
  </si>
  <si>
    <t>Simpson Estates</t>
  </si>
  <si>
    <t>High Net Worth Investors</t>
  </si>
  <si>
    <t>[Reserved]</t>
  </si>
  <si>
    <t>Marc / Rosemary Reisch</t>
  </si>
  <si>
    <t>Dr. Ray Irani</t>
  </si>
  <si>
    <t>Kevin Mesmer</t>
  </si>
  <si>
    <t>Brandon Levin</t>
  </si>
  <si>
    <t>[Designated Investor 9]</t>
  </si>
  <si>
    <t>[Designated Investor 10]</t>
  </si>
  <si>
    <t>[Designated Investor 11]</t>
  </si>
  <si>
    <t>[Designated Investor 12]</t>
  </si>
  <si>
    <t>[Designated Investor 13]</t>
  </si>
  <si>
    <t>Excluded</t>
  </si>
  <si>
    <t>Investment Name</t>
  </si>
  <si>
    <t>Issuer</t>
  </si>
  <si>
    <t>Investment Investment Type</t>
  </si>
  <si>
    <t>Investment Industry</t>
  </si>
  <si>
    <t>Investment Closing Date</t>
  </si>
  <si>
    <t>Investment Maturity</t>
  </si>
  <si>
    <t>Investment Par</t>
  </si>
  <si>
    <t>Investment Cost</t>
  </si>
  <si>
    <t>Investment External Valuation</t>
  </si>
  <si>
    <t>Investment Internal Valuation</t>
  </si>
  <si>
    <t>Rates Fixed Coupon</t>
  </si>
  <si>
    <t>Rates Floating Cash Spread</t>
  </si>
  <si>
    <t>Rates Current LIBOR/Floor</t>
  </si>
  <si>
    <t>Rates PIK</t>
  </si>
  <si>
    <t>Rates Fixed / Floating</t>
  </si>
  <si>
    <t>Classifications Quoted / Unquoted</t>
  </si>
  <si>
    <t>Classifications Warehouse Asset</t>
  </si>
  <si>
    <t>Classifications Warehouse Asset Inclusion Date</t>
  </si>
  <si>
    <t>Classifications Warehouse Asset Expected Rating</t>
  </si>
  <si>
    <t>Classifications Approved Foreign Jurisdiction</t>
  </si>
  <si>
    <t>Classifications LTV Transaction</t>
  </si>
  <si>
    <t>Classifications Noteless Assigned Loan</t>
  </si>
  <si>
    <t>Classifications Undelivered Note</t>
  </si>
  <si>
    <t>Classifications Structured Finance Obligation</t>
  </si>
  <si>
    <t>Classifications Third Party Finance Company</t>
  </si>
  <si>
    <t>Classifications Affiliate Investment</t>
  </si>
  <si>
    <t>Classifications Defaulted / Restructured</t>
  </si>
  <si>
    <t>Financials LTM Revenue ($MMs)</t>
  </si>
  <si>
    <t>Financials LTM EBITDA ($MMs)</t>
  </si>
  <si>
    <t>Leverage Revolver Commitment</t>
  </si>
  <si>
    <t>Leverage Total Enterprise Value</t>
  </si>
  <si>
    <t>Leverage Total Leverage</t>
  </si>
  <si>
    <t>Leverage PCOF IV Leverage</t>
  </si>
  <si>
    <t>Leverage Attachment Point</t>
  </si>
  <si>
    <t>Leverage Total Capitalization</t>
  </si>
  <si>
    <t>Leverage LTV Thru PCOF IV</t>
  </si>
  <si>
    <t>Final Eligibility Override</t>
  </si>
  <si>
    <t>Final Comment</t>
  </si>
  <si>
    <t>Concentration Adjustment</t>
  </si>
  <si>
    <t>Concentration Comment</t>
  </si>
  <si>
    <t>Borrowing Base Other Adjustment</t>
  </si>
  <si>
    <t>Borrowing Base Industry Concentration</t>
  </si>
  <si>
    <t>Borrowing Base Comment</t>
  </si>
  <si>
    <t>Is Eligible Issuer</t>
  </si>
  <si>
    <t>A1 Garage Merger Sub, LLC First Lien</t>
  </si>
  <si>
    <t>A1 Garage</t>
  </si>
  <si>
    <t>First Lien</t>
  </si>
  <si>
    <t>Consumer Products</t>
  </si>
  <si>
    <t>Floating</t>
  </si>
  <si>
    <t>Unquoted</t>
  </si>
  <si>
    <t>NA</t>
  </si>
  <si>
    <t>A1 Garage Merger Sub, LLC DDTL</t>
  </si>
  <si>
    <t>EDS</t>
  </si>
  <si>
    <t>Aerospace &amp; Defense</t>
  </si>
  <si>
    <t>EDS Buyer LLC DDTL</t>
  </si>
  <si>
    <t xml:space="preserve">Infinity Home Services </t>
  </si>
  <si>
    <t>Infinity Home Services</t>
  </si>
  <si>
    <t>Personal, Food &amp; Miscellaneous Services</t>
  </si>
  <si>
    <t>Infinity Home Services DDTL</t>
  </si>
  <si>
    <t>Infinity Home Services Revolver</t>
  </si>
  <si>
    <t>Ardurra</t>
  </si>
  <si>
    <t>Environmental Services</t>
  </si>
  <si>
    <t>Ardurra DDTL</t>
  </si>
  <si>
    <t>Ardurra Revolver</t>
  </si>
  <si>
    <t>BioDerm First Lien</t>
  </si>
  <si>
    <t>BioDerm</t>
  </si>
  <si>
    <t>Healthcare, Education &amp; Childcare</t>
  </si>
  <si>
    <t>BioDerm Revolver</t>
  </si>
  <si>
    <t>Urology Management Holdings DDTL</t>
  </si>
  <si>
    <t>Solaris</t>
  </si>
  <si>
    <t>Urology Management Holdings</t>
  </si>
  <si>
    <t>Five Star Buyer</t>
  </si>
  <si>
    <t>Five Star</t>
  </si>
  <si>
    <t>Hotel, Motels, Inns &amp; Gaming</t>
  </si>
  <si>
    <t>Five Star Buyer DDTL</t>
  </si>
  <si>
    <t>Five Star Buyer Revolver</t>
  </si>
  <si>
    <t>Anteriad (FKA MeritDirect)</t>
  </si>
  <si>
    <t>MeritDirect</t>
  </si>
  <si>
    <t>Media</t>
  </si>
  <si>
    <t>Beta Plus Technologies, Inc.</t>
  </si>
  <si>
    <t>BetaPlus</t>
  </si>
  <si>
    <t>Business Services</t>
  </si>
  <si>
    <t>Simplicity Group First Lien</t>
  </si>
  <si>
    <t>Simplicity Group</t>
  </si>
  <si>
    <t>Financial Services</t>
  </si>
  <si>
    <t>Simplicity Group DDTL</t>
  </si>
  <si>
    <t>Simplicity Group Revolver</t>
  </si>
  <si>
    <t>Loving Tan</t>
  </si>
  <si>
    <t>Loving Tan Revolver</t>
  </si>
  <si>
    <t>Quoted</t>
  </si>
  <si>
    <t>Neptune Flood Inc First Lien</t>
  </si>
  <si>
    <t>Neptune</t>
  </si>
  <si>
    <t>Insurance</t>
  </si>
  <si>
    <t>Neptune Flood Inc Revolver</t>
  </si>
  <si>
    <t>ETE Intermediate II LLC First Lien</t>
  </si>
  <si>
    <t>ETE</t>
  </si>
  <si>
    <t>By Light Add on</t>
  </si>
  <si>
    <t>By Light</t>
  </si>
  <si>
    <t>PIK</t>
  </si>
  <si>
    <t>Inventus Power, Inc First Lien</t>
  </si>
  <si>
    <t>Inventus</t>
  </si>
  <si>
    <t>Electronics</t>
  </si>
  <si>
    <t>Inventus Power, Inc Revolver</t>
  </si>
  <si>
    <t>Confluent Health, LLC</t>
  </si>
  <si>
    <t>Confluent</t>
  </si>
  <si>
    <t>Sparq</t>
  </si>
  <si>
    <t>Sparq DDTL</t>
  </si>
  <si>
    <t>Sparq Revolver</t>
  </si>
  <si>
    <t>ACP Falcon Buyer</t>
  </si>
  <si>
    <t>IDS</t>
  </si>
  <si>
    <t>ACP Falcon Buyer Revolver</t>
  </si>
  <si>
    <t>Gauge ETE Blocker</t>
  </si>
  <si>
    <t>Gauge ETE</t>
  </si>
  <si>
    <t>Mezzanine</t>
  </si>
  <si>
    <t>Fixed</t>
  </si>
  <si>
    <t>NORA</t>
  </si>
  <si>
    <t>NORA Revolver</t>
  </si>
  <si>
    <t>Integrity Marketing Acquisition DDTL</t>
  </si>
  <si>
    <t>Integrity Marketing</t>
  </si>
  <si>
    <t>Integrity Marketing Acquisition Revolver</t>
  </si>
  <si>
    <t>ACP Avenu Buyer DDTL</t>
  </si>
  <si>
    <t>Avenu</t>
  </si>
  <si>
    <t>ACP Avenu Buyer Term Loan</t>
  </si>
  <si>
    <t>ACP Avenu Buyer Revolver</t>
  </si>
  <si>
    <t>Medina Health LLC Revolver</t>
  </si>
  <si>
    <t>CRC</t>
  </si>
  <si>
    <t>Medina Health LLC Term Loan</t>
  </si>
  <si>
    <t>MidOcean JF</t>
  </si>
  <si>
    <t>Distribution</t>
  </si>
  <si>
    <t>Pacific Purchaser DDTL</t>
  </si>
  <si>
    <t>ProSearch</t>
  </si>
  <si>
    <t>Pacific Purchaser Revolver</t>
  </si>
  <si>
    <t>Pacific Purchaser Term Loan</t>
  </si>
  <si>
    <t>Cash</t>
  </si>
  <si>
    <t>N/A</t>
  </si>
  <si>
    <t>EDS Topco Equity</t>
  </si>
  <si>
    <t>Equity</t>
  </si>
  <si>
    <t>A1  Garage Equity LLC</t>
  </si>
  <si>
    <t>Ardurra Equity</t>
  </si>
  <si>
    <t>BioDerm Equity</t>
  </si>
  <si>
    <t>Urology Partners Co</t>
  </si>
  <si>
    <t>ETE Equity</t>
  </si>
  <si>
    <t>Sparq Equity</t>
  </si>
  <si>
    <t>Infinity Home Services Equity</t>
  </si>
  <si>
    <t>Security</t>
  </si>
  <si>
    <t>Total</t>
  </si>
  <si>
    <t>Concentration Tests</t>
  </si>
  <si>
    <t>Concentration Limit</t>
  </si>
  <si>
    <t>Min. Eligible Issuers (#)</t>
  </si>
  <si>
    <t>8 or 9 Issuers?</t>
  </si>
  <si>
    <t>Max. Issuer Concentration (% BB)</t>
  </si>
  <si>
    <t>Max. Industry Concentration (Largest Industry, % BB)</t>
  </si>
  <si>
    <t>Max. Industry Concentration (2nd Largest Industry, % BB)</t>
  </si>
  <si>
    <t>Max. Industry Concentration (All Other Industries, % BB)</t>
  </si>
  <si>
    <t>Max. Weighted Average Maturity (Years)</t>
  </si>
  <si>
    <t>Max. Contribution to BB with Maturity &gt; 8 years</t>
  </si>
  <si>
    <t>Max. Weighted Average Leverage thru Borrower</t>
  </si>
  <si>
    <t>Max. PIK, DIP</t>
  </si>
  <si>
    <t>Min. Cash, First Lien, and Cov-Lite</t>
  </si>
  <si>
    <t>Min. Senior Secured</t>
  </si>
  <si>
    <t>Min. Weighted Average Cash Fixed Coupon</t>
  </si>
  <si>
    <t>Min. Weighted Average Cash Floating Coupon</t>
  </si>
  <si>
    <t>Max. LTV Transactions</t>
  </si>
  <si>
    <t>Max. Third Party Finance Companies</t>
  </si>
  <si>
    <t>Max. Foreign Eligible Portfolio Investments</t>
  </si>
  <si>
    <t>Max. Affiliate Investments</t>
  </si>
  <si>
    <t>Max. Warehouse Assets</t>
  </si>
  <si>
    <t>Max. Preferred Stock</t>
  </si>
  <si>
    <t>Last Out</t>
  </si>
  <si>
    <t>Second Lien</t>
  </si>
  <si>
    <t>High Yield</t>
  </si>
  <si>
    <t>Cov-Lite</t>
  </si>
  <si>
    <t>DIP</t>
  </si>
  <si>
    <t>Warehouse First Lien</t>
  </si>
  <si>
    <t>Obligors' Net Capital</t>
  </si>
  <si>
    <t>Values</t>
  </si>
  <si>
    <t>Equity Paid in Capital</t>
  </si>
  <si>
    <t>Distributions</t>
  </si>
  <si>
    <t>Retained Earnings</t>
  </si>
  <si>
    <t>(a) Partners' Capital</t>
  </si>
  <si>
    <t>(b) Uncalled Capital Commitments (excl. Defaulting Investors)</t>
  </si>
  <si>
    <t>Obligors' Net Capital ((a) + (b))</t>
  </si>
  <si>
    <t>Debt / Equity</t>
  </si>
  <si>
    <t>Pricing</t>
  </si>
  <si>
    <t>Subscription Pricing</t>
  </si>
  <si>
    <t>Portfolio Leverage Pricing Step Down</t>
  </si>
  <si>
    <t>Min. First Lien / Last Out Contribution to PL BB for Stepdown</t>
  </si>
  <si>
    <t>Portfolio Leverage Pricing Otherwise</t>
  </si>
  <si>
    <t>Min. First Lien / Last Out Contribution to PL BB for 65% Effective A/R</t>
  </si>
  <si>
    <t>Lower Effective A/R</t>
  </si>
  <si>
    <t>Investor Type</t>
  </si>
  <si>
    <t>Advance Rate</t>
  </si>
  <si>
    <t>HNW Investors</t>
  </si>
  <si>
    <t>Rank</t>
  </si>
  <si>
    <t>Institutional Investors Investors</t>
  </si>
  <si>
    <t>HNW Investors Individual</t>
  </si>
  <si>
    <t>HNW Investors Aggregate</t>
  </si>
  <si>
    <t>Investment Type</t>
  </si>
  <si>
    <t>n/a</t>
  </si>
  <si>
    <t>Cash Equivalent</t>
  </si>
  <si>
    <t>LT US Debt</t>
  </si>
  <si>
    <t>Preferred Stock</t>
  </si>
  <si>
    <t>Industries</t>
  </si>
  <si>
    <t>Auto Sector</t>
  </si>
  <si>
    <t>Beverage, Food &amp; Tobacco</t>
  </si>
  <si>
    <t>Broadcasting &amp; Entertainment</t>
  </si>
  <si>
    <t>Building Materials</t>
  </si>
  <si>
    <t>Buildings &amp; Real Estate</t>
  </si>
  <si>
    <t>Cable Television</t>
  </si>
  <si>
    <t>Cargo Transport</t>
  </si>
  <si>
    <t>Chemicals, Plastics &amp; Rubber</t>
  </si>
  <si>
    <t>Communications</t>
  </si>
  <si>
    <t>Containers, Packaging &amp; Glass</t>
  </si>
  <si>
    <t>Diversified / Conglomerate Manufacturing</t>
  </si>
  <si>
    <t>Diversified / Conglomerate Services</t>
  </si>
  <si>
    <t>Diversified Natural Resources, Precious Metals &amp; Minerals</t>
  </si>
  <si>
    <t>Ecological</t>
  </si>
  <si>
    <t>Education</t>
  </si>
  <si>
    <t>Energy / Utilities</t>
  </si>
  <si>
    <t>Farming &amp; Agriculture</t>
  </si>
  <si>
    <t>Finance</t>
  </si>
  <si>
    <t>Food</t>
  </si>
  <si>
    <t>Grocery</t>
  </si>
  <si>
    <t>Home &amp; Office Furnishings, Housewares &amp; Durable Consumer Products</t>
  </si>
  <si>
    <t>Homebuilding</t>
  </si>
  <si>
    <t>Leisure, Amusement, Motion Pictures, Entertainment</t>
  </si>
  <si>
    <t>Lodging, Leisure, Resorts</t>
  </si>
  <si>
    <t>Machinery (Non-Agriculture, Non-Construction &amp; Non-Electronic</t>
  </si>
  <si>
    <t>Manufacturing / Basic Industry</t>
  </si>
  <si>
    <t>Mining, Steel, Iron &amp; Non-Precious Metals</t>
  </si>
  <si>
    <t>Oil &amp; Gas</t>
  </si>
  <si>
    <t>Other Media</t>
  </si>
  <si>
    <t>Packaging</t>
  </si>
  <si>
    <t>Personal &amp; Non-Durable Consumer Products (Manufacturing Only)</t>
  </si>
  <si>
    <t>Personal Transportation</t>
  </si>
  <si>
    <t>Printing &amp; Publishing</t>
  </si>
  <si>
    <t>Restaurants</t>
  </si>
  <si>
    <t>Retail</t>
  </si>
  <si>
    <t>Retail Store</t>
  </si>
  <si>
    <t>Telecommunications</t>
  </si>
  <si>
    <t>Textiles &amp; Leather</t>
  </si>
  <si>
    <t>Transportation</t>
  </si>
  <si>
    <t>Other Metrics</t>
  </si>
  <si>
    <t>First Lien Leverage Cut-Off Point</t>
  </si>
  <si>
    <t>Warehouse First Lien Leverage Cut-Off</t>
  </si>
  <si>
    <t>Last Out Attachment Point</t>
  </si>
  <si>
    <t>1 out of 2 Test</t>
  </si>
  <si>
    <t>Trailing 12-Month EBITDA</t>
  </si>
  <si>
    <t>Trailing 24-Month EBITDA</t>
  </si>
  <si>
    <t>Total Leverage</t>
  </si>
  <si>
    <t>LTV</t>
  </si>
  <si>
    <t>Concentration Test Threshold 1</t>
  </si>
  <si>
    <t>Threshold 1 Advance Rate</t>
  </si>
  <si>
    <t>Threshold 2 Advance Rate</t>
  </si>
  <si>
    <t>percent</t>
  </si>
  <si>
    <t>Investors</t>
  </si>
  <si>
    <t>values</t>
  </si>
  <si>
    <t>MVMinusBV</t>
  </si>
  <si>
    <t>Portfolio_Name</t>
  </si>
  <si>
    <t>Issuer_Name</t>
  </si>
  <si>
    <t>Asset_Name</t>
  </si>
  <si>
    <t>Position_ID</t>
  </si>
  <si>
    <t>BookValue</t>
  </si>
  <si>
    <t>BVPrice</t>
  </si>
  <si>
    <t>MarketValue</t>
  </si>
  <si>
    <t>MarkPrice_MarkPrice</t>
  </si>
  <si>
    <t>Asset_AssetDetail_Type</t>
  </si>
  <si>
    <t>MVParity</t>
  </si>
  <si>
    <t>CurrencyType_Identifier</t>
  </si>
  <si>
    <t>Quantity</t>
  </si>
  <si>
    <t>Asset_Primary IDAssetID_Name</t>
  </si>
  <si>
    <t>PennantPark Credit Opportunities Fund IV Aggregator, LP</t>
  </si>
  <si>
    <t>A1 Garage Equity, LLC</t>
  </si>
  <si>
    <t>Common Equity</t>
  </si>
  <si>
    <t>USD</t>
  </si>
  <si>
    <t>A1 Garage Merger Sub, LLC</t>
  </si>
  <si>
    <t>First Lien - DDTL</t>
  </si>
  <si>
    <t>First Lien - Revolver</t>
  </si>
  <si>
    <t>Anteriad (f/k/a MeritDirect, LLC)</t>
  </si>
  <si>
    <t>First Lien - Term Loan - Incremental</t>
  </si>
  <si>
    <t>LX206113</t>
  </si>
  <si>
    <t>BioDerm Holdings, LP</t>
  </si>
  <si>
    <t>BIODERM, INC.</t>
  </si>
  <si>
    <t>ECL Entertainment, LLC</t>
  </si>
  <si>
    <t>LX193677</t>
  </si>
  <si>
    <t>EDS Buyer, LLC</t>
  </si>
  <si>
    <t>EDS TOPCO, LP</t>
  </si>
  <si>
    <t xml:space="preserve">Five Star Parent Holdings, LLC </t>
  </si>
  <si>
    <t>Five Star Parks &amp; Attractions, LLC</t>
  </si>
  <si>
    <t>First Lien - DDTL B</t>
  </si>
  <si>
    <t xml:space="preserve">Infinity Home Services Holdco, Inc. </t>
  </si>
  <si>
    <t>LX210065</t>
  </si>
  <si>
    <t>LX210066</t>
  </si>
  <si>
    <t>LX210067</t>
  </si>
  <si>
    <t>LEP PEQUOD HOLDINGS, LP</t>
  </si>
  <si>
    <t>LJ Avalon Holdings, LLC</t>
  </si>
  <si>
    <t>LX210725</t>
  </si>
  <si>
    <t>LJ Avalon, LP</t>
  </si>
  <si>
    <t>First Lien - DDTL - DDTL</t>
  </si>
  <si>
    <t>First Lien - Revolver - Revolver</t>
  </si>
  <si>
    <t>First Lien - Term Loan - First Lien</t>
  </si>
  <si>
    <t>UROLOGY MANAGEMENT HOLDINGS, INC.</t>
  </si>
  <si>
    <t>LX210840</t>
  </si>
  <si>
    <t>LX208887</t>
  </si>
  <si>
    <t>UROLOGY PARTNERS CO., L.P.</t>
  </si>
  <si>
    <t>Principal Obligations</t>
  </si>
  <si>
    <t>Currency</t>
  </si>
  <si>
    <t>Amount</t>
  </si>
  <si>
    <t>Spot Rate</t>
  </si>
  <si>
    <t>Dollar Equivalent</t>
  </si>
  <si>
    <t>CAD</t>
  </si>
  <si>
    <t>[…]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</si>
</sst>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&quot;$&quot;#,##0_);\(&quot;$&quot;#,##0\)"/>
    <numFmt numFmtId="165" formatCode="_(* #,##0.00_);_(* \(#,##0.00\);_(* &quot;-&quot;??_);_(@_)"/>
    <numFmt numFmtId="166" formatCode=";;"/>
    <numFmt numFmtId="168" formatCode="0.00\x;\(0.00\x\);\-"/>
    <numFmt numFmtId="169" formatCode="#,##0.0;\(#,##0.0\);\-"/>
    <numFmt numFmtId="170" formatCode="0.0%;\(0.0%\);\-"/>
    <numFmt numFmtId="171" formatCode="0.00%;\(0.00%\);\-"/>
    <numFmt numFmtId="172" formatCode="0.0%"/>
    <numFmt numFmtId="173" formatCode="#,##0.00;\(#,##0.00\);\-"/>
    <numFmt numFmtId="174" formatCode="#,##0;\(#,##0\);\-"/>
    <numFmt numFmtId="179" formatCode="0.0000000000%;\(0.0000000000%\);\-"/>
    <numFmt numFmtId="181" formatCode="_(* #,##0_);_(* \(#,##0\);_(* &quot;-&quot;??_);_(@_)"/>
    <numFmt numFmtId="185" formatCode="0.0000000000000000%"/>
    <numFmt numFmtId="186" formatCode="#,##0.000;\(#,##0.000\);\-"/>
    <numFmt numFmtId="188" formatCode="0.000000000%"/>
    <numFmt numFmtId="189" formatCode="_(* #,##0.0000_);_(* \(#,##0.0000\);_(* &quot;-&quot;??_);_(@_)"/>
    <numFmt numFmtId="191" formatCode="0.00\x"/>
    <numFmt numFmtId="192" formatCode="0.0"/>
    <numFmt numFmtId="193" formatCode="mm/dd/yyyy;@"/>
  </numFmts>
  <fonts count="20">
    <font>
      <sz val="11"/>
      <color theme="1"/>
      <name val="ing me"/>
      <charset val="134"/>
      <scheme val="minor"/>
    </font>
    <font>
      <sz val="11"/>
      <color theme="1"/>
      <name val="Ing me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color theme="1"/>
      <name val="ing me"/>
      <charset val="134"/>
      <scheme val="minor"/>
    </font>
    <font>
      <sz val="8"/>
      <color rgb="FFFF0000"/>
      <name val="Arial"/>
      <charset val="134"/>
    </font>
    <font>
      <b/>
      <sz val="8"/>
      <color rgb="FF9392C5"/>
      <name val="Arial"/>
      <charset val="134"/>
    </font>
    <font>
      <sz val="11"/>
      <color rgb="FF000000"/>
      <name val="ing me"/>
      <charset val="1"/>
      <scheme val="minor"/>
    </font>
    <font>
      <sz val="11"/>
      <color theme="1"/>
      <name val="ing me"/>
      <charset val="134"/>
      <scheme val="minor"/>
    </font>
    <font>
      <sz val="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  <font>
      <sz val="8"/>
      <color theme="7" tint="0.39997558519241921"/>
      <name val="Arial"/>
      <family val="2"/>
    </font>
    <font>
      <sz val="11"/>
      <name val="ing me"/>
      <family val="2"/>
      <scheme val="minor"/>
    </font>
    <font>
      <b/>
      <sz val="8"/>
      <color rgb="FF1E5680"/>
      <name val="Arial"/>
      <charset val="134"/>
    </font>
    <font>
      <sz val="8"/>
      <color rgb="FF1E5680"/>
      <name val="Arial"/>
      <family val="2"/>
    </font>
    <font>
      <sz val="8"/>
      <color rgb="FF1E568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6200"/>
        <bgColor rgb="FFFF62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DF8"/>
        <bgColor rgb="FF000000"/>
      </patternFill>
    </fill>
    <fill>
      <patternFill patternType="solid">
        <fgColor rgb="FFBFDBF0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3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1" fillId="2" borderId="0" xfId="0" applyNumberFormat="1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3" fillId="3" borderId="0" xfId="0" applyFont="1" applyFill="1"/>
    <xf numFmtId="0" fontId="2" fillId="4" borderId="4" xfId="0" applyFont="1" applyFill="1" applyBorder="1" applyAlignment="1">
      <alignment horizontal="left"/>
    </xf>
    <xf numFmtId="0" fontId="2" fillId="0" borderId="1" xfId="0" applyFont="1" applyBorder="1"/>
    <xf numFmtId="0" fontId="2" fillId="5" borderId="4" xfId="0" applyFont="1" applyFill="1" applyBorder="1"/>
    <xf numFmtId="0" fontId="3" fillId="5" borderId="4" xfId="0" applyFont="1" applyFill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5" fillId="3" borderId="0" xfId="0" applyFont="1" applyFill="1"/>
    <xf numFmtId="0" fontId="3" fillId="3" borderId="1" xfId="0" applyFont="1" applyFill="1" applyBorder="1"/>
    <xf numFmtId="169" fontId="6" fillId="3" borderId="0" xfId="0" applyNumberFormat="1" applyFont="1" applyFill="1" applyAlignment="1">
      <alignment horizontal="right"/>
    </xf>
    <xf numFmtId="170" fontId="6" fillId="3" borderId="0" xfId="0" applyNumberFormat="1" applyFont="1" applyFill="1" applyAlignment="1">
      <alignment horizontal="right"/>
    </xf>
    <xf numFmtId="168" fontId="6" fillId="3" borderId="0" xfId="0" applyNumberFormat="1" applyFont="1" applyFill="1" applyAlignment="1">
      <alignment horizontal="right"/>
    </xf>
    <xf numFmtId="170" fontId="6" fillId="3" borderId="0" xfId="0" applyNumberFormat="1" applyFont="1" applyFill="1" applyAlignment="1">
      <alignment horizontal="right" wrapText="1"/>
    </xf>
    <xf numFmtId="179" fontId="6" fillId="3" borderId="0" xfId="0" applyNumberFormat="1" applyFont="1" applyFill="1" applyAlignment="1">
      <alignment horizontal="right"/>
    </xf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/>
    <xf numFmtId="170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172" fontId="3" fillId="3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3" borderId="7" xfId="0" applyFont="1" applyFill="1" applyBorder="1"/>
    <xf numFmtId="9" fontId="2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188" fontId="3" fillId="3" borderId="0" xfId="0" applyNumberFormat="1" applyFont="1" applyFill="1"/>
    <xf numFmtId="185" fontId="3" fillId="3" borderId="0" xfId="0" applyNumberFormat="1" applyFont="1" applyFill="1"/>
    <xf numFmtId="0" fontId="9" fillId="6" borderId="0" xfId="0" applyFont="1" applyFill="1"/>
    <xf numFmtId="14" fontId="10" fillId="7" borderId="3" xfId="1" applyNumberFormat="1" applyFont="1" applyFill="1" applyBorder="1" applyAlignment="1">
      <alignment horizontal="right" vertical="top"/>
    </xf>
    <xf numFmtId="0" fontId="11" fillId="0" borderId="0" xfId="0" applyFont="1" applyAlignment="1">
      <alignment horizontal="left"/>
    </xf>
    <xf numFmtId="0" fontId="11" fillId="6" borderId="0" xfId="0" applyFont="1" applyFill="1" applyAlignment="1">
      <alignment horizontal="left" indent="1"/>
    </xf>
    <xf numFmtId="0" fontId="12" fillId="6" borderId="0" xfId="0" applyFont="1" applyFill="1"/>
    <xf numFmtId="181" fontId="13" fillId="7" borderId="3" xfId="1" applyNumberFormat="1" applyFont="1" applyFill="1" applyBorder="1" applyAlignment="1">
      <alignment horizontal="right"/>
    </xf>
    <xf numFmtId="0" fontId="10" fillId="7" borderId="8" xfId="0" applyFont="1" applyFill="1" applyBorder="1" applyAlignment="1">
      <alignment horizontal="right"/>
    </xf>
    <xf numFmtId="0" fontId="11" fillId="6" borderId="0" xfId="0" applyFont="1" applyFill="1"/>
    <xf numFmtId="0" fontId="11" fillId="6" borderId="0" xfId="0" applyFont="1" applyFill="1" applyAlignment="1">
      <alignment horizontal="right"/>
    </xf>
    <xf numFmtId="181" fontId="10" fillId="7" borderId="2" xfId="1" applyNumberFormat="1" applyFont="1" applyFill="1" applyBorder="1" applyAlignment="1">
      <alignment horizontal="right" vertical="top"/>
    </xf>
    <xf numFmtId="0" fontId="11" fillId="6" borderId="0" xfId="0" applyFont="1" applyFill="1" applyAlignment="1">
      <alignment vertical="top"/>
    </xf>
    <xf numFmtId="189" fontId="10" fillId="7" borderId="6" xfId="1" applyNumberFormat="1" applyFont="1" applyFill="1" applyBorder="1" applyAlignment="1">
      <alignment horizontal="right" vertical="top"/>
    </xf>
    <xf numFmtId="0" fontId="11" fillId="6" borderId="11" xfId="0" applyFont="1" applyFill="1" applyBorder="1"/>
    <xf numFmtId="0" fontId="10" fillId="7" borderId="3" xfId="0" applyFont="1" applyFill="1" applyBorder="1"/>
    <xf numFmtId="0" fontId="10" fillId="7" borderId="2" xfId="0" applyFont="1" applyFill="1" applyBorder="1"/>
    <xf numFmtId="49" fontId="10" fillId="7" borderId="2" xfId="0" applyNumberFormat="1" applyFont="1" applyFill="1" applyBorder="1"/>
    <xf numFmtId="0" fontId="11" fillId="0" borderId="2" xfId="0" applyFont="1" applyBorder="1"/>
    <xf numFmtId="0" fontId="10" fillId="0" borderId="0" xfId="0" applyFont="1"/>
    <xf numFmtId="0" fontId="10" fillId="7" borderId="2" xfId="0" applyFont="1" applyFill="1" applyBorder="1" applyAlignment="1">
      <alignment horizontal="left"/>
    </xf>
    <xf numFmtId="193" fontId="10" fillId="7" borderId="2" xfId="0" applyNumberFormat="1" applyFont="1" applyFill="1" applyBorder="1" applyAlignment="1">
      <alignment horizontal="right"/>
    </xf>
    <xf numFmtId="193" fontId="9" fillId="0" borderId="3" xfId="0" applyNumberFormat="1" applyFont="1" applyBorder="1" applyAlignment="1">
      <alignment horizontal="right"/>
    </xf>
    <xf numFmtId="174" fontId="10" fillId="7" borderId="2" xfId="1" applyNumberFormat="1" applyFont="1" applyFill="1" applyBorder="1" applyAlignment="1">
      <alignment horizontal="right"/>
    </xf>
    <xf numFmtId="186" fontId="10" fillId="7" borderId="3" xfId="1" applyNumberFormat="1" applyFont="1" applyFill="1" applyBorder="1" applyAlignment="1">
      <alignment horizontal="right"/>
    </xf>
    <xf numFmtId="174" fontId="10" fillId="7" borderId="3" xfId="1" applyNumberFormat="1" applyFont="1" applyFill="1" applyBorder="1" applyAlignment="1">
      <alignment horizontal="right"/>
    </xf>
    <xf numFmtId="174" fontId="9" fillId="0" borderId="3" xfId="1" applyNumberFormat="1" applyFont="1" applyFill="1" applyBorder="1" applyAlignment="1">
      <alignment horizontal="right"/>
    </xf>
    <xf numFmtId="171" fontId="10" fillId="7" borderId="3" xfId="1" applyNumberFormat="1" applyFont="1" applyFill="1" applyBorder="1" applyAlignment="1">
      <alignment horizontal="right" wrapText="1"/>
    </xf>
    <xf numFmtId="0" fontId="10" fillId="7" borderId="3" xfId="0" applyFont="1" applyFill="1" applyBorder="1" applyAlignment="1">
      <alignment horizontal="left"/>
    </xf>
    <xf numFmtId="171" fontId="10" fillId="7" borderId="3" xfId="1" applyNumberFormat="1" applyFont="1" applyFill="1" applyBorder="1" applyAlignment="1">
      <alignment horizontal="left" wrapText="1"/>
    </xf>
    <xf numFmtId="169" fontId="10" fillId="7" borderId="3" xfId="1" applyNumberFormat="1" applyFont="1" applyFill="1" applyBorder="1" applyAlignment="1">
      <alignment horizontal="right"/>
    </xf>
    <xf numFmtId="173" fontId="10" fillId="7" borderId="2" xfId="1" applyNumberFormat="1" applyFont="1" applyFill="1" applyBorder="1" applyAlignment="1">
      <alignment horizontal="right"/>
    </xf>
    <xf numFmtId="169" fontId="14" fillId="7" borderId="3" xfId="1" applyNumberFormat="1" applyFont="1" applyFill="1" applyBorder="1" applyAlignment="1">
      <alignment horizontal="right"/>
    </xf>
    <xf numFmtId="191" fontId="10" fillId="7" borderId="3" xfId="1" applyNumberFormat="1" applyFont="1" applyFill="1" applyBorder="1" applyAlignment="1">
      <alignment horizontal="right"/>
    </xf>
    <xf numFmtId="172" fontId="10" fillId="7" borderId="3" xfId="2" applyNumberFormat="1" applyFont="1" applyFill="1" applyBorder="1" applyAlignment="1">
      <alignment horizontal="right"/>
    </xf>
    <xf numFmtId="191" fontId="15" fillId="7" borderId="3" xfId="1" applyNumberFormat="1" applyFont="1" applyFill="1" applyBorder="1" applyAlignment="1">
      <alignment horizontal="right"/>
    </xf>
    <xf numFmtId="0" fontId="10" fillId="7" borderId="2" xfId="0" applyFont="1" applyFill="1" applyBorder="1" applyAlignment="1">
      <alignment horizontal="right"/>
    </xf>
    <xf numFmtId="192" fontId="10" fillId="7" borderId="10" xfId="1" applyNumberFormat="1" applyFont="1" applyFill="1" applyBorder="1" applyAlignment="1"/>
    <xf numFmtId="166" fontId="9" fillId="0" borderId="0" xfId="0" applyNumberFormat="1" applyFont="1" applyAlignment="1">
      <alignment horizontal="left"/>
    </xf>
    <xf numFmtId="165" fontId="10" fillId="7" borderId="10" xfId="1" applyFont="1" applyFill="1" applyBorder="1" applyAlignment="1"/>
    <xf numFmtId="164" fontId="10" fillId="7" borderId="10" xfId="1" applyNumberFormat="1" applyFont="1" applyFill="1" applyBorder="1" applyAlignment="1"/>
    <xf numFmtId="192" fontId="10" fillId="7" borderId="0" xfId="1" applyNumberFormat="1" applyFont="1" applyFill="1" applyBorder="1" applyAlignment="1"/>
    <xf numFmtId="0" fontId="14" fillId="6" borderId="0" xfId="0" applyFont="1" applyFill="1"/>
    <xf numFmtId="170" fontId="10" fillId="7" borderId="3" xfId="1" applyNumberFormat="1" applyFont="1" applyFill="1" applyBorder="1" applyAlignment="1">
      <alignment horizontal="right"/>
    </xf>
    <xf numFmtId="0" fontId="11" fillId="6" borderId="0" xfId="0" applyFont="1" applyFill="1" applyAlignment="1">
      <alignment horizontal="left"/>
    </xf>
    <xf numFmtId="173" fontId="10" fillId="7" borderId="3" xfId="1" applyNumberFormat="1" applyFont="1" applyFill="1" applyBorder="1" applyAlignment="1">
      <alignment horizontal="right"/>
    </xf>
    <xf numFmtId="168" fontId="10" fillId="7" borderId="3" xfId="0" applyNumberFormat="1" applyFont="1" applyFill="1" applyBorder="1" applyAlignment="1">
      <alignment horizontal="right"/>
    </xf>
    <xf numFmtId="171" fontId="10" fillId="7" borderId="3" xfId="1" applyNumberFormat="1" applyFont="1" applyFill="1" applyBorder="1" applyAlignment="1">
      <alignment horizontal="right"/>
    </xf>
    <xf numFmtId="170" fontId="10" fillId="7" borderId="3" xfId="1" applyNumberFormat="1" applyFont="1" applyFill="1" applyBorder="1" applyAlignment="1">
      <alignment horizontal="right" wrapText="1"/>
    </xf>
    <xf numFmtId="170" fontId="10" fillId="7" borderId="6" xfId="1" applyNumberFormat="1" applyFont="1" applyFill="1" applyBorder="1" applyAlignment="1">
      <alignment horizontal="right" wrapText="1"/>
    </xf>
    <xf numFmtId="170" fontId="10" fillId="7" borderId="8" xfId="1" applyNumberFormat="1" applyFont="1" applyFill="1" applyBorder="1" applyAlignment="1">
      <alignment horizontal="right" wrapText="1"/>
    </xf>
    <xf numFmtId="0" fontId="9" fillId="6" borderId="11" xfId="0" applyFont="1" applyFill="1" applyBorder="1"/>
    <xf numFmtId="170" fontId="10" fillId="7" borderId="12" xfId="1" applyNumberFormat="1" applyFont="1" applyFill="1" applyBorder="1" applyAlignment="1">
      <alignment horizontal="right" wrapText="1"/>
    </xf>
    <xf numFmtId="0" fontId="9" fillId="0" borderId="0" xfId="0" applyFont="1"/>
    <xf numFmtId="171" fontId="10" fillId="7" borderId="2" xfId="1" applyNumberFormat="1" applyFont="1" applyFill="1" applyBorder="1" applyAlignment="1">
      <alignment horizontal="right" wrapText="1"/>
    </xf>
    <xf numFmtId="0" fontId="16" fillId="0" borderId="11" xfId="0" applyFont="1" applyBorder="1"/>
    <xf numFmtId="0" fontId="0" fillId="0" borderId="11" xfId="0" applyBorder="1"/>
    <xf numFmtId="0" fontId="9" fillId="0" borderId="0" xfId="0" applyFont="1" applyAlignment="1">
      <alignment horizontal="left" indent="1"/>
    </xf>
    <xf numFmtId="171" fontId="10" fillId="7" borderId="6" xfId="1" applyNumberFormat="1" applyFont="1" applyFill="1" applyBorder="1" applyAlignment="1">
      <alignment horizontal="right" wrapText="1"/>
    </xf>
    <xf numFmtId="0" fontId="9" fillId="0" borderId="13" xfId="0" applyFont="1" applyBorder="1"/>
    <xf numFmtId="171" fontId="10" fillId="7" borderId="14" xfId="1" applyNumberFormat="1" applyFont="1" applyFill="1" applyBorder="1" applyAlignment="1">
      <alignment horizontal="right" wrapText="1"/>
    </xf>
    <xf numFmtId="0" fontId="9" fillId="0" borderId="11" xfId="0" applyFont="1" applyBorder="1" applyAlignment="1">
      <alignment horizontal="left" indent="1"/>
    </xf>
    <xf numFmtId="171" fontId="10" fillId="7" borderId="12" xfId="1" applyNumberFormat="1" applyFont="1" applyFill="1" applyBorder="1" applyAlignment="1">
      <alignment horizontal="right" wrapText="1"/>
    </xf>
    <xf numFmtId="0" fontId="11" fillId="0" borderId="15" xfId="0" applyFont="1" applyBorder="1"/>
    <xf numFmtId="172" fontId="10" fillId="7" borderId="3" xfId="2" applyNumberFormat="1" applyFont="1" applyFill="1" applyBorder="1" applyAlignment="1">
      <alignment horizontal="right" vertical="top"/>
    </xf>
    <xf numFmtId="0" fontId="11" fillId="0" borderId="5" xfId="0" applyFont="1" applyBorder="1"/>
    <xf numFmtId="0" fontId="11" fillId="0" borderId="0" xfId="0" applyFont="1"/>
    <xf numFmtId="170" fontId="10" fillId="7" borderId="2" xfId="1" applyNumberFormat="1" applyFont="1" applyFill="1" applyBorder="1" applyAlignment="1">
      <alignment horizontal="right" wrapText="1"/>
    </xf>
    <xf numFmtId="9" fontId="10" fillId="7" borderId="16" xfId="2" applyFont="1" applyFill="1" applyBorder="1" applyAlignment="1">
      <alignment horizontal="right"/>
    </xf>
    <xf numFmtId="9" fontId="10" fillId="7" borderId="2" xfId="2" applyFont="1" applyFill="1" applyBorder="1"/>
    <xf numFmtId="168" fontId="10" fillId="7" borderId="2" xfId="0" applyNumberFormat="1" applyFont="1" applyFill="1" applyBorder="1" applyAlignment="1">
      <alignment horizontal="right"/>
    </xf>
    <xf numFmtId="1" fontId="10" fillId="7" borderId="3" xfId="1" applyNumberFormat="1" applyFont="1" applyFill="1" applyBorder="1" applyAlignment="1">
      <alignment horizontal="right"/>
    </xf>
    <xf numFmtId="1" fontId="10" fillId="7" borderId="2" xfId="1" applyNumberFormat="1" applyFont="1" applyFill="1" applyBorder="1" applyAlignment="1">
      <alignment horizontal="right"/>
    </xf>
    <xf numFmtId="3" fontId="10" fillId="8" borderId="17" xfId="0" applyNumberFormat="1" applyFont="1" applyFill="1" applyBorder="1" applyAlignment="1">
      <alignment horizontal="right"/>
    </xf>
    <xf numFmtId="1" fontId="10" fillId="7" borderId="10" xfId="1" applyNumberFormat="1" applyFont="1" applyFill="1" applyBorder="1" applyAlignment="1"/>
    <xf numFmtId="172" fontId="10" fillId="7" borderId="3" xfId="1" applyNumberFormat="1" applyFont="1" applyFill="1" applyBorder="1" applyAlignment="1">
      <alignment horizontal="right" wrapText="1"/>
    </xf>
    <xf numFmtId="0" fontId="10" fillId="8" borderId="18" xfId="0" applyFont="1" applyFill="1" applyBorder="1"/>
    <xf numFmtId="0" fontId="12" fillId="6" borderId="11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right"/>
    </xf>
    <xf numFmtId="189" fontId="10" fillId="7" borderId="2" xfId="1" applyNumberFormat="1" applyFont="1" applyFill="1" applyBorder="1" applyAlignment="1">
      <alignment horizontal="right" vertical="top"/>
    </xf>
    <xf numFmtId="181" fontId="11" fillId="6" borderId="0" xfId="0" applyNumberFormat="1" applyFont="1" applyFill="1" applyAlignment="1">
      <alignment horizontal="right" vertical="top"/>
    </xf>
    <xf numFmtId="0" fontId="11" fillId="6" borderId="5" xfId="0" applyFont="1" applyFill="1" applyBorder="1" applyAlignment="1">
      <alignment horizontal="right" vertical="top"/>
    </xf>
    <xf numFmtId="0" fontId="12" fillId="6" borderId="13" xfId="0" applyFont="1" applyFill="1" applyBorder="1"/>
    <xf numFmtId="0" fontId="11" fillId="6" borderId="13" xfId="0" applyFont="1" applyFill="1" applyBorder="1"/>
    <xf numFmtId="181" fontId="11" fillId="6" borderId="13" xfId="0" applyNumberFormat="1" applyFont="1" applyFill="1" applyBorder="1"/>
    <xf numFmtId="0" fontId="10" fillId="8" borderId="18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center" wrapText="1"/>
    </xf>
    <xf numFmtId="0" fontId="18" fillId="9" borderId="19" xfId="0" applyFont="1" applyFill="1" applyBorder="1" applyAlignment="1">
      <alignment horizontal="left"/>
    </xf>
    <xf numFmtId="0" fontId="18" fillId="9" borderId="17" xfId="0" applyFont="1" applyFill="1" applyBorder="1"/>
    <xf numFmtId="0" fontId="18" fillId="9" borderId="18" xfId="0" applyFont="1" applyFill="1" applyBorder="1"/>
    <xf numFmtId="0" fontId="18" fillId="9" borderId="20" xfId="0" applyFont="1" applyFill="1" applyBorder="1" applyAlignment="1">
      <alignment horizontal="left"/>
    </xf>
    <xf numFmtId="0" fontId="18" fillId="9" borderId="21" xfId="0" applyFont="1" applyFill="1" applyBorder="1" applyAlignment="1">
      <alignment horizontal="center"/>
    </xf>
    <xf numFmtId="3" fontId="18" fillId="9" borderId="17" xfId="0" applyNumberFormat="1" applyFont="1" applyFill="1" applyBorder="1" applyAlignment="1">
      <alignment horizontal="right"/>
    </xf>
    <xf numFmtId="0" fontId="18" fillId="9" borderId="21" xfId="0" applyFont="1" applyFill="1" applyBorder="1"/>
    <xf numFmtId="3" fontId="18" fillId="9" borderId="18" xfId="0" applyNumberFormat="1" applyFont="1" applyFill="1" applyBorder="1" applyAlignment="1">
      <alignment horizontal="right"/>
    </xf>
    <xf numFmtId="0" fontId="18" fillId="9" borderId="17" xfId="0" applyFont="1" applyFill="1" applyBorder="1" applyAlignment="1">
      <alignment horizontal="right"/>
    </xf>
    <xf numFmtId="0" fontId="19" fillId="9" borderId="0" xfId="0" applyFont="1" applyFill="1"/>
    <xf numFmtId="0" fontId="10" fillId="8" borderId="17" xfId="0" applyFont="1" applyFill="1" applyBorder="1"/>
    <xf numFmtId="0" fontId="10" fillId="8" borderId="0" xfId="0" applyFont="1" applyFill="1"/>
    <xf numFmtId="0" fontId="10" fillId="8" borderId="21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Documents%20and%20Settings\Art.Bykov\Local%20Settings\Temporary%20Internet%20Files\Content.Outlook\ATE98X5R\Unencumbered%20Pool%20-%20Analysis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Documents%20and%20Settings/mtieman.GSO/Desktop/Copy%20of%20DCF%20Eligibility%20Model%202007%2004-06-0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ndra%20Daisy/My%20Documents/My%20Documents/SBA%20Work/Exhibit%20F/F2%20-%20Valor;%20Complete1990;%20WM;%20200303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airmindssoftwarepvtltd623.sharepoint.com/Users/Lakshmi/Downloads/4.30.2023%20PCOF%20IV%20Borrowing%20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GSOCmp/WSO2NPS/DCF%20Eligibility%20Model%202007%2003-26-07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ACS%20Funding%20Trust%20I\Servicer%20Reports\2006\September\ACS%20Funding%20Trust%20I%20Servicer%20Report%20September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D/CBO1998/PPM/November/Upsize/collateral/PPM_diversity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Z/Conduits/Servicer%20Reports/GSC%20Investment%20Funding%20I/2008/GSC%20Investment%20Funding%20LLC%20Monthly%20Report%202008-03-3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ittes/AppData/Local/Microsoft/Windows/Temporary%20Internet%20Files/Content.Outlook/SOTV1OY8/BKC%20Flash%20Report%2011%205%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Spreadsheets,%20Analysis,%20&amp;%20Presentations\Weekly%20Spreadsheets\Consolidated%20Tapes\Consolidated\Consolidated%20Tape%20-%2011.16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ed%20Investments/#Reporting%20Templates\Industry%20Descriptions%20and%20Codes\All%20Industry%20Classifications%20-%20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1888%20FUND/MODEL/1888%20MODEL%2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lides All Debt"/>
      <sheetName val="Industry &amp; Perf. Debt Slides"/>
      <sheetName val="Department Slides - Department"/>
      <sheetName val="Summary - All Debt"/>
      <sheetName val="Detail By Department"/>
      <sheetName val="Unencumbered Scenario Formulas"/>
      <sheetName val="Unencum Net Non Accrual Formula"/>
      <sheetName val="Unencum Excl NonAccrual Formula"/>
      <sheetName val="Unencumbered Debt Tape"/>
      <sheetName val="Equity Unencumbered Tape"/>
      <sheetName val="Net Non Accrual Tape"/>
      <sheetName val="Unencum Excl Non Accrual Tape"/>
      <sheetName val="Moodys Industry"/>
      <sheetName val="Sheet2"/>
      <sheetName val="Drop Down Inputs_TLD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  <sheetName val="Par &amp;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able 2.1"/>
      <sheetName val="Table 2.2 (a)"/>
      <sheetName val="Table 2.2 (b)"/>
      <sheetName val="Table 2.2 (c)"/>
      <sheetName val="Table 2.2 (d)"/>
      <sheetName val="Table 2.2 (e)"/>
      <sheetName val="Table 2.3"/>
      <sheetName val="Table 2.4 (a)"/>
      <sheetName val="Table 2.4 (b)"/>
      <sheetName val="Table 2.4 (c)"/>
      <sheetName val="Table 2.4 (d)"/>
      <sheetName val="Table 2.4 (e)"/>
      <sheetName val="File Name Help"/>
      <sheetName val="Financings"/>
      <sheetName val="Proceeds"/>
      <sheetName val="Current"/>
      <sheetName val="all"/>
      <sheetName val="SelectLis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Base Certificate"/>
      <sheetName val="Aging Report"/>
      <sheetName val="Termination Event Report"/>
      <sheetName val="Pool Concentration Report"/>
      <sheetName val="Loan List"/>
      <sheetName val="Collections"/>
      <sheetName val="Priority of Paymen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aters"/>
      <sheetName val="Bonds"/>
      <sheetName val="Diversity_Score"/>
      <sheetName val="Lookup Tabl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TVI Summary"/>
      <sheetName val="Borrowing Request"/>
      <sheetName val="Waterfall"/>
      <sheetName val="Exhibit A - Excess Conc's"/>
      <sheetName val="Exhibit B - Collateral Quality"/>
      <sheetName val="Schedule of CDOs"/>
      <sheetName val="Leverage Grid"/>
      <sheetName val="Credit Facility Summary"/>
      <sheetName val="Top 10 Issuers"/>
      <sheetName val="WA Floating Spread"/>
      <sheetName val="WA Fixed Coupon"/>
      <sheetName val="WA Spread"/>
      <sheetName val="WARF"/>
      <sheetName val="WARRT"/>
      <sheetName val="WAL"/>
      <sheetName val="Diversity Test"/>
      <sheetName val="Diversity Score Calcs"/>
      <sheetName val="Non-Senior Secured Loans"/>
      <sheetName val="Mezz Loans and Bonds"/>
      <sheetName val="Fixed Rate Assets"/>
      <sheetName val="Fixed Rate No Hedge"/>
      <sheetName val="Non-US Dollar"/>
      <sheetName val="Moodys Caa2 or Lower"/>
      <sheetName val="Moodys Unrated"/>
      <sheetName val="Revolvers"/>
      <sheetName val="PIK"/>
      <sheetName val="DIP"/>
      <sheetName val="SFO"/>
      <sheetName val="Real Estate"/>
      <sheetName val="Current Pay Obligations"/>
      <sheetName val="Discounts"/>
      <sheetName val="Unsecured"/>
      <sheetName val="Matrixes"/>
      <sheetName val="Asset Data"/>
      <sheetName val="Positions Input"/>
      <sheetName val="WSO Asset Data"/>
      <sheetName val="WSO Issuer Data"/>
      <sheetName val="AmortizationRawData"/>
      <sheetName val="Amortiza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iance"/>
      <sheetName val="TradeSummary"/>
      <sheetName val="Borrowings"/>
      <sheetName val="HoldingsRpt"/>
      <sheetName val="Sales"/>
      <sheetName val="TrusteeInfo"/>
      <sheetName val="Legend"/>
      <sheetName val="Sentry Data"/>
      <sheetName val="DataPointsRPT"/>
      <sheetName val="BKC data points"/>
      <sheetName val="Pricing"/>
      <sheetName val="Trades"/>
      <sheetName val="Diversity"/>
      <sheetName val="Spread"/>
      <sheetName val="Settled"/>
      <sheetName val="WAS 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ebt"/>
      <sheetName val="All Equity"/>
      <sheetName val="All Buyouts - Debt"/>
      <sheetName val="All Buyouts - Equity"/>
      <sheetName val="Bethesda Buyouts"/>
      <sheetName val="Beth Buyouts Equity"/>
      <sheetName val="NY Buyouts"/>
      <sheetName val="NY Buyouts Equity"/>
      <sheetName val="DAL Buyouts"/>
      <sheetName val="DAL Buyouts Equity"/>
      <sheetName val="CHI Buyouts"/>
      <sheetName val="CHI Buyouts Equity"/>
      <sheetName val="LA Buyouts"/>
      <sheetName val="LA Buyouts Equity"/>
      <sheetName val="All Sponsored"/>
      <sheetName val="All Sposored Equity"/>
      <sheetName val="NY Sponsor"/>
      <sheetName val="NY Spons Equity"/>
      <sheetName val="LA Sponsor"/>
      <sheetName val="LA Spons Equity"/>
      <sheetName val="DAL Sponsor"/>
      <sheetName val="DAL Spons Equity"/>
      <sheetName val="CHI Sponsor"/>
      <sheetName val="CHI Spons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Industry Classifications"/>
      <sheetName val="Source-Industries List"/>
      <sheetName val="Pivot"/>
      <sheetName val="Standardization"/>
      <sheetName val="List"/>
      <sheetName val="CF"/>
      <sheetName val="St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Calculation"/>
      <sheetName val="(1)Settlement Date"/>
      <sheetName val="(2)Paydown Chart"/>
      <sheetName val="(3) Moody Chart"/>
      <sheetName val="(4) WAS Chart"/>
      <sheetName val="(5) Weighted Avg. MV"/>
      <sheetName val="(6) ANALYSIS"/>
      <sheetName val="(7)Waterfall Summary"/>
      <sheetName val="(8) INTEREST COLLECTION CHART"/>
      <sheetName val="(9) Wtd Avg Moody Rating Factor"/>
      <sheetName val="Actual Bonds"/>
      <sheetName val="Eligibility Tests"/>
      <sheetName val="Industry Conc"/>
      <sheetName val="Coverage Tests"/>
      <sheetName val="View Bonds"/>
      <sheetName val="Diversity"/>
      <sheetName val="Loan Optimizer"/>
      <sheetName val="Tables"/>
      <sheetName val="Summary"/>
      <sheetName val="Plu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6200"/>
      </a:accent1>
      <a:accent2>
        <a:srgbClr val="A8A8A8"/>
      </a:accent2>
      <a:accent3>
        <a:srgbClr val="525199"/>
      </a:accent3>
      <a:accent4>
        <a:srgbClr val="60A6DA"/>
      </a:accent4>
      <a:accent5>
        <a:srgbClr val="AB0066"/>
      </a:accent5>
      <a:accent6>
        <a:srgbClr val="D0D93C"/>
      </a:accent6>
      <a:hlink>
        <a:srgbClr val="525199"/>
      </a:hlink>
      <a:folHlink>
        <a:srgbClr val="525199"/>
      </a:folHlink>
    </a:clrScheme>
    <a:fontScheme name="Sheets">
      <a:majorFont>
        <a:latin typeface="ing me"/>
        <a:ea typeface="ing me"/>
        <a:cs typeface="ing me"/>
      </a:majorFont>
      <a:minorFont>
        <a:latin typeface="ing me"/>
        <a:ea typeface="ing me"/>
        <a:cs typeface="ing m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8"/>
  <sheetViews>
    <sheetView workbookViewId="0">
      <selection activeCell="A14" sqref="A14"/>
    </sheetView>
  </sheetViews>
  <sheetFormatPr defaultColWidth="9" defaultRowHeight="14.4"/>
  <cols>
    <col min="1" max="1" width="47" customWidth="1"/>
  </cols>
  <sheetData>
    <row r="1" spans="1:2">
      <c r="A1" s="11" t="s">
        <v>0</v>
      </c>
      <c r="B1" s="11" t="s">
        <v>1</v>
      </c>
    </row>
    <row r="2" spans="1:2">
      <c r="A2" s="38" t="s">
        <v>2</v>
      </c>
      <c r="B2" s="39" t="s">
        <v>3</v>
      </c>
    </row>
    <row r="3" spans="1:2">
      <c r="A3" s="40" t="s">
        <v>4</v>
      </c>
      <c r="B3" s="39">
        <v>45230</v>
      </c>
    </row>
    <row r="4" spans="1:2">
      <c r="A4" s="41" t="s">
        <v>5</v>
      </c>
      <c r="B4" s="39">
        <v>44914</v>
      </c>
    </row>
    <row r="5" spans="1:2">
      <c r="A5" s="38" t="s">
        <v>6</v>
      </c>
      <c r="B5" s="44" t="s">
        <v>7</v>
      </c>
    </row>
    <row r="6" spans="1:2">
      <c r="A6" s="42" t="s">
        <v>8</v>
      </c>
      <c r="B6" s="43">
        <v>60000000</v>
      </c>
    </row>
    <row r="7" spans="1:2">
      <c r="A7" s="45" t="s">
        <v>9</v>
      </c>
      <c r="B7" s="47">
        <v>60000000</v>
      </c>
    </row>
    <row r="8" spans="1:2">
      <c r="A8" s="48" t="s">
        <v>10</v>
      </c>
      <c r="B8" s="49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'https://flairmindssoftwarepvtltd623.sharepoint.com/Users/Lakshmi/Downloads/[4.30.2023 PCOF IV Borrowing Base.xlsx]Inputs'!#REF!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>
      <selection activeCell="A3" sqref="A3:C4"/>
    </sheetView>
  </sheetViews>
  <sheetFormatPr defaultColWidth="9" defaultRowHeight="14.4"/>
  <sheetData>
    <row r="1" spans="1:3">
      <c r="A1" s="8" t="s">
        <v>295</v>
      </c>
      <c r="B1" s="8" t="s">
        <v>233</v>
      </c>
      <c r="C1" s="8" t="s">
        <v>187</v>
      </c>
    </row>
    <row r="2" spans="1:3">
      <c r="A2" s="102" t="s">
        <v>234</v>
      </c>
      <c r="B2" s="102"/>
      <c r="C2" s="104">
        <v>0.2</v>
      </c>
    </row>
    <row r="3" spans="1:3">
      <c r="A3" s="102" t="s">
        <v>235</v>
      </c>
      <c r="B3" s="102"/>
      <c r="C3" s="105">
        <v>0.05</v>
      </c>
    </row>
    <row r="4" spans="1:3">
      <c r="A4" s="102" t="s">
        <v>236</v>
      </c>
      <c r="B4" s="102"/>
      <c r="C4" s="105">
        <v>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3"/>
  <sheetViews>
    <sheetView topLeftCell="A42" workbookViewId="0">
      <selection activeCell="A2" sqref="A2:A53"/>
    </sheetView>
  </sheetViews>
  <sheetFormatPr defaultColWidth="9" defaultRowHeight="14.4"/>
  <cols>
    <col min="1" max="1" width="46.33203125" bestFit="1" customWidth="1"/>
  </cols>
  <sheetData>
    <row r="1" spans="1:1">
      <c r="A1" s="7" t="s">
        <v>242</v>
      </c>
    </row>
    <row r="2" spans="1:1">
      <c r="A2" s="64" t="s">
        <v>93</v>
      </c>
    </row>
    <row r="3" spans="1:1">
      <c r="A3" s="64" t="s">
        <v>243</v>
      </c>
    </row>
    <row r="4" spans="1:1">
      <c r="A4" s="64" t="s">
        <v>244</v>
      </c>
    </row>
    <row r="5" spans="1:1">
      <c r="A5" s="64" t="s">
        <v>245</v>
      </c>
    </row>
    <row r="6" spans="1:1">
      <c r="A6" s="64" t="s">
        <v>246</v>
      </c>
    </row>
    <row r="7" spans="1:1">
      <c r="A7" s="64" t="s">
        <v>247</v>
      </c>
    </row>
    <row r="8" spans="1:1">
      <c r="A8" s="64" t="s">
        <v>121</v>
      </c>
    </row>
    <row r="9" spans="1:1">
      <c r="A9" s="64" t="s">
        <v>248</v>
      </c>
    </row>
    <row r="10" spans="1:1">
      <c r="A10" s="64" t="s">
        <v>249</v>
      </c>
    </row>
    <row r="11" spans="1:1">
      <c r="A11" s="64" t="s">
        <v>250</v>
      </c>
    </row>
    <row r="12" spans="1:1">
      <c r="A12" s="64" t="s">
        <v>251</v>
      </c>
    </row>
    <row r="13" spans="1:1">
      <c r="A13" s="64" t="s">
        <v>252</v>
      </c>
    </row>
    <row r="14" spans="1:1">
      <c r="A14" s="64" t="s">
        <v>87</v>
      </c>
    </row>
    <row r="15" spans="1:1">
      <c r="A15" s="64" t="s">
        <v>168</v>
      </c>
    </row>
    <row r="16" spans="1:1">
      <c r="A16" s="64" t="s">
        <v>253</v>
      </c>
    </row>
    <row r="17" spans="1:1">
      <c r="A17" s="64" t="s">
        <v>254</v>
      </c>
    </row>
    <row r="18" spans="1:1">
      <c r="A18" s="64" t="s">
        <v>255</v>
      </c>
    </row>
    <row r="19" spans="1:1">
      <c r="A19" s="64" t="s">
        <v>256</v>
      </c>
    </row>
    <row r="20" spans="1:1">
      <c r="A20" s="64" t="s">
        <v>257</v>
      </c>
    </row>
    <row r="21" spans="1:1">
      <c r="A21" s="64" t="s">
        <v>141</v>
      </c>
    </row>
    <row r="22" spans="1:1">
      <c r="A22" s="64" t="s">
        <v>258</v>
      </c>
    </row>
    <row r="23" spans="1:1">
      <c r="A23" s="64" t="s">
        <v>101</v>
      </c>
    </row>
    <row r="24" spans="1:1">
      <c r="A24" s="64" t="s">
        <v>259</v>
      </c>
    </row>
    <row r="25" spans="1:1">
      <c r="A25" s="64" t="s">
        <v>260</v>
      </c>
    </row>
    <row r="26" spans="1:1">
      <c r="A26" s="64" t="s">
        <v>124</v>
      </c>
    </row>
    <row r="27" spans="1:1">
      <c r="A27" s="64" t="s">
        <v>261</v>
      </c>
    </row>
    <row r="28" spans="1:1">
      <c r="A28" s="64" t="s">
        <v>262</v>
      </c>
    </row>
    <row r="29" spans="1:1">
      <c r="A29" s="64" t="s">
        <v>106</v>
      </c>
    </row>
    <row r="30" spans="1:1">
      <c r="A30" s="64" t="s">
        <v>263</v>
      </c>
    </row>
    <row r="31" spans="1:1">
      <c r="A31" s="64" t="s">
        <v>264</v>
      </c>
    </row>
    <row r="32" spans="1:1">
      <c r="A32" s="64" t="s">
        <v>113</v>
      </c>
    </row>
    <row r="33" spans="1:1">
      <c r="A33" s="64" t="s">
        <v>132</v>
      </c>
    </row>
    <row r="34" spans="1:1">
      <c r="A34" s="64" t="s">
        <v>265</v>
      </c>
    </row>
    <row r="35" spans="1:1">
      <c r="A35" s="64" t="s">
        <v>266</v>
      </c>
    </row>
    <row r="36" spans="1:1">
      <c r="A36" s="64" t="s">
        <v>267</v>
      </c>
    </row>
    <row r="37" spans="1:1">
      <c r="A37" s="64" t="s">
        <v>268</v>
      </c>
    </row>
    <row r="38" spans="1:1">
      <c r="A38" s="64" t="s">
        <v>118</v>
      </c>
    </row>
    <row r="39" spans="1:1">
      <c r="A39" s="64" t="s">
        <v>269</v>
      </c>
    </row>
    <row r="40" spans="1:1">
      <c r="A40" s="64" t="s">
        <v>270</v>
      </c>
    </row>
    <row r="41" spans="1:1">
      <c r="A41" s="64" t="s">
        <v>271</v>
      </c>
    </row>
    <row r="42" spans="1:1">
      <c r="A42" s="64" t="s">
        <v>272</v>
      </c>
    </row>
    <row r="43" spans="1:1">
      <c r="A43" s="64" t="s">
        <v>97</v>
      </c>
    </row>
    <row r="44" spans="1:1">
      <c r="A44" s="64" t="s">
        <v>273</v>
      </c>
    </row>
    <row r="45" spans="1:1">
      <c r="A45" s="64" t="s">
        <v>274</v>
      </c>
    </row>
    <row r="46" spans="1:1">
      <c r="A46" s="64" t="s">
        <v>275</v>
      </c>
    </row>
    <row r="47" spans="1:1">
      <c r="A47" s="64" t="s">
        <v>276</v>
      </c>
    </row>
    <row r="48" spans="1:1">
      <c r="A48" s="64" t="s">
        <v>277</v>
      </c>
    </row>
    <row r="49" spans="1:1">
      <c r="A49" s="64" t="s">
        <v>278</v>
      </c>
    </row>
    <row r="50" spans="1:1">
      <c r="A50" s="64" t="s">
        <v>279</v>
      </c>
    </row>
    <row r="51" spans="1:1">
      <c r="A51" s="64" t="s">
        <v>280</v>
      </c>
    </row>
    <row r="52" spans="1:1">
      <c r="A52" s="64" t="s">
        <v>281</v>
      </c>
    </row>
    <row r="53" spans="1:1">
      <c r="A53" s="64" t="s">
        <v>173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"/>
  <sheetViews>
    <sheetView topLeftCell="A4" workbookViewId="0">
      <selection activeCell="B10" sqref="B10"/>
    </sheetView>
  </sheetViews>
  <sheetFormatPr defaultColWidth="9" defaultRowHeight="14.4"/>
  <cols>
    <col min="1" max="1" width="25.21875" customWidth="1"/>
    <col min="2" max="2" width="5.33203125" customWidth="1"/>
  </cols>
  <sheetData>
    <row r="1" spans="1:2">
      <c r="A1" s="4" t="s">
        <v>282</v>
      </c>
      <c r="B1" s="5" t="s">
        <v>296</v>
      </c>
    </row>
    <row r="2" spans="1:2">
      <c r="A2" s="45" t="s">
        <v>283</v>
      </c>
      <c r="B2" s="106">
        <v>4</v>
      </c>
    </row>
    <row r="3" spans="1:2">
      <c r="A3" s="45" t="s">
        <v>284</v>
      </c>
      <c r="B3" s="106">
        <v>4.5</v>
      </c>
    </row>
    <row r="4" spans="1:2">
      <c r="A4" s="45" t="s">
        <v>285</v>
      </c>
      <c r="B4" s="106">
        <v>2.25</v>
      </c>
    </row>
    <row r="5" spans="1:2">
      <c r="A5" s="45" t="s">
        <v>286</v>
      </c>
      <c r="B5" s="38"/>
    </row>
    <row r="6" spans="1:2">
      <c r="A6" s="41" t="s">
        <v>287</v>
      </c>
      <c r="B6" s="66">
        <v>10</v>
      </c>
    </row>
    <row r="7" spans="1:2">
      <c r="A7" s="41" t="s">
        <v>288</v>
      </c>
      <c r="B7" s="66">
        <v>20</v>
      </c>
    </row>
    <row r="8" spans="1:2">
      <c r="A8" s="41" t="s">
        <v>289</v>
      </c>
      <c r="B8" s="82">
        <v>2.5</v>
      </c>
    </row>
    <row r="9" spans="1:2">
      <c r="A9" s="41" t="s">
        <v>290</v>
      </c>
      <c r="B9" s="84">
        <v>0.3</v>
      </c>
    </row>
    <row r="10" spans="1:2">
      <c r="A10" s="102" t="s">
        <v>291</v>
      </c>
      <c r="B10" s="84">
        <v>7.4999999999999997E-2</v>
      </c>
    </row>
    <row r="11" spans="1:2">
      <c r="A11" s="102" t="s">
        <v>291</v>
      </c>
      <c r="B11" s="84">
        <v>0.1</v>
      </c>
    </row>
    <row r="12" spans="1:2">
      <c r="A12" s="102" t="s">
        <v>292</v>
      </c>
      <c r="B12" s="84">
        <v>0.5</v>
      </c>
    </row>
    <row r="13" spans="1:2">
      <c r="A13" s="102" t="s">
        <v>293</v>
      </c>
      <c r="B13" s="1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D10" sqref="D10"/>
    </sheetView>
  </sheetViews>
  <sheetFormatPr defaultColWidth="9" defaultRowHeight="14.4"/>
  <cols>
    <col min="1" max="1" width="54.77734375" customWidth="1"/>
    <col min="2" max="2" width="7.21875" customWidth="1"/>
  </cols>
  <sheetData>
    <row r="1" spans="1:2" s="11" customFormat="1">
      <c r="A1" s="11" t="s">
        <v>214</v>
      </c>
      <c r="B1" s="11" t="s">
        <v>215</v>
      </c>
    </row>
    <row r="2" spans="1:2">
      <c r="A2" t="s">
        <v>216</v>
      </c>
      <c r="B2">
        <v>22875000</v>
      </c>
    </row>
    <row r="3" spans="1:2">
      <c r="A3" t="s">
        <v>217</v>
      </c>
      <c r="B3">
        <v>0</v>
      </c>
    </row>
    <row r="4" spans="1:2">
      <c r="A4" t="s">
        <v>218</v>
      </c>
      <c r="B4">
        <v>1174447</v>
      </c>
    </row>
    <row r="5" spans="1:2">
      <c r="A5" t="s">
        <v>219</v>
      </c>
      <c r="B5">
        <v>24049447</v>
      </c>
    </row>
    <row r="7" spans="1:2">
      <c r="A7" t="s">
        <v>220</v>
      </c>
      <c r="B7">
        <v>53375000</v>
      </c>
    </row>
    <row r="9" spans="1:2">
      <c r="A9" t="s">
        <v>221</v>
      </c>
      <c r="B9">
        <v>77424447</v>
      </c>
    </row>
    <row r="11" spans="1:2">
      <c r="A11" t="s">
        <v>222</v>
      </c>
      <c r="B11">
        <v>2.4948598610188419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X904"/>
  <sheetViews>
    <sheetView showGridLines="0" topLeftCell="A7" workbookViewId="0">
      <selection activeCell="A2" sqref="A2:D21"/>
    </sheetView>
  </sheetViews>
  <sheetFormatPr defaultColWidth="12.6640625" defaultRowHeight="15" customHeight="1"/>
  <cols>
    <col min="1" max="1" width="9" customWidth="1"/>
    <col min="2" max="2" width="30.6640625" customWidth="1"/>
    <col min="3" max="3" width="9.88671875" customWidth="1"/>
    <col min="4" max="4" width="16.6640625" customWidth="1"/>
    <col min="5" max="5" width="11" customWidth="1"/>
    <col min="6" max="6" width="13" customWidth="1"/>
    <col min="7" max="7" width="2" customWidth="1"/>
    <col min="8" max="8" width="16" customWidth="1"/>
    <col min="9" max="9" width="18.88671875" customWidth="1"/>
    <col min="10" max="10" width="9.77734375" customWidth="1"/>
    <col min="11" max="11" width="9" customWidth="1"/>
    <col min="12" max="12" width="13.88671875" customWidth="1"/>
    <col min="13" max="13" width="9.21875" customWidth="1"/>
    <col min="14" max="24" width="9" customWidth="1"/>
  </cols>
  <sheetData>
    <row r="1" spans="1:24" ht="11.25" customHeight="1">
      <c r="A1" s="4" t="s">
        <v>186</v>
      </c>
      <c r="B1" s="14"/>
      <c r="C1" s="14"/>
      <c r="D1" s="12" t="s">
        <v>187</v>
      </c>
      <c r="E1" s="6"/>
      <c r="F1" s="6"/>
      <c r="G1" s="6"/>
      <c r="H1" s="15"/>
      <c r="I1" s="6"/>
      <c r="J1" s="6"/>
      <c r="K1" s="6"/>
      <c r="L1" s="6"/>
      <c r="M1" s="6"/>
      <c r="N1" s="6"/>
      <c r="O1" s="6"/>
      <c r="P1" s="27"/>
      <c r="Q1" s="28"/>
      <c r="R1" s="28"/>
      <c r="S1" s="28"/>
      <c r="T1" s="28"/>
      <c r="U1" s="6"/>
      <c r="V1" s="6"/>
      <c r="W1" s="6"/>
      <c r="X1" s="6"/>
    </row>
    <row r="2" spans="1:24" ht="11.25" customHeight="1">
      <c r="A2" s="38" t="s">
        <v>188</v>
      </c>
      <c r="B2" s="78"/>
      <c r="C2" s="78"/>
      <c r="D2" s="59">
        <v>8</v>
      </c>
      <c r="E2" s="6"/>
      <c r="F2" s="16"/>
      <c r="G2" s="6"/>
      <c r="H2" s="17"/>
      <c r="I2" s="6"/>
      <c r="J2" s="6"/>
      <c r="K2" s="6"/>
      <c r="L2" s="6"/>
      <c r="M2" s="6"/>
      <c r="N2" s="6"/>
      <c r="O2" s="6"/>
      <c r="P2" s="27"/>
      <c r="Q2" s="28"/>
      <c r="R2" s="28"/>
      <c r="S2" s="28"/>
      <c r="T2" s="28"/>
      <c r="U2" s="6"/>
      <c r="V2" s="6"/>
      <c r="W2" s="6"/>
      <c r="X2" s="6"/>
    </row>
    <row r="3" spans="1:24" ht="11.25" customHeight="1">
      <c r="A3" s="38" t="s">
        <v>189</v>
      </c>
      <c r="B3" s="78"/>
      <c r="C3" s="78"/>
      <c r="D3" s="78"/>
      <c r="E3" s="6"/>
      <c r="F3" s="16"/>
      <c r="G3" s="6"/>
      <c r="H3" s="17"/>
      <c r="I3" s="6"/>
      <c r="J3" s="6"/>
      <c r="K3" s="6"/>
      <c r="L3" s="6"/>
      <c r="M3" s="6"/>
      <c r="N3" s="6"/>
      <c r="O3" s="6"/>
      <c r="P3" s="27"/>
      <c r="Q3" s="28"/>
      <c r="R3" s="28"/>
      <c r="S3" s="28"/>
      <c r="T3" s="28"/>
      <c r="U3" s="6"/>
      <c r="V3" s="6"/>
      <c r="W3" s="6"/>
      <c r="X3" s="6"/>
    </row>
    <row r="4" spans="1:24" ht="11.25" customHeight="1">
      <c r="A4" s="45" t="s">
        <v>190</v>
      </c>
      <c r="B4" s="38"/>
      <c r="C4" s="38"/>
      <c r="D4" s="79">
        <v>0.1</v>
      </c>
      <c r="E4" s="6"/>
      <c r="F4" s="16"/>
      <c r="G4" s="6"/>
      <c r="H4" s="17"/>
      <c r="I4" s="6"/>
      <c r="J4" s="6"/>
      <c r="K4" s="6"/>
      <c r="L4" s="6"/>
      <c r="M4" s="6"/>
      <c r="N4" s="6"/>
      <c r="O4" s="6"/>
      <c r="P4" s="27"/>
      <c r="Q4" s="28"/>
      <c r="R4" s="28"/>
      <c r="S4" s="28"/>
      <c r="T4" s="28"/>
      <c r="U4" s="6"/>
      <c r="V4" s="6"/>
      <c r="W4" s="6"/>
      <c r="X4" s="6"/>
    </row>
    <row r="5" spans="1:24" ht="11.25" customHeight="1">
      <c r="A5" s="45" t="s">
        <v>191</v>
      </c>
      <c r="B5" s="38"/>
      <c r="C5" s="38"/>
      <c r="D5" s="79">
        <v>0.25</v>
      </c>
      <c r="E5" s="6"/>
      <c r="F5" s="16"/>
      <c r="G5" s="6"/>
      <c r="H5" s="17"/>
      <c r="I5" s="6"/>
      <c r="J5" s="6"/>
      <c r="K5" s="6"/>
      <c r="L5" s="6"/>
      <c r="M5" s="6"/>
      <c r="N5" s="6"/>
      <c r="O5" s="6"/>
      <c r="P5" s="27"/>
      <c r="Q5" s="28"/>
      <c r="R5" s="28"/>
      <c r="S5" s="28"/>
      <c r="T5" s="28"/>
      <c r="U5" s="6"/>
      <c r="V5" s="6"/>
      <c r="W5" s="6"/>
      <c r="X5" s="6"/>
    </row>
    <row r="6" spans="1:24" ht="11.25" customHeight="1">
      <c r="A6" s="80" t="s">
        <v>192</v>
      </c>
      <c r="B6" s="38"/>
      <c r="C6" s="38"/>
      <c r="D6" s="79">
        <v>0.2</v>
      </c>
      <c r="E6" s="13"/>
      <c r="F6" s="16"/>
      <c r="G6" s="6"/>
      <c r="H6" s="16"/>
      <c r="I6" s="6"/>
      <c r="J6" s="6"/>
      <c r="K6" s="6"/>
      <c r="L6" s="6"/>
      <c r="M6" s="6"/>
      <c r="N6" s="6"/>
      <c r="O6" s="6"/>
      <c r="P6" s="27"/>
      <c r="Q6" s="28"/>
      <c r="R6" s="28"/>
      <c r="S6" s="28"/>
      <c r="T6" s="28"/>
      <c r="U6" s="6"/>
      <c r="V6" s="6"/>
      <c r="W6" s="6"/>
      <c r="X6" s="6"/>
    </row>
    <row r="7" spans="1:24" ht="11.25" customHeight="1">
      <c r="A7" s="80" t="s">
        <v>193</v>
      </c>
      <c r="B7" s="38"/>
      <c r="C7" s="38"/>
      <c r="D7" s="79">
        <v>0.15</v>
      </c>
      <c r="E7" s="13"/>
      <c r="F7" s="16"/>
      <c r="G7" s="6"/>
      <c r="H7" s="16"/>
      <c r="I7" s="6"/>
      <c r="J7" s="6"/>
      <c r="K7" s="6"/>
      <c r="L7" s="6"/>
      <c r="M7" s="6"/>
      <c r="N7" s="6"/>
      <c r="O7" s="6"/>
      <c r="P7" s="27"/>
      <c r="Q7" s="28"/>
      <c r="R7" s="28"/>
      <c r="S7" s="28"/>
      <c r="T7" s="28"/>
      <c r="U7" s="6"/>
      <c r="V7" s="6"/>
      <c r="W7" s="6"/>
      <c r="X7" s="6"/>
    </row>
    <row r="8" spans="1:24" ht="11.25" customHeight="1">
      <c r="A8" s="45" t="s">
        <v>194</v>
      </c>
      <c r="B8" s="38"/>
      <c r="C8" s="38"/>
      <c r="D8" s="81">
        <v>6.5</v>
      </c>
      <c r="E8" s="6"/>
      <c r="F8" s="15"/>
      <c r="G8" s="6"/>
      <c r="H8" s="16"/>
      <c r="I8" s="6"/>
      <c r="J8" s="6"/>
      <c r="K8" s="6"/>
      <c r="L8" s="6"/>
      <c r="M8" s="6"/>
      <c r="N8" s="6"/>
      <c r="O8" s="6"/>
      <c r="P8" s="27"/>
      <c r="Q8" s="28"/>
      <c r="R8" s="28"/>
      <c r="S8" s="28"/>
      <c r="T8" s="28"/>
      <c r="U8" s="6"/>
      <c r="V8" s="6"/>
      <c r="W8" s="6"/>
      <c r="X8" s="6"/>
    </row>
    <row r="9" spans="1:24" ht="11.25" customHeight="1">
      <c r="A9" s="45" t="s">
        <v>195</v>
      </c>
      <c r="B9" s="38"/>
      <c r="C9" s="38"/>
      <c r="D9" s="79">
        <v>0.15</v>
      </c>
      <c r="E9" s="6"/>
      <c r="F9" s="16"/>
      <c r="G9" s="6"/>
      <c r="H9" s="18"/>
      <c r="I9" s="6"/>
      <c r="J9" s="6"/>
      <c r="K9" s="6"/>
      <c r="L9" s="6"/>
      <c r="M9" s="6"/>
      <c r="N9" s="6"/>
      <c r="O9" s="6"/>
      <c r="P9" s="27"/>
      <c r="Q9" s="28"/>
      <c r="R9" s="28"/>
      <c r="S9" s="28"/>
      <c r="T9" s="28"/>
      <c r="U9" s="6"/>
      <c r="V9" s="6"/>
      <c r="W9" s="6"/>
      <c r="X9" s="6"/>
    </row>
    <row r="10" spans="1:24" ht="11.25" customHeight="1">
      <c r="A10" s="45" t="s">
        <v>196</v>
      </c>
      <c r="B10" s="38"/>
      <c r="C10" s="38"/>
      <c r="D10" s="82">
        <v>5</v>
      </c>
      <c r="E10" s="6"/>
      <c r="F10" s="35"/>
      <c r="G10" s="6"/>
      <c r="H10" s="18"/>
      <c r="I10" s="6"/>
      <c r="J10" s="6"/>
      <c r="K10" s="6"/>
      <c r="L10" s="6"/>
      <c r="M10" s="6"/>
      <c r="N10" s="6"/>
      <c r="O10" s="6"/>
      <c r="P10" s="27"/>
      <c r="Q10" s="28"/>
      <c r="R10" s="28"/>
      <c r="S10" s="28"/>
      <c r="T10" s="28"/>
      <c r="U10" s="6"/>
      <c r="V10" s="6"/>
      <c r="W10" s="6"/>
      <c r="X10" s="6"/>
    </row>
    <row r="11" spans="1:24" ht="11.25" customHeight="1">
      <c r="A11" s="45" t="s">
        <v>197</v>
      </c>
      <c r="B11" s="38"/>
      <c r="C11" s="38"/>
      <c r="D11" s="79">
        <v>0.15</v>
      </c>
      <c r="E11" s="6"/>
      <c r="F11" s="6"/>
      <c r="G11" s="6"/>
      <c r="H11" s="29"/>
      <c r="I11" s="6"/>
      <c r="J11" s="6"/>
      <c r="K11" s="6"/>
      <c r="L11" s="6"/>
      <c r="M11" s="6"/>
      <c r="N11" s="6"/>
      <c r="O11" s="6"/>
      <c r="P11" s="27"/>
      <c r="Q11" s="28"/>
      <c r="R11" s="28"/>
      <c r="S11" s="28"/>
      <c r="T11" s="28"/>
      <c r="U11" s="6"/>
      <c r="V11" s="6"/>
      <c r="W11" s="6"/>
      <c r="X11" s="6"/>
    </row>
    <row r="12" spans="1:24" ht="11.25" customHeight="1">
      <c r="A12" s="45" t="s">
        <v>198</v>
      </c>
      <c r="B12" s="38"/>
      <c r="C12" s="38"/>
      <c r="D12" s="83">
        <v>0.25</v>
      </c>
      <c r="E12" s="13"/>
      <c r="F12" s="19"/>
      <c r="G12" s="6"/>
      <c r="H12" s="36"/>
      <c r="I12" s="37"/>
      <c r="J12" s="6"/>
      <c r="K12" s="6"/>
      <c r="L12" s="6"/>
      <c r="M12" s="6"/>
      <c r="N12" s="6"/>
      <c r="O12" s="6"/>
      <c r="P12" s="27"/>
      <c r="Q12" s="28"/>
      <c r="R12" s="28"/>
      <c r="S12" s="28"/>
      <c r="T12" s="28"/>
      <c r="U12" s="6"/>
      <c r="V12" s="6"/>
      <c r="W12" s="6"/>
      <c r="X12" s="6"/>
    </row>
    <row r="13" spans="1:24" ht="11.25" customHeight="1">
      <c r="A13" s="45" t="s">
        <v>199</v>
      </c>
      <c r="B13" s="38"/>
      <c r="C13" s="38"/>
      <c r="D13" s="79">
        <v>0.8</v>
      </c>
      <c r="E13" s="6"/>
      <c r="F13" s="16"/>
      <c r="G13" s="6"/>
      <c r="H13" s="6"/>
      <c r="I13" s="6"/>
      <c r="J13" s="6"/>
      <c r="K13" s="6"/>
      <c r="L13" s="6"/>
      <c r="M13" s="6"/>
      <c r="N13" s="6"/>
      <c r="O13" s="6"/>
      <c r="P13" s="27"/>
      <c r="Q13" s="28"/>
      <c r="R13" s="28"/>
      <c r="S13" s="28"/>
      <c r="T13" s="28"/>
      <c r="U13" s="6"/>
      <c r="V13" s="6"/>
      <c r="W13" s="6"/>
      <c r="X13" s="6"/>
    </row>
    <row r="14" spans="1:24" ht="11.25" customHeight="1">
      <c r="A14" s="45" t="s">
        <v>200</v>
      </c>
      <c r="B14" s="38"/>
      <c r="C14" s="38"/>
      <c r="D14" s="84">
        <v>0.08</v>
      </c>
      <c r="E14" s="6"/>
      <c r="F14" s="18"/>
      <c r="G14" s="6"/>
      <c r="H14" s="6"/>
      <c r="I14" s="6"/>
      <c r="J14" s="6"/>
      <c r="K14" s="6"/>
      <c r="L14" s="6"/>
      <c r="M14" s="6"/>
      <c r="N14" s="6"/>
      <c r="O14" s="6"/>
      <c r="P14" s="27"/>
      <c r="Q14" s="28"/>
      <c r="R14" s="28"/>
      <c r="S14" s="28"/>
      <c r="T14" s="28"/>
      <c r="U14" s="6"/>
      <c r="V14" s="6"/>
      <c r="W14" s="6"/>
      <c r="X14" s="6"/>
    </row>
    <row r="15" spans="1:24" ht="11.25" customHeight="1">
      <c r="A15" s="45" t="s">
        <v>201</v>
      </c>
      <c r="B15" s="38"/>
      <c r="C15" s="38"/>
      <c r="D15" s="84">
        <v>4.4999999999999998E-2</v>
      </c>
      <c r="E15" s="6"/>
      <c r="F15" s="18"/>
      <c r="G15" s="6"/>
      <c r="H15" s="6"/>
      <c r="I15" s="6"/>
      <c r="J15" s="6"/>
      <c r="K15" s="6"/>
      <c r="L15" s="6"/>
      <c r="M15" s="6"/>
      <c r="N15" s="6"/>
      <c r="O15" s="6"/>
      <c r="P15" s="27"/>
      <c r="Q15" s="28"/>
      <c r="R15" s="28"/>
      <c r="S15" s="28"/>
      <c r="T15" s="28"/>
      <c r="U15" s="6"/>
      <c r="V15" s="6"/>
      <c r="W15" s="6"/>
      <c r="X15" s="6"/>
    </row>
    <row r="16" spans="1:24" ht="11.25" customHeight="1">
      <c r="A16" s="45" t="s">
        <v>202</v>
      </c>
      <c r="B16" s="38"/>
      <c r="C16" s="38"/>
      <c r="D16" s="85">
        <v>0.15</v>
      </c>
      <c r="E16" s="6"/>
      <c r="F16" s="18"/>
      <c r="G16" s="6"/>
      <c r="H16" s="6"/>
      <c r="I16" s="6"/>
      <c r="J16" s="6"/>
      <c r="K16" s="6"/>
      <c r="L16" s="6"/>
      <c r="M16" s="6"/>
      <c r="N16" s="6"/>
      <c r="O16" s="6"/>
      <c r="P16" s="27"/>
      <c r="Q16" s="28"/>
      <c r="R16" s="28"/>
      <c r="S16" s="28"/>
      <c r="T16" s="28"/>
      <c r="U16" s="6"/>
      <c r="V16" s="6"/>
      <c r="W16" s="6"/>
      <c r="X16" s="6"/>
    </row>
    <row r="17" spans="1:24" ht="11.25" customHeight="1">
      <c r="A17" s="45" t="s">
        <v>203</v>
      </c>
      <c r="B17" s="38"/>
      <c r="C17" s="38"/>
      <c r="D17" s="85">
        <v>0.1</v>
      </c>
      <c r="E17" s="6"/>
      <c r="F17" s="18"/>
      <c r="G17" s="6"/>
      <c r="H17" s="6"/>
      <c r="I17" s="6"/>
      <c r="J17" s="6"/>
      <c r="K17" s="6"/>
      <c r="L17" s="6"/>
      <c r="M17" s="6"/>
      <c r="N17" s="6"/>
      <c r="O17" s="6"/>
      <c r="P17" s="27"/>
      <c r="Q17" s="28"/>
      <c r="R17" s="28"/>
      <c r="S17" s="28"/>
      <c r="T17" s="28"/>
      <c r="U17" s="6"/>
      <c r="V17" s="6"/>
      <c r="W17" s="6"/>
      <c r="X17" s="6"/>
    </row>
    <row r="18" spans="1:24" ht="11.25" customHeight="1">
      <c r="A18" s="45" t="s">
        <v>204</v>
      </c>
      <c r="B18" s="38"/>
      <c r="C18" s="38"/>
      <c r="D18" s="85">
        <v>0.15</v>
      </c>
      <c r="E18" s="6"/>
      <c r="F18" s="18"/>
      <c r="G18" s="6"/>
      <c r="H18" s="6"/>
      <c r="I18" s="6"/>
      <c r="J18" s="6"/>
      <c r="K18" s="6"/>
      <c r="L18" s="6"/>
      <c r="M18" s="6"/>
      <c r="N18" s="6"/>
      <c r="O18" s="6"/>
      <c r="P18" s="27"/>
      <c r="Q18" s="28"/>
      <c r="R18" s="28"/>
      <c r="S18" s="28"/>
      <c r="T18" s="28"/>
      <c r="U18" s="6"/>
      <c r="V18" s="6"/>
      <c r="W18" s="6"/>
      <c r="X18" s="6"/>
    </row>
    <row r="19" spans="1:24" ht="11.25" customHeight="1">
      <c r="A19" s="45" t="s">
        <v>205</v>
      </c>
      <c r="B19" s="38"/>
      <c r="C19" s="38"/>
      <c r="D19" s="85">
        <v>0.2</v>
      </c>
      <c r="E19" s="6"/>
      <c r="F19" s="18"/>
      <c r="G19" s="6"/>
      <c r="H19" s="6"/>
      <c r="I19" s="6"/>
      <c r="J19" s="6"/>
      <c r="K19" s="6"/>
      <c r="L19" s="6"/>
      <c r="M19" s="6"/>
      <c r="N19" s="6"/>
      <c r="O19" s="6"/>
      <c r="P19" s="27"/>
      <c r="Q19" s="28"/>
      <c r="R19" s="28"/>
      <c r="S19" s="28"/>
      <c r="T19" s="28"/>
      <c r="U19" s="6"/>
      <c r="V19" s="6"/>
      <c r="W19" s="6"/>
      <c r="X19" s="6"/>
    </row>
    <row r="20" spans="1:24" ht="11.25" customHeight="1">
      <c r="A20" s="45" t="s">
        <v>206</v>
      </c>
      <c r="B20" s="38"/>
      <c r="C20" s="38"/>
      <c r="D20" s="86">
        <v>0.3</v>
      </c>
      <c r="E20" s="13"/>
      <c r="F20" s="18"/>
      <c r="G20" s="6"/>
      <c r="H20" s="6"/>
      <c r="I20" s="6"/>
      <c r="J20" s="6"/>
      <c r="K20" s="6"/>
      <c r="L20" s="6"/>
      <c r="M20" s="6"/>
      <c r="N20" s="6"/>
      <c r="O20" s="6"/>
      <c r="P20" s="27"/>
      <c r="Q20" s="28"/>
      <c r="R20" s="28"/>
      <c r="S20" s="28"/>
      <c r="T20" s="28"/>
      <c r="U20" s="6"/>
      <c r="V20" s="6"/>
      <c r="W20" s="6"/>
      <c r="X20" s="6"/>
    </row>
    <row r="21" spans="1:24" ht="11.25" customHeight="1">
      <c r="A21" s="50" t="s">
        <v>207</v>
      </c>
      <c r="B21" s="87"/>
      <c r="C21" s="87"/>
      <c r="D21" s="88">
        <v>0.05</v>
      </c>
      <c r="E21" s="6"/>
      <c r="F21" s="26"/>
      <c r="G21" s="26"/>
      <c r="H21" s="6"/>
      <c r="I21" s="6"/>
      <c r="J21" s="6"/>
      <c r="K21" s="6"/>
      <c r="L21" s="6"/>
      <c r="M21" s="6"/>
      <c r="N21" s="6"/>
      <c r="O21" s="6"/>
      <c r="P21" s="27"/>
      <c r="Q21" s="28"/>
      <c r="R21" s="28"/>
      <c r="S21" s="28"/>
      <c r="T21" s="28"/>
      <c r="U21" s="6"/>
      <c r="V21" s="6"/>
      <c r="W21" s="6"/>
      <c r="X21" s="6"/>
    </row>
    <row r="22" spans="1:24" ht="11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1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1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1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1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1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1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1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1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1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1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1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1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1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1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1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1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1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1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1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1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1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1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1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1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1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1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1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1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1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1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1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1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1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1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1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1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1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1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1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1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1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1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1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1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1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1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1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1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1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1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1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1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1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1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1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1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1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1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1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1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1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1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1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1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1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1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1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1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1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1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1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1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1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1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1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1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1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1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1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1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1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1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1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1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1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1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1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1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1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1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1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1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1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1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1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1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1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1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1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1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1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1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1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1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1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1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1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1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1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1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1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1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1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1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1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1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1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1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1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1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1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1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1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1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1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1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1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1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1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1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1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1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1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1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1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1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1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1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1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1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1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1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1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1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1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1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1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1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1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1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1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1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1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1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1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1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1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1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1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1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1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1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1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1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1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1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1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1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1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</sheetData>
  <pageMargins left="0.7" right="0.7" top="0.75" bottom="0.75" header="0" footer="0"/>
  <pageSetup scale="53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2.6640625" defaultRowHeight="15" customHeight="1"/>
  <cols>
    <col min="1" max="2" width="9" customWidth="1"/>
    <col min="3" max="3" width="33.88671875" customWidth="1"/>
    <col min="4" max="4" width="20.44140625" customWidth="1"/>
    <col min="5" max="5" width="9" customWidth="1"/>
    <col min="6" max="8" width="11.6640625" customWidth="1"/>
    <col min="9" max="9" width="8.33203125" customWidth="1"/>
    <col min="10" max="10" width="19.109375" customWidth="1"/>
    <col min="11" max="11" width="8.33203125" customWidth="1"/>
    <col min="12" max="12" width="8.109375" customWidth="1"/>
    <col min="13" max="13" width="11.6640625" customWidth="1"/>
    <col min="14" max="14" width="9" customWidth="1"/>
    <col min="15" max="15" width="11.6640625" customWidth="1"/>
    <col min="16" max="16" width="9" customWidth="1"/>
    <col min="17" max="26" width="8.6640625" customWidth="1"/>
  </cols>
  <sheetData>
    <row r="1" spans="1:26" ht="14.25" customHeight="1">
      <c r="A1" s="1" t="s">
        <v>297</v>
      </c>
      <c r="B1" s="1" t="s">
        <v>298</v>
      </c>
      <c r="C1" s="1" t="s">
        <v>299</v>
      </c>
      <c r="D1" s="1" t="s">
        <v>300</v>
      </c>
      <c r="E1" s="1" t="s">
        <v>301</v>
      </c>
      <c r="F1" s="1" t="s">
        <v>16</v>
      </c>
      <c r="G1" s="1"/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0</v>
      </c>
      <c r="B2" s="1" t="s">
        <v>311</v>
      </c>
      <c r="C2" s="1" t="s">
        <v>312</v>
      </c>
      <c r="D2" s="1" t="s">
        <v>313</v>
      </c>
      <c r="E2" s="1">
        <v>1373629</v>
      </c>
      <c r="F2" s="2">
        <v>1096519.02</v>
      </c>
      <c r="G2" s="2"/>
      <c r="H2" s="2">
        <v>1096519.02</v>
      </c>
      <c r="I2" s="2">
        <v>1</v>
      </c>
      <c r="J2" s="3">
        <v>1096519.02</v>
      </c>
      <c r="K2" s="2">
        <v>1</v>
      </c>
      <c r="L2" s="2">
        <v>138</v>
      </c>
      <c r="M2" s="2">
        <v>1096519.02</v>
      </c>
      <c r="N2" s="2" t="s">
        <v>314</v>
      </c>
      <c r="O2" s="2">
        <v>1096519.02</v>
      </c>
      <c r="P2" s="1">
        <v>1680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>
        <v>19021.6697080294</v>
      </c>
      <c r="B3" s="1" t="s">
        <v>311</v>
      </c>
      <c r="C3" s="1" t="s">
        <v>315</v>
      </c>
      <c r="D3" s="1" t="s">
        <v>86</v>
      </c>
      <c r="E3" s="1">
        <v>1373633</v>
      </c>
      <c r="F3" s="2">
        <v>4987500</v>
      </c>
      <c r="G3" s="2"/>
      <c r="H3" s="2">
        <v>4893665.8302919697</v>
      </c>
      <c r="I3" s="2">
        <v>98.118613138686101</v>
      </c>
      <c r="J3" s="3">
        <v>4912687.5</v>
      </c>
      <c r="K3" s="2">
        <v>98.5</v>
      </c>
      <c r="L3" s="2">
        <v>4</v>
      </c>
      <c r="M3" s="2">
        <v>49126.875</v>
      </c>
      <c r="N3" s="2" t="s">
        <v>314</v>
      </c>
      <c r="O3" s="2">
        <v>4987500</v>
      </c>
      <c r="P3" s="1">
        <v>1677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>
        <v>-52183.138199999899</v>
      </c>
      <c r="B4" s="1" t="s">
        <v>311</v>
      </c>
      <c r="C4" s="1" t="s">
        <v>315</v>
      </c>
      <c r="D4" s="1" t="s">
        <v>316</v>
      </c>
      <c r="E4" s="1">
        <v>1373636</v>
      </c>
      <c r="F4" s="2">
        <v>3478875.88</v>
      </c>
      <c r="G4" s="2"/>
      <c r="H4" s="2">
        <v>852609.97</v>
      </c>
      <c r="I4" s="2">
        <v>100</v>
      </c>
      <c r="J4" s="3">
        <v>800426.83180000004</v>
      </c>
      <c r="K4" s="2">
        <v>98.5</v>
      </c>
      <c r="L4" s="2">
        <v>4</v>
      </c>
      <c r="M4" s="2">
        <v>8004.2683180000004</v>
      </c>
      <c r="N4" s="2" t="s">
        <v>314</v>
      </c>
      <c r="O4" s="2">
        <v>3478875.88</v>
      </c>
      <c r="P4" s="1">
        <v>1678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>
        <v>-18987.341850000001</v>
      </c>
      <c r="B5" s="1" t="s">
        <v>311</v>
      </c>
      <c r="C5" s="1" t="s">
        <v>315</v>
      </c>
      <c r="D5" s="1" t="s">
        <v>317</v>
      </c>
      <c r="E5" s="1">
        <v>1373639</v>
      </c>
      <c r="F5" s="2">
        <v>1265822.79</v>
      </c>
      <c r="G5" s="2"/>
      <c r="H5" s="2">
        <v>0</v>
      </c>
      <c r="I5" s="2">
        <v>100</v>
      </c>
      <c r="J5" s="3">
        <v>-18987.341850000001</v>
      </c>
      <c r="K5" s="2">
        <v>98.5</v>
      </c>
      <c r="L5" s="2">
        <v>4</v>
      </c>
      <c r="M5" s="2">
        <v>-189.87341850000001</v>
      </c>
      <c r="N5" s="2" t="s">
        <v>314</v>
      </c>
      <c r="O5" s="2">
        <v>1265822.79</v>
      </c>
      <c r="P5" s="1">
        <v>1679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>
        <v>-4439.2976562678796</v>
      </c>
      <c r="B6" s="1" t="s">
        <v>311</v>
      </c>
      <c r="C6" s="1" t="s">
        <v>318</v>
      </c>
      <c r="D6" s="1" t="s">
        <v>319</v>
      </c>
      <c r="E6" s="1">
        <v>1373850</v>
      </c>
      <c r="F6" s="2">
        <v>3000000</v>
      </c>
      <c r="G6" s="2"/>
      <c r="H6" s="2">
        <v>2944439.1408114601</v>
      </c>
      <c r="I6" s="2">
        <v>98.147971360381902</v>
      </c>
      <c r="J6" s="3">
        <v>2939999.8431551899</v>
      </c>
      <c r="K6" s="2">
        <v>97.999994771839596</v>
      </c>
      <c r="L6" s="2">
        <v>4</v>
      </c>
      <c r="M6" s="2">
        <v>29399.9984315519</v>
      </c>
      <c r="N6" s="2" t="s">
        <v>314</v>
      </c>
      <c r="O6" s="2">
        <v>3000000</v>
      </c>
      <c r="P6" s="1">
        <v>1739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>
        <v>-3316.2060791556701</v>
      </c>
      <c r="B7" s="1" t="s">
        <v>311</v>
      </c>
      <c r="C7" s="1" t="s">
        <v>119</v>
      </c>
      <c r="D7" s="1" t="s">
        <v>86</v>
      </c>
      <c r="E7" s="1">
        <v>1373864</v>
      </c>
      <c r="F7" s="2">
        <v>2992481.2</v>
      </c>
      <c r="G7" s="2"/>
      <c r="H7" s="2">
        <v>2636699.6620791601</v>
      </c>
      <c r="I7" s="2">
        <v>88.110817941952504</v>
      </c>
      <c r="J7" s="3">
        <v>2633383.4559999998</v>
      </c>
      <c r="K7" s="2">
        <v>88</v>
      </c>
      <c r="L7" s="2">
        <v>4</v>
      </c>
      <c r="M7" s="2">
        <v>26333.834559999999</v>
      </c>
      <c r="N7" s="2" t="s">
        <v>314</v>
      </c>
      <c r="O7" s="2">
        <v>2992481.2</v>
      </c>
      <c r="P7" s="1" t="s">
        <v>320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>
        <v>0</v>
      </c>
      <c r="B8" s="1" t="s">
        <v>311</v>
      </c>
      <c r="C8" s="1" t="s">
        <v>321</v>
      </c>
      <c r="D8" s="1" t="s">
        <v>313</v>
      </c>
      <c r="E8" s="1">
        <v>1373741</v>
      </c>
      <c r="F8" s="2">
        <v>437000</v>
      </c>
      <c r="G8" s="2"/>
      <c r="H8" s="2">
        <v>437000</v>
      </c>
      <c r="I8" s="2">
        <v>1000</v>
      </c>
      <c r="J8" s="3">
        <v>437000</v>
      </c>
      <c r="K8" s="2">
        <v>1000</v>
      </c>
      <c r="L8" s="2">
        <v>138</v>
      </c>
      <c r="M8" s="2">
        <v>437000</v>
      </c>
      <c r="N8" s="2" t="s">
        <v>314</v>
      </c>
      <c r="O8" s="2">
        <v>437</v>
      </c>
      <c r="P8" s="1">
        <v>1703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>
        <v>-9348.3023001095298</v>
      </c>
      <c r="B9" s="1" t="s">
        <v>311</v>
      </c>
      <c r="C9" s="1" t="s">
        <v>322</v>
      </c>
      <c r="D9" s="1" t="s">
        <v>86</v>
      </c>
      <c r="E9" s="1">
        <v>1373748</v>
      </c>
      <c r="F9" s="2">
        <v>3000000</v>
      </c>
      <c r="G9" s="2"/>
      <c r="H9" s="2">
        <v>2964348.30230011</v>
      </c>
      <c r="I9" s="2">
        <v>98.811610076670306</v>
      </c>
      <c r="J9" s="3">
        <v>2955000</v>
      </c>
      <c r="K9" s="2">
        <v>98.5</v>
      </c>
      <c r="L9" s="2">
        <v>4</v>
      </c>
      <c r="M9" s="2">
        <v>29550</v>
      </c>
      <c r="N9" s="2" t="s">
        <v>314</v>
      </c>
      <c r="O9" s="2">
        <v>3000000</v>
      </c>
      <c r="P9" s="1">
        <v>1701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>
        <v>-5357.1428999999898</v>
      </c>
      <c r="B10" s="1" t="s">
        <v>311</v>
      </c>
      <c r="C10" s="1" t="s">
        <v>322</v>
      </c>
      <c r="D10" s="1" t="s">
        <v>317</v>
      </c>
      <c r="E10" s="1">
        <v>1373744</v>
      </c>
      <c r="F10" s="2">
        <v>357142.86</v>
      </c>
      <c r="G10" s="2"/>
      <c r="H10" s="2">
        <v>0</v>
      </c>
      <c r="I10" s="2">
        <v>100</v>
      </c>
      <c r="J10" s="3">
        <v>-5357.1428999999898</v>
      </c>
      <c r="K10" s="2">
        <v>98.5</v>
      </c>
      <c r="L10" s="2">
        <v>4</v>
      </c>
      <c r="M10" s="2">
        <v>-53.571428999999902</v>
      </c>
      <c r="N10" s="2" t="s">
        <v>314</v>
      </c>
      <c r="O10" s="2">
        <v>357142.86</v>
      </c>
      <c r="P10" s="1">
        <v>1702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>
        <v>612.53230250021397</v>
      </c>
      <c r="B11" s="1" t="s">
        <v>311</v>
      </c>
      <c r="C11" s="1" t="s">
        <v>323</v>
      </c>
      <c r="D11" s="1" t="s">
        <v>86</v>
      </c>
      <c r="E11" s="1">
        <v>1373763</v>
      </c>
      <c r="F11" s="2">
        <v>3491116.75</v>
      </c>
      <c r="G11" s="2"/>
      <c r="H11" s="2">
        <v>3457792.4537499999</v>
      </c>
      <c r="I11" s="2">
        <v>99.045454545454504</v>
      </c>
      <c r="J11" s="3">
        <v>3458404.9860525001</v>
      </c>
      <c r="K11" s="2">
        <v>99.063000000000002</v>
      </c>
      <c r="L11" s="2">
        <v>4</v>
      </c>
      <c r="M11" s="2">
        <v>34584.049860525003</v>
      </c>
      <c r="N11" s="2" t="s">
        <v>314</v>
      </c>
      <c r="O11" s="2">
        <v>3491116.75</v>
      </c>
      <c r="P11" s="1" t="s">
        <v>324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>
        <v>-37673.165137614596</v>
      </c>
      <c r="B12" s="1" t="s">
        <v>311</v>
      </c>
      <c r="C12" s="1" t="s">
        <v>325</v>
      </c>
      <c r="D12" s="1" t="s">
        <v>86</v>
      </c>
      <c r="E12" s="1">
        <v>1373662</v>
      </c>
      <c r="F12" s="2">
        <v>3500000</v>
      </c>
      <c r="G12" s="2"/>
      <c r="H12" s="2">
        <v>3450173.1651376099</v>
      </c>
      <c r="I12" s="2">
        <v>98.576376146789002</v>
      </c>
      <c r="J12" s="3">
        <v>3412500</v>
      </c>
      <c r="K12" s="2">
        <v>97.5</v>
      </c>
      <c r="L12" s="2">
        <v>4</v>
      </c>
      <c r="M12" s="2">
        <v>34125</v>
      </c>
      <c r="N12" s="2" t="s">
        <v>314</v>
      </c>
      <c r="O12" s="2">
        <v>3500000</v>
      </c>
      <c r="P12" s="1">
        <v>1686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>
        <v>-65624.999999999898</v>
      </c>
      <c r="B13" s="1" t="s">
        <v>311</v>
      </c>
      <c r="C13" s="1" t="s">
        <v>325</v>
      </c>
      <c r="D13" s="1" t="s">
        <v>316</v>
      </c>
      <c r="E13" s="1">
        <v>1373665</v>
      </c>
      <c r="F13" s="2">
        <v>2625000</v>
      </c>
      <c r="G13" s="2"/>
      <c r="H13" s="2">
        <v>0</v>
      </c>
      <c r="I13" s="2">
        <v>100</v>
      </c>
      <c r="J13" s="3">
        <v>-65624.999999999898</v>
      </c>
      <c r="K13" s="2">
        <v>97.5</v>
      </c>
      <c r="L13" s="2">
        <v>4</v>
      </c>
      <c r="M13" s="2">
        <v>-656.24999999999898</v>
      </c>
      <c r="N13" s="2" t="s">
        <v>314</v>
      </c>
      <c r="O13" s="2">
        <v>2625000</v>
      </c>
      <c r="P13" s="1">
        <v>1685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>
        <v>-19687.5</v>
      </c>
      <c r="B14" s="1" t="s">
        <v>311</v>
      </c>
      <c r="C14" s="1" t="s">
        <v>325</v>
      </c>
      <c r="D14" s="1" t="s">
        <v>317</v>
      </c>
      <c r="E14" s="1">
        <v>1373668</v>
      </c>
      <c r="F14" s="2">
        <v>787500</v>
      </c>
      <c r="G14" s="2"/>
      <c r="H14" s="2">
        <v>0</v>
      </c>
      <c r="I14" s="2">
        <v>100</v>
      </c>
      <c r="J14" s="3">
        <v>-19687.5</v>
      </c>
      <c r="K14" s="2">
        <v>97.5</v>
      </c>
      <c r="L14" s="2">
        <v>4</v>
      </c>
      <c r="M14" s="2">
        <v>-196.875</v>
      </c>
      <c r="N14" s="2" t="s">
        <v>314</v>
      </c>
      <c r="O14" s="2">
        <v>787500</v>
      </c>
      <c r="P14" s="1">
        <v>1684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>
        <v>0</v>
      </c>
      <c r="B15" s="1" t="s">
        <v>311</v>
      </c>
      <c r="C15" s="1" t="s">
        <v>326</v>
      </c>
      <c r="D15" s="1" t="s">
        <v>313</v>
      </c>
      <c r="E15" s="1">
        <v>1373658</v>
      </c>
      <c r="F15" s="2">
        <v>437500</v>
      </c>
      <c r="G15" s="2"/>
      <c r="H15" s="2">
        <v>437500</v>
      </c>
      <c r="I15" s="2">
        <v>1</v>
      </c>
      <c r="J15" s="2">
        <v>437500</v>
      </c>
      <c r="K15" s="2">
        <v>1</v>
      </c>
      <c r="L15" s="2">
        <v>138</v>
      </c>
      <c r="M15" s="2">
        <v>437500</v>
      </c>
      <c r="N15" s="2" t="s">
        <v>314</v>
      </c>
      <c r="O15" s="2">
        <v>437500</v>
      </c>
      <c r="P15" s="1">
        <v>1687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>
        <v>0</v>
      </c>
      <c r="B16" s="1" t="s">
        <v>311</v>
      </c>
      <c r="C16" s="1" t="s">
        <v>327</v>
      </c>
      <c r="D16" s="1" t="s">
        <v>313</v>
      </c>
      <c r="E16" s="1">
        <v>1373783</v>
      </c>
      <c r="F16" s="2">
        <v>488571.43</v>
      </c>
      <c r="G16" s="2"/>
      <c r="H16" s="2">
        <v>488571.43</v>
      </c>
      <c r="I16" s="2">
        <v>1</v>
      </c>
      <c r="J16" s="2">
        <v>488571.43</v>
      </c>
      <c r="K16" s="2">
        <v>1</v>
      </c>
      <c r="L16" s="2">
        <v>138</v>
      </c>
      <c r="M16" s="2">
        <v>488571.43</v>
      </c>
      <c r="N16" s="2" t="s">
        <v>314</v>
      </c>
      <c r="O16" s="2">
        <v>488571.43</v>
      </c>
      <c r="P16" s="1">
        <v>1724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>
        <v>-2202.0404063528399</v>
      </c>
      <c r="B17" s="1" t="s">
        <v>311</v>
      </c>
      <c r="C17" s="1" t="s">
        <v>328</v>
      </c>
      <c r="D17" s="1" t="s">
        <v>86</v>
      </c>
      <c r="E17" s="1">
        <v>1373791</v>
      </c>
      <c r="F17" s="2">
        <v>3000000</v>
      </c>
      <c r="G17" s="2"/>
      <c r="H17" s="2">
        <v>2942201.5334063498</v>
      </c>
      <c r="I17" s="2">
        <v>98.073384446878407</v>
      </c>
      <c r="J17" s="3">
        <v>2939999.4929999998</v>
      </c>
      <c r="K17" s="2">
        <v>97.999983099999994</v>
      </c>
      <c r="L17" s="2">
        <v>4</v>
      </c>
      <c r="M17" s="2">
        <v>29399.994930000001</v>
      </c>
      <c r="N17" s="2" t="s">
        <v>314</v>
      </c>
      <c r="O17" s="2">
        <v>3000000</v>
      </c>
      <c r="P17" s="1">
        <v>1721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>
        <v>-14571.5517285717</v>
      </c>
      <c r="B18" s="1" t="s">
        <v>311</v>
      </c>
      <c r="C18" s="1" t="s">
        <v>328</v>
      </c>
      <c r="D18" s="1" t="s">
        <v>329</v>
      </c>
      <c r="E18" s="1">
        <v>1373787</v>
      </c>
      <c r="F18" s="2">
        <v>728571.43</v>
      </c>
      <c r="G18" s="2"/>
      <c r="H18" s="2">
        <v>0</v>
      </c>
      <c r="I18" s="2">
        <v>100</v>
      </c>
      <c r="J18" s="3">
        <v>-14571.5517285717</v>
      </c>
      <c r="K18" s="2">
        <v>97.999983099999994</v>
      </c>
      <c r="L18" s="2">
        <v>4</v>
      </c>
      <c r="M18" s="2">
        <v>-145.715517285717</v>
      </c>
      <c r="N18" s="2" t="s">
        <v>314</v>
      </c>
      <c r="O18" s="2">
        <v>728571.43</v>
      </c>
      <c r="P18" s="1">
        <v>1722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>
        <v>-6857.2007428566703</v>
      </c>
      <c r="B19" s="1" t="s">
        <v>311</v>
      </c>
      <c r="C19" s="1" t="s">
        <v>328</v>
      </c>
      <c r="D19" s="1" t="s">
        <v>317</v>
      </c>
      <c r="E19" s="1">
        <v>1373794</v>
      </c>
      <c r="F19" s="2">
        <v>342857.14</v>
      </c>
      <c r="G19" s="2"/>
      <c r="H19" s="2">
        <v>0</v>
      </c>
      <c r="I19" s="2">
        <v>100</v>
      </c>
      <c r="J19" s="3">
        <v>-6857.2007428566703</v>
      </c>
      <c r="K19" s="2">
        <v>97.999983099999994</v>
      </c>
      <c r="L19" s="2">
        <v>4</v>
      </c>
      <c r="M19" s="2">
        <v>-68.572007428566707</v>
      </c>
      <c r="N19" s="2" t="s">
        <v>314</v>
      </c>
      <c r="O19" s="2">
        <v>342857.14</v>
      </c>
      <c r="P19" s="1">
        <v>1723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>
        <v>15315.1760477521</v>
      </c>
      <c r="B20" s="1" t="s">
        <v>311</v>
      </c>
      <c r="C20" s="1" t="s">
        <v>330</v>
      </c>
      <c r="D20" s="1" t="s">
        <v>313</v>
      </c>
      <c r="E20" s="1">
        <v>1373643</v>
      </c>
      <c r="F20" s="2">
        <v>992481.21</v>
      </c>
      <c r="G20" s="2"/>
      <c r="H20" s="2">
        <v>992481.21</v>
      </c>
      <c r="I20" s="2">
        <v>1</v>
      </c>
      <c r="J20" s="2">
        <v>1007796.38604775</v>
      </c>
      <c r="K20" s="2">
        <v>1.0154312000000001</v>
      </c>
      <c r="L20" s="2">
        <v>138</v>
      </c>
      <c r="M20" s="2">
        <v>1007796.38604775</v>
      </c>
      <c r="N20" s="2" t="s">
        <v>314</v>
      </c>
      <c r="O20" s="2">
        <v>992481.21</v>
      </c>
      <c r="P20" s="1">
        <v>1692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>
        <v>-5657.5193065693602</v>
      </c>
      <c r="B21" s="1" t="s">
        <v>311</v>
      </c>
      <c r="C21" s="1" t="s">
        <v>330</v>
      </c>
      <c r="D21" s="1" t="s">
        <v>86</v>
      </c>
      <c r="E21" s="1">
        <v>1373653</v>
      </c>
      <c r="F21" s="2">
        <v>5000000</v>
      </c>
      <c r="G21" s="2"/>
      <c r="H21" s="2">
        <v>4905656.9343065703</v>
      </c>
      <c r="I21" s="2">
        <v>98.113138686131407</v>
      </c>
      <c r="J21" s="3">
        <v>4899999.415</v>
      </c>
      <c r="K21" s="2">
        <v>97.999988299999998</v>
      </c>
      <c r="L21" s="2">
        <v>4</v>
      </c>
      <c r="M21" s="2">
        <v>48999.994149999999</v>
      </c>
      <c r="N21" s="2" t="s">
        <v>314</v>
      </c>
      <c r="O21" s="2">
        <v>5000000</v>
      </c>
      <c r="P21" s="1" t="s">
        <v>331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>
        <v>-52631.886894737101</v>
      </c>
      <c r="B22" s="1" t="s">
        <v>311</v>
      </c>
      <c r="C22" s="1" t="s">
        <v>330</v>
      </c>
      <c r="D22" s="1" t="s">
        <v>316</v>
      </c>
      <c r="E22" s="1">
        <v>1373649</v>
      </c>
      <c r="F22" s="2">
        <v>2631578.9500000002</v>
      </c>
      <c r="G22" s="2"/>
      <c r="H22" s="2">
        <v>873684.21100000001</v>
      </c>
      <c r="I22" s="2">
        <v>100</v>
      </c>
      <c r="J22" s="3">
        <v>821052.32410526299</v>
      </c>
      <c r="K22" s="2">
        <v>97.999988299999998</v>
      </c>
      <c r="L22" s="2">
        <v>4</v>
      </c>
      <c r="M22" s="2">
        <v>8210.5232410526296</v>
      </c>
      <c r="N22" s="2" t="s">
        <v>314</v>
      </c>
      <c r="O22" s="2">
        <v>2631578.9500000002</v>
      </c>
      <c r="P22" s="1" t="s">
        <v>332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>
        <v>-21052.754757894902</v>
      </c>
      <c r="B23" s="1" t="s">
        <v>311</v>
      </c>
      <c r="C23" s="1" t="s">
        <v>330</v>
      </c>
      <c r="D23" s="1" t="s">
        <v>317</v>
      </c>
      <c r="E23" s="1">
        <v>1373646</v>
      </c>
      <c r="F23" s="2">
        <v>1052631.58</v>
      </c>
      <c r="G23" s="2"/>
      <c r="H23" s="2">
        <v>78947.366699999999</v>
      </c>
      <c r="I23" s="2">
        <v>100</v>
      </c>
      <c r="J23" s="3">
        <v>57894.611942105097</v>
      </c>
      <c r="K23" s="2">
        <v>97.999988299999998</v>
      </c>
      <c r="L23" s="2">
        <v>4</v>
      </c>
      <c r="M23" s="2">
        <v>578.94611942105098</v>
      </c>
      <c r="N23" s="2" t="s">
        <v>314</v>
      </c>
      <c r="O23" s="2">
        <v>1052631.58</v>
      </c>
      <c r="P23" s="1" t="s">
        <v>333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>
        <v>0</v>
      </c>
      <c r="B24" s="1" t="s">
        <v>311</v>
      </c>
      <c r="C24" s="1" t="s">
        <v>334</v>
      </c>
      <c r="D24" s="1" t="s">
        <v>313</v>
      </c>
      <c r="E24" s="1">
        <v>1373884</v>
      </c>
      <c r="F24" s="2">
        <v>270270.27</v>
      </c>
      <c r="G24" s="2"/>
      <c r="H24" s="2">
        <v>270270.27</v>
      </c>
      <c r="I24" s="2">
        <v>1</v>
      </c>
      <c r="J24" s="2">
        <v>270270.27</v>
      </c>
      <c r="K24" s="2">
        <v>1</v>
      </c>
      <c r="L24" s="2">
        <v>138</v>
      </c>
      <c r="M24" s="2">
        <v>270270.27</v>
      </c>
      <c r="N24" s="2" t="s">
        <v>314</v>
      </c>
      <c r="O24" s="2">
        <v>270270.27</v>
      </c>
      <c r="P24" s="1">
        <v>1745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>
        <v>-1400.9698826747499</v>
      </c>
      <c r="B25" s="1" t="s">
        <v>311</v>
      </c>
      <c r="C25" s="1" t="s">
        <v>335</v>
      </c>
      <c r="D25" s="1" t="s">
        <v>86</v>
      </c>
      <c r="E25" s="1">
        <v>1373737</v>
      </c>
      <c r="F25" s="2">
        <v>2000000</v>
      </c>
      <c r="G25" s="2"/>
      <c r="H25" s="2">
        <v>1961407.89988267</v>
      </c>
      <c r="I25" s="2">
        <v>98.070394994133807</v>
      </c>
      <c r="J25" s="3">
        <v>1960006.93</v>
      </c>
      <c r="K25" s="2">
        <v>98.000346500000006</v>
      </c>
      <c r="L25" s="2">
        <v>4</v>
      </c>
      <c r="M25" s="2">
        <v>19600.069299999999</v>
      </c>
      <c r="N25" s="2" t="s">
        <v>314</v>
      </c>
      <c r="O25" s="2">
        <v>2000000</v>
      </c>
      <c r="P25" s="1" t="s">
        <v>336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-43470.728191316201</v>
      </c>
      <c r="B26" s="1" t="s">
        <v>311</v>
      </c>
      <c r="C26" s="1" t="s">
        <v>335</v>
      </c>
      <c r="D26" s="1" t="s">
        <v>316</v>
      </c>
      <c r="E26" s="1">
        <v>1373730</v>
      </c>
      <c r="F26" s="2">
        <v>2173913.04</v>
      </c>
      <c r="G26" s="2"/>
      <c r="H26" s="2">
        <v>0</v>
      </c>
      <c r="I26" s="2">
        <v>100</v>
      </c>
      <c r="J26" s="3">
        <v>-43470.728191316201</v>
      </c>
      <c r="K26" s="2">
        <v>98.000346500000006</v>
      </c>
      <c r="L26" s="2">
        <v>4</v>
      </c>
      <c r="M26" s="2">
        <v>-434.70728191316198</v>
      </c>
      <c r="N26" s="2" t="s">
        <v>314</v>
      </c>
      <c r="O26" s="2">
        <v>2173913.04</v>
      </c>
      <c r="P26" s="1">
        <v>1697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-17388.2913565126</v>
      </c>
      <c r="B27" s="1" t="s">
        <v>311</v>
      </c>
      <c r="C27" s="1" t="s">
        <v>335</v>
      </c>
      <c r="D27" s="1" t="s">
        <v>317</v>
      </c>
      <c r="E27" s="1">
        <v>1373733</v>
      </c>
      <c r="F27" s="2">
        <v>869565.22</v>
      </c>
      <c r="G27" s="2"/>
      <c r="H27" s="2">
        <v>0</v>
      </c>
      <c r="I27" s="2">
        <v>100</v>
      </c>
      <c r="J27" s="3">
        <v>-17388.2913565126</v>
      </c>
      <c r="K27" s="2">
        <v>98.000346500000006</v>
      </c>
      <c r="L27" s="2">
        <v>4</v>
      </c>
      <c r="M27" s="2">
        <v>-173.88291356512599</v>
      </c>
      <c r="N27" s="2" t="s">
        <v>314</v>
      </c>
      <c r="O27" s="2">
        <v>869565.22</v>
      </c>
      <c r="P27" s="1">
        <v>1696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0</v>
      </c>
      <c r="B28" s="1" t="s">
        <v>311</v>
      </c>
      <c r="C28" s="1" t="s">
        <v>337</v>
      </c>
      <c r="D28" s="1" t="s">
        <v>313</v>
      </c>
      <c r="E28" s="1">
        <v>1373727</v>
      </c>
      <c r="F28" s="2">
        <v>1260869.57</v>
      </c>
      <c r="G28" s="2"/>
      <c r="H28" s="2">
        <v>1260869.57</v>
      </c>
      <c r="I28" s="2">
        <v>1</v>
      </c>
      <c r="J28" s="2">
        <v>1260869.57</v>
      </c>
      <c r="K28" s="2">
        <v>1</v>
      </c>
      <c r="L28" s="2">
        <v>138</v>
      </c>
      <c r="M28" s="2">
        <v>1260869.57</v>
      </c>
      <c r="N28" s="2" t="s">
        <v>314</v>
      </c>
      <c r="O28" s="2">
        <v>1260869.57</v>
      </c>
      <c r="P28" s="1">
        <v>1698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-889639.64</v>
      </c>
      <c r="B29" s="1" t="s">
        <v>311</v>
      </c>
      <c r="C29" s="1" t="s">
        <v>123</v>
      </c>
      <c r="D29" s="1" t="s">
        <v>338</v>
      </c>
      <c r="E29" s="1">
        <v>1373878</v>
      </c>
      <c r="F29" s="2">
        <v>889639.64</v>
      </c>
      <c r="G29" s="2"/>
      <c r="H29" s="2">
        <v>0</v>
      </c>
      <c r="I29" s="2">
        <v>100</v>
      </c>
      <c r="J29" s="2">
        <v>-889639.64</v>
      </c>
      <c r="K29" s="2"/>
      <c r="L29" s="2">
        <v>4</v>
      </c>
      <c r="M29" s="2">
        <v>-8896.3963999999996</v>
      </c>
      <c r="N29" s="2" t="s">
        <v>314</v>
      </c>
      <c r="O29" s="2">
        <v>889639.64</v>
      </c>
      <c r="P29" s="1">
        <v>1744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-236486.49</v>
      </c>
      <c r="B30" s="1" t="s">
        <v>311</v>
      </c>
      <c r="C30" s="1" t="s">
        <v>123</v>
      </c>
      <c r="D30" s="1" t="s">
        <v>339</v>
      </c>
      <c r="E30" s="1">
        <v>1373881</v>
      </c>
      <c r="F30" s="2">
        <v>236486.49</v>
      </c>
      <c r="G30" s="2"/>
      <c r="H30" s="2">
        <v>0</v>
      </c>
      <c r="I30" s="2">
        <v>100</v>
      </c>
      <c r="J30" s="2">
        <v>-236486.49</v>
      </c>
      <c r="K30" s="2"/>
      <c r="L30" s="2">
        <v>4</v>
      </c>
      <c r="M30" s="2">
        <v>-2364.8649</v>
      </c>
      <c r="N30" s="2" t="s">
        <v>314</v>
      </c>
      <c r="O30" s="2">
        <v>236486.49</v>
      </c>
      <c r="P30" s="1">
        <v>1742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-3532933.0791383702</v>
      </c>
      <c r="B31" s="1" t="s">
        <v>311</v>
      </c>
      <c r="C31" s="1" t="s">
        <v>123</v>
      </c>
      <c r="D31" s="1" t="s">
        <v>340</v>
      </c>
      <c r="E31" s="1">
        <v>1373875</v>
      </c>
      <c r="F31" s="2">
        <v>3603603.6</v>
      </c>
      <c r="G31" s="2"/>
      <c r="H31" s="2">
        <v>3532933.0791383702</v>
      </c>
      <c r="I31" s="2">
        <v>98.038893044128599</v>
      </c>
      <c r="J31" s="2">
        <v>3531531.5279999999</v>
      </c>
      <c r="K31" s="2"/>
      <c r="L31" s="2">
        <v>4</v>
      </c>
      <c r="M31" s="2">
        <v>0</v>
      </c>
      <c r="N31" s="2" t="s">
        <v>314</v>
      </c>
      <c r="O31" s="2">
        <v>3603603.6</v>
      </c>
      <c r="P31" s="1">
        <v>1743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-18864.434874667601</v>
      </c>
      <c r="B32" s="1" t="s">
        <v>311</v>
      </c>
      <c r="C32" s="1" t="s">
        <v>341</v>
      </c>
      <c r="D32" s="1" t="s">
        <v>86</v>
      </c>
      <c r="E32" s="1">
        <v>1373717</v>
      </c>
      <c r="F32" s="2">
        <v>1662500.0035890001</v>
      </c>
      <c r="G32" s="2"/>
      <c r="H32" s="2">
        <v>1631655.89784236</v>
      </c>
      <c r="I32" s="2">
        <v>98.144715447154496</v>
      </c>
      <c r="J32" s="2">
        <v>1612791.4629676901</v>
      </c>
      <c r="K32" s="2">
        <v>97.010012599999996</v>
      </c>
      <c r="L32" s="2">
        <v>4</v>
      </c>
      <c r="M32" s="2">
        <v>16127.914629676899</v>
      </c>
      <c r="N32" s="2" t="s">
        <v>314</v>
      </c>
      <c r="O32" s="2">
        <v>1662500.0035890001</v>
      </c>
      <c r="P32" s="1" t="s">
        <v>342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-33222.082189000197</v>
      </c>
      <c r="B33" s="1" t="s">
        <v>311</v>
      </c>
      <c r="C33" s="1" t="s">
        <v>341</v>
      </c>
      <c r="D33" s="1" t="s">
        <v>316</v>
      </c>
      <c r="E33" s="1">
        <v>1373719</v>
      </c>
      <c r="F33" s="2">
        <v>1111111.1100000001</v>
      </c>
      <c r="G33" s="2"/>
      <c r="H33" s="2">
        <v>0</v>
      </c>
      <c r="I33" s="2">
        <v>100</v>
      </c>
      <c r="J33" s="2">
        <v>-33222.082189000197</v>
      </c>
      <c r="K33" s="2">
        <v>97.010012599999996</v>
      </c>
      <c r="L33" s="2">
        <v>4</v>
      </c>
      <c r="M33" s="2">
        <v>-332.22082189000201</v>
      </c>
      <c r="N33" s="2" t="s">
        <v>314</v>
      </c>
      <c r="O33" s="2">
        <v>1111111.1100000001</v>
      </c>
      <c r="P33" s="1" t="s">
        <v>343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2777.7500222220001</v>
      </c>
      <c r="B34" s="1" t="s">
        <v>311</v>
      </c>
      <c r="C34" s="1" t="s">
        <v>344</v>
      </c>
      <c r="D34" s="1" t="s">
        <v>313</v>
      </c>
      <c r="E34" s="1">
        <v>1373723</v>
      </c>
      <c r="F34" s="2">
        <v>277777.78000000003</v>
      </c>
      <c r="G34" s="2"/>
      <c r="H34" s="2">
        <v>277777.78000000003</v>
      </c>
      <c r="I34" s="2">
        <v>1</v>
      </c>
      <c r="J34" s="2">
        <v>280555.53002222202</v>
      </c>
      <c r="K34" s="2">
        <v>1.0099999</v>
      </c>
      <c r="L34" s="2">
        <v>138</v>
      </c>
      <c r="M34" s="2">
        <v>280555.53002222202</v>
      </c>
      <c r="N34" s="2" t="s">
        <v>314</v>
      </c>
      <c r="O34" s="2">
        <v>277777.78000000003</v>
      </c>
      <c r="P34" s="1">
        <v>1706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CF9C-2F15-4BC6-991C-6BD263061325}">
  <sheetPr>
    <tabColor theme="4"/>
  </sheetPr>
  <dimension ref="A1:E8"/>
  <sheetViews>
    <sheetView workbookViewId="0">
      <selection activeCell="K19" sqref="K19"/>
    </sheetView>
  </sheetViews>
  <sheetFormatPr defaultRowHeight="14.4"/>
  <cols>
    <col min="3" max="3" width="9.21875" bestFit="1" customWidth="1"/>
    <col min="5" max="5" width="9.21875" bestFit="1" customWidth="1"/>
  </cols>
  <sheetData>
    <row r="1" spans="1:5">
      <c r="A1" s="113" t="s">
        <v>345</v>
      </c>
      <c r="B1" s="114" t="s">
        <v>346</v>
      </c>
      <c r="C1" s="114" t="s">
        <v>347</v>
      </c>
      <c r="D1" s="114" t="s">
        <v>348</v>
      </c>
      <c r="E1" s="114" t="s">
        <v>349</v>
      </c>
    </row>
    <row r="2" spans="1:5">
      <c r="A2" s="45" t="s">
        <v>9</v>
      </c>
      <c r="B2" s="46" t="s">
        <v>314</v>
      </c>
      <c r="C2" s="47">
        <v>60000000</v>
      </c>
      <c r="D2" s="115">
        <v>1</v>
      </c>
      <c r="E2" s="116">
        <f>C2*D2</f>
        <v>60000000</v>
      </c>
    </row>
    <row r="3" spans="1:5">
      <c r="A3" s="48" t="s">
        <v>10</v>
      </c>
      <c r="B3" s="117" t="s">
        <v>350</v>
      </c>
      <c r="C3" s="49">
        <v>0</v>
      </c>
      <c r="D3" s="49">
        <v>0</v>
      </c>
      <c r="E3" s="116">
        <f t="shared" ref="E3" si="0">C3*D3</f>
        <v>0</v>
      </c>
    </row>
    <row r="4" spans="1:5">
      <c r="A4" s="45" t="s">
        <v>351</v>
      </c>
      <c r="B4" s="46" t="s">
        <v>351</v>
      </c>
      <c r="C4" s="49"/>
      <c r="D4" s="49"/>
      <c r="E4" s="116"/>
    </row>
    <row r="5" spans="1:5">
      <c r="A5" s="45" t="s">
        <v>351</v>
      </c>
      <c r="B5" s="46" t="s">
        <v>351</v>
      </c>
      <c r="C5" s="49"/>
      <c r="D5" s="49"/>
      <c r="E5" s="116"/>
    </row>
    <row r="6" spans="1:5">
      <c r="A6" s="45" t="s">
        <v>351</v>
      </c>
      <c r="B6" s="46" t="s">
        <v>351</v>
      </c>
      <c r="C6" s="49"/>
      <c r="D6" s="49"/>
      <c r="E6" s="45"/>
    </row>
    <row r="7" spans="1:5">
      <c r="A7" s="45" t="s">
        <v>351</v>
      </c>
      <c r="B7" s="46" t="s">
        <v>351</v>
      </c>
      <c r="C7" s="49"/>
      <c r="D7" s="49"/>
      <c r="E7" s="116"/>
    </row>
    <row r="8" spans="1:5">
      <c r="A8" s="118" t="s">
        <v>185</v>
      </c>
      <c r="B8" s="119"/>
      <c r="C8" s="119"/>
      <c r="D8" s="119"/>
      <c r="E8" s="120">
        <f>SUM(E2:E5)</f>
        <v>60000000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C228-6345-4726-B100-E5AECE567F7F}">
  <sheetPr>
    <tabColor theme="4"/>
  </sheetPr>
  <dimension ref="A1:F35"/>
  <sheetViews>
    <sheetView tabSelected="1" topLeftCell="A7" workbookViewId="0">
      <selection activeCell="H25" sqref="H25"/>
    </sheetView>
  </sheetViews>
  <sheetFormatPr defaultRowHeight="14.4"/>
  <cols>
    <col min="1" max="1" width="17" bestFit="1" customWidth="1"/>
    <col min="2" max="2" width="8.5546875" bestFit="1" customWidth="1"/>
    <col min="3" max="3" width="6.6640625" bestFit="1" customWidth="1"/>
    <col min="4" max="4" width="17" bestFit="1" customWidth="1"/>
    <col min="5" max="5" width="8.44140625" bestFit="1" customWidth="1"/>
    <col min="6" max="6" width="7.109375" bestFit="1" customWidth="1"/>
  </cols>
  <sheetData>
    <row r="1" spans="1:6" ht="31.2">
      <c r="A1" s="122" t="s">
        <v>12</v>
      </c>
      <c r="B1" s="122" t="s">
        <v>13</v>
      </c>
      <c r="C1" s="122" t="s">
        <v>14</v>
      </c>
      <c r="D1" s="122" t="s">
        <v>15</v>
      </c>
      <c r="E1" s="122" t="s">
        <v>16</v>
      </c>
      <c r="F1" s="122" t="s">
        <v>17</v>
      </c>
    </row>
    <row r="2" spans="1:6">
      <c r="A2" s="123" t="s">
        <v>18</v>
      </c>
      <c r="B2" s="123"/>
      <c r="C2" s="126"/>
      <c r="D2" s="127" t="s">
        <v>19</v>
      </c>
      <c r="E2" s="128">
        <v>15000000</v>
      </c>
      <c r="F2" s="109">
        <v>4500000</v>
      </c>
    </row>
    <row r="3" spans="1:6">
      <c r="A3" s="124" t="s">
        <v>20</v>
      </c>
      <c r="B3" s="125"/>
      <c r="C3" s="129"/>
      <c r="D3" s="127" t="s">
        <v>19</v>
      </c>
      <c r="E3" s="128">
        <v>20000000</v>
      </c>
      <c r="F3" s="109">
        <v>6000000</v>
      </c>
    </row>
    <row r="4" spans="1:6">
      <c r="A4" s="124" t="s">
        <v>21</v>
      </c>
      <c r="B4" s="125"/>
      <c r="C4" s="129"/>
      <c r="D4" s="127" t="s">
        <v>19</v>
      </c>
      <c r="E4" s="128">
        <v>5000000</v>
      </c>
      <c r="F4" s="109">
        <v>1500000</v>
      </c>
    </row>
    <row r="5" spans="1:6">
      <c r="A5" s="124" t="s">
        <v>22</v>
      </c>
      <c r="B5" s="125"/>
      <c r="C5" s="129"/>
      <c r="D5" s="127" t="s">
        <v>19</v>
      </c>
      <c r="E5" s="128">
        <v>5000000</v>
      </c>
      <c r="F5" s="109">
        <v>1500000</v>
      </c>
    </row>
    <row r="6" spans="1:6">
      <c r="A6" s="124" t="s">
        <v>23</v>
      </c>
      <c r="B6" s="125"/>
      <c r="C6" s="129"/>
      <c r="D6" s="127" t="s">
        <v>19</v>
      </c>
      <c r="E6" s="128">
        <v>3000000</v>
      </c>
      <c r="F6" s="109">
        <v>900000</v>
      </c>
    </row>
    <row r="7" spans="1:6">
      <c r="A7" s="124" t="s">
        <v>24</v>
      </c>
      <c r="B7" s="125"/>
      <c r="C7" s="129"/>
      <c r="D7" s="127" t="s">
        <v>19</v>
      </c>
      <c r="E7" s="128">
        <v>4000000</v>
      </c>
      <c r="F7" s="109">
        <v>1200000</v>
      </c>
    </row>
    <row r="8" spans="1:6">
      <c r="A8" s="124" t="s">
        <v>25</v>
      </c>
      <c r="B8" s="125"/>
      <c r="C8" s="129"/>
      <c r="D8" s="127" t="s">
        <v>19</v>
      </c>
      <c r="E8" s="128">
        <v>4000000</v>
      </c>
      <c r="F8" s="109">
        <v>1200000</v>
      </c>
    </row>
    <row r="9" spans="1:6">
      <c r="A9" s="124" t="s">
        <v>26</v>
      </c>
      <c r="B9" s="125"/>
      <c r="C9" s="129"/>
      <c r="D9" s="127" t="s">
        <v>19</v>
      </c>
      <c r="E9" s="130">
        <v>5000000</v>
      </c>
      <c r="F9" s="109">
        <v>1500000</v>
      </c>
    </row>
    <row r="10" spans="1:6">
      <c r="A10" s="124"/>
      <c r="B10" s="125"/>
      <c r="C10" s="129"/>
      <c r="D10" s="127" t="s">
        <v>19</v>
      </c>
      <c r="E10" s="131"/>
      <c r="F10" s="131"/>
    </row>
    <row r="11" spans="1:6">
      <c r="A11" s="124"/>
      <c r="B11" s="125"/>
      <c r="C11" s="129"/>
      <c r="D11" s="127" t="s">
        <v>19</v>
      </c>
      <c r="E11" s="131"/>
      <c r="F11" s="131"/>
    </row>
    <row r="12" spans="1:6">
      <c r="A12" s="124"/>
      <c r="B12" s="125"/>
      <c r="C12" s="129"/>
      <c r="D12" s="127" t="s">
        <v>19</v>
      </c>
      <c r="E12" s="131"/>
      <c r="F12" s="131"/>
    </row>
    <row r="13" spans="1:6">
      <c r="A13" s="124"/>
      <c r="B13" s="125"/>
      <c r="C13" s="129"/>
      <c r="D13" s="127" t="s">
        <v>19</v>
      </c>
      <c r="E13" s="131"/>
      <c r="F13" s="131"/>
    </row>
    <row r="14" spans="1:6">
      <c r="A14" s="124"/>
      <c r="B14" s="125"/>
      <c r="C14" s="129"/>
      <c r="D14" s="127" t="s">
        <v>19</v>
      </c>
      <c r="E14" s="131"/>
      <c r="F14" s="131"/>
    </row>
    <row r="15" spans="1:6">
      <c r="A15" s="124"/>
      <c r="B15" s="125"/>
      <c r="C15" s="129"/>
      <c r="D15" s="127" t="s">
        <v>19</v>
      </c>
      <c r="E15" s="131"/>
      <c r="F15" s="131"/>
    </row>
    <row r="16" spans="1:6">
      <c r="A16" s="124"/>
      <c r="B16" s="125"/>
      <c r="C16" s="129"/>
      <c r="D16" s="127" t="s">
        <v>19</v>
      </c>
      <c r="E16" s="131"/>
      <c r="F16" s="131"/>
    </row>
    <row r="17" spans="1:6">
      <c r="A17" s="124"/>
      <c r="B17" s="125"/>
      <c r="C17" s="129"/>
      <c r="D17" s="127" t="s">
        <v>19</v>
      </c>
      <c r="E17" s="131"/>
      <c r="F17" s="131"/>
    </row>
    <row r="18" spans="1:6">
      <c r="A18" s="124"/>
      <c r="B18" s="125"/>
      <c r="C18" s="129"/>
      <c r="D18" s="127" t="s">
        <v>19</v>
      </c>
      <c r="E18" s="131"/>
      <c r="F18" s="131"/>
    </row>
    <row r="19" spans="1:6">
      <c r="A19" s="124"/>
      <c r="B19" s="125"/>
      <c r="C19" s="129"/>
      <c r="D19" s="127" t="s">
        <v>19</v>
      </c>
      <c r="E19" s="131"/>
      <c r="F19" s="131"/>
    </row>
    <row r="20" spans="1:6">
      <c r="A20" s="124"/>
      <c r="B20" s="125"/>
      <c r="C20" s="129"/>
      <c r="D20" s="127" t="s">
        <v>19</v>
      </c>
      <c r="E20" s="131"/>
      <c r="F20" s="131"/>
    </row>
    <row r="21" spans="1:6">
      <c r="A21" s="124"/>
      <c r="B21" s="125"/>
      <c r="C21" s="129"/>
      <c r="D21" s="127" t="s">
        <v>19</v>
      </c>
      <c r="E21" s="131"/>
      <c r="F21" s="131"/>
    </row>
    <row r="22" spans="1:6">
      <c r="A22" s="132" t="s">
        <v>27</v>
      </c>
      <c r="B22" s="132"/>
      <c r="C22" s="132"/>
      <c r="D22" s="132" t="s">
        <v>28</v>
      </c>
      <c r="E22" s="132">
        <v>5000000</v>
      </c>
      <c r="F22" s="132">
        <v>1500000</v>
      </c>
    </row>
    <row r="23" spans="1:6">
      <c r="A23" s="132" t="s">
        <v>29</v>
      </c>
      <c r="B23" s="132"/>
      <c r="C23" s="132"/>
      <c r="D23" s="132" t="s">
        <v>28</v>
      </c>
      <c r="E23" s="132">
        <v>0</v>
      </c>
      <c r="F23" s="132">
        <v>0</v>
      </c>
    </row>
    <row r="24" spans="1:6">
      <c r="A24" s="132" t="s">
        <v>30</v>
      </c>
      <c r="B24" s="132"/>
      <c r="C24" s="132"/>
      <c r="D24" s="132" t="s">
        <v>28</v>
      </c>
      <c r="E24" s="132">
        <v>1500000</v>
      </c>
      <c r="F24" s="132">
        <v>450000</v>
      </c>
    </row>
    <row r="25" spans="1:6">
      <c r="A25" s="132" t="s">
        <v>31</v>
      </c>
      <c r="B25" s="132"/>
      <c r="C25" s="132"/>
      <c r="D25" s="132" t="s">
        <v>28</v>
      </c>
      <c r="E25" s="132">
        <v>8000000</v>
      </c>
      <c r="F25" s="132">
        <v>2400000</v>
      </c>
    </row>
    <row r="26" spans="1:6">
      <c r="A26" s="132" t="s">
        <v>32</v>
      </c>
      <c r="B26" s="132"/>
      <c r="C26" s="132"/>
      <c r="D26" s="132" t="s">
        <v>28</v>
      </c>
      <c r="E26" s="132">
        <v>500000</v>
      </c>
      <c r="F26" s="132">
        <v>150000</v>
      </c>
    </row>
    <row r="27" spans="1:6">
      <c r="A27" s="132" t="s">
        <v>33</v>
      </c>
      <c r="B27" s="132"/>
      <c r="C27" s="132"/>
      <c r="D27" s="132" t="s">
        <v>28</v>
      </c>
      <c r="E27" s="132">
        <v>250000</v>
      </c>
      <c r="F27" s="132">
        <v>75000</v>
      </c>
    </row>
    <row r="28" spans="1:6">
      <c r="A28" s="132"/>
      <c r="B28" s="132"/>
      <c r="C28" s="132"/>
      <c r="D28" s="132" t="s">
        <v>28</v>
      </c>
      <c r="E28" s="132"/>
      <c r="F28" s="132">
        <v>0</v>
      </c>
    </row>
    <row r="29" spans="1:6">
      <c r="A29" s="132"/>
      <c r="B29" s="132"/>
      <c r="C29" s="132"/>
      <c r="D29" s="132" t="s">
        <v>28</v>
      </c>
      <c r="E29" s="132"/>
      <c r="F29" s="132">
        <v>0</v>
      </c>
    </row>
    <row r="30" spans="1:6">
      <c r="A30" s="132" t="s">
        <v>34</v>
      </c>
      <c r="B30" s="132"/>
      <c r="C30" s="132"/>
      <c r="D30" s="132" t="s">
        <v>28</v>
      </c>
      <c r="E30" s="132"/>
      <c r="F30" s="132">
        <v>0</v>
      </c>
    </row>
    <row r="31" spans="1:6">
      <c r="A31" s="132" t="s">
        <v>35</v>
      </c>
      <c r="B31" s="132"/>
      <c r="C31" s="132"/>
      <c r="D31" s="132" t="s">
        <v>28</v>
      </c>
      <c r="E31" s="132"/>
      <c r="F31" s="132">
        <v>0</v>
      </c>
    </row>
    <row r="32" spans="1:6">
      <c r="A32" s="132" t="s">
        <v>36</v>
      </c>
      <c r="B32" s="132"/>
      <c r="C32" s="132"/>
      <c r="D32" s="132" t="s">
        <v>28</v>
      </c>
      <c r="E32" s="132"/>
      <c r="F32" s="132">
        <v>0</v>
      </c>
    </row>
    <row r="33" spans="1:6">
      <c r="A33" s="132" t="s">
        <v>37</v>
      </c>
      <c r="B33" s="132"/>
      <c r="C33" s="132"/>
      <c r="D33" s="132" t="s">
        <v>28</v>
      </c>
      <c r="E33" s="132"/>
      <c r="F33" s="132">
        <v>0</v>
      </c>
    </row>
    <row r="34" spans="1:6">
      <c r="A34" s="132" t="s">
        <v>38</v>
      </c>
      <c r="B34" s="132"/>
      <c r="C34" s="132"/>
      <c r="D34" s="132" t="s">
        <v>28</v>
      </c>
      <c r="E34" s="132"/>
      <c r="F34" s="132">
        <v>0</v>
      </c>
    </row>
    <row r="35" spans="1:6">
      <c r="A35" s="133"/>
      <c r="B35" s="134"/>
      <c r="C35" s="134"/>
      <c r="D35" s="135" t="s">
        <v>39</v>
      </c>
      <c r="E35" s="136"/>
      <c r="F35" s="1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T462"/>
  <sheetViews>
    <sheetView topLeftCell="A50" workbookViewId="0">
      <pane xSplit="1" topLeftCell="AB1" activePane="topRight" state="frozen"/>
      <selection pane="topRight" activeCell="AJ2" sqref="AJ2:AJ71"/>
    </sheetView>
  </sheetViews>
  <sheetFormatPr defaultColWidth="12.6640625" defaultRowHeight="15" customHeight="1"/>
  <cols>
    <col min="1" max="1" width="38.33203125" customWidth="1"/>
    <col min="2" max="2" width="30.33203125" customWidth="1"/>
    <col min="3" max="3" width="23.44140625" customWidth="1"/>
    <col min="4" max="4" width="33.6640625" customWidth="1"/>
    <col min="5" max="6" width="16.44140625" customWidth="1"/>
    <col min="7" max="8" width="10.33203125" customWidth="1"/>
    <col min="9" max="9" width="12.88671875" customWidth="1"/>
    <col min="10" max="10" width="10.33203125" customWidth="1"/>
    <col min="11" max="11" width="11.6640625" customWidth="1"/>
    <col min="12" max="14" width="10" customWidth="1"/>
    <col min="15" max="15" width="15.33203125" customWidth="1"/>
    <col min="16" max="26" width="12.21875" customWidth="1"/>
    <col min="27" max="27" width="13.77734375" customWidth="1"/>
    <col min="28" max="29" width="14.44140625" customWidth="1"/>
    <col min="30" max="30" width="11.44140625" customWidth="1"/>
    <col min="31" max="31" width="11.77734375" customWidth="1"/>
    <col min="32" max="32" width="12.33203125" customWidth="1"/>
    <col min="33" max="33" width="14.21875" customWidth="1"/>
    <col min="34" max="34" width="10.33203125" customWidth="1"/>
    <col min="35" max="36" width="12.21875" customWidth="1"/>
    <col min="37" max="37" width="11" customWidth="1"/>
    <col min="38" max="38" width="29.33203125" customWidth="1"/>
    <col min="39" max="39" width="12.44140625" customWidth="1"/>
    <col min="40" max="40" width="27.88671875" customWidth="1"/>
    <col min="41" max="42" width="12.44140625" customWidth="1"/>
    <col min="43" max="43" width="9.44140625" customWidth="1"/>
    <col min="44" max="44" width="4.44140625" customWidth="1"/>
    <col min="45" max="45" width="2" customWidth="1"/>
  </cols>
  <sheetData>
    <row r="1" spans="1:46" ht="35.25" customHeight="1">
      <c r="A1" s="30" t="s">
        <v>40</v>
      </c>
      <c r="B1" s="12" t="s">
        <v>41</v>
      </c>
      <c r="C1" s="20" t="s">
        <v>42</v>
      </c>
      <c r="D1" s="12" t="s">
        <v>43</v>
      </c>
      <c r="E1" s="12" t="s">
        <v>44</v>
      </c>
      <c r="F1" s="12" t="s">
        <v>45</v>
      </c>
      <c r="G1" s="21" t="s">
        <v>46</v>
      </c>
      <c r="H1" s="22" t="s">
        <v>47</v>
      </c>
      <c r="I1" s="23" t="s">
        <v>48</v>
      </c>
      <c r="J1" s="23" t="s">
        <v>49</v>
      </c>
      <c r="K1" s="20" t="s">
        <v>50</v>
      </c>
      <c r="L1" s="24" t="s">
        <v>51</v>
      </c>
      <c r="M1" s="24" t="s">
        <v>52</v>
      </c>
      <c r="N1" s="20" t="s">
        <v>53</v>
      </c>
      <c r="O1" s="12" t="s">
        <v>54</v>
      </c>
      <c r="P1" s="24" t="s">
        <v>55</v>
      </c>
      <c r="Q1" s="24" t="s">
        <v>56</v>
      </c>
      <c r="R1" s="24" t="s">
        <v>57</v>
      </c>
      <c r="S1" s="24" t="s">
        <v>58</v>
      </c>
      <c r="T1" s="24" t="s">
        <v>59</v>
      </c>
      <c r="U1" s="24" t="s">
        <v>60</v>
      </c>
      <c r="V1" s="24" t="s">
        <v>61</v>
      </c>
      <c r="W1" s="24" t="s">
        <v>62</v>
      </c>
      <c r="X1" s="24" t="s">
        <v>63</v>
      </c>
      <c r="Y1" s="24" t="s">
        <v>64</v>
      </c>
      <c r="Z1" s="24" t="s">
        <v>65</v>
      </c>
      <c r="AA1" s="24" t="s">
        <v>66</v>
      </c>
      <c r="AB1" s="24" t="s">
        <v>67</v>
      </c>
      <c r="AC1" s="24" t="s">
        <v>68</v>
      </c>
      <c r="AD1" s="24" t="s">
        <v>69</v>
      </c>
      <c r="AE1" s="24" t="s">
        <v>70</v>
      </c>
      <c r="AF1" s="24" t="s">
        <v>71</v>
      </c>
      <c r="AG1" s="24" t="s">
        <v>72</v>
      </c>
      <c r="AH1" s="24" t="s">
        <v>73</v>
      </c>
      <c r="AI1" s="24" t="s">
        <v>74</v>
      </c>
      <c r="AJ1" s="24" t="s">
        <v>75</v>
      </c>
      <c r="AK1" s="31" t="s">
        <v>76</v>
      </c>
      <c r="AL1" s="24" t="s">
        <v>77</v>
      </c>
      <c r="AM1" s="24" t="s">
        <v>78</v>
      </c>
      <c r="AN1" s="24" t="s">
        <v>79</v>
      </c>
      <c r="AO1" s="24" t="s">
        <v>80</v>
      </c>
      <c r="AP1" s="32" t="s">
        <v>81</v>
      </c>
      <c r="AQ1" s="24" t="s">
        <v>82</v>
      </c>
      <c r="AR1" s="33" t="s">
        <v>83</v>
      </c>
      <c r="AS1" s="25"/>
    </row>
    <row r="2" spans="1:46" ht="11.25" customHeight="1">
      <c r="A2" s="53" t="s">
        <v>84</v>
      </c>
      <c r="B2" s="52" t="s">
        <v>85</v>
      </c>
      <c r="C2" s="52" t="s">
        <v>86</v>
      </c>
      <c r="D2" s="56" t="s">
        <v>87</v>
      </c>
      <c r="E2" s="57">
        <v>44917</v>
      </c>
      <c r="F2" s="57">
        <v>47109</v>
      </c>
      <c r="G2" s="59">
        <v>4962500</v>
      </c>
      <c r="H2" s="107">
        <v>4877467.38</v>
      </c>
      <c r="I2" s="107">
        <v>4937687.5599999996</v>
      </c>
      <c r="J2" s="60"/>
      <c r="K2" s="63"/>
      <c r="L2" s="63">
        <v>6.5000000000000002E-2</v>
      </c>
      <c r="M2" s="63">
        <f>MAX(4.62356,1)/100</f>
        <v>4.6235600000000002E-2</v>
      </c>
      <c r="N2" s="63"/>
      <c r="O2" s="64" t="s">
        <v>88</v>
      </c>
      <c r="P2" s="65" t="s">
        <v>89</v>
      </c>
      <c r="Q2" s="65" t="s">
        <v>11</v>
      </c>
      <c r="R2" s="57"/>
      <c r="S2" s="65"/>
      <c r="T2" s="51" t="s">
        <v>90</v>
      </c>
      <c r="U2" s="51" t="s">
        <v>11</v>
      </c>
      <c r="V2" s="51" t="s">
        <v>11</v>
      </c>
      <c r="W2" s="51" t="s">
        <v>11</v>
      </c>
      <c r="X2" s="51" t="s">
        <v>11</v>
      </c>
      <c r="Y2" s="51" t="s">
        <v>11</v>
      </c>
      <c r="Z2" s="51" t="s">
        <v>11</v>
      </c>
      <c r="AA2" s="51" t="s">
        <v>11</v>
      </c>
      <c r="AB2" s="66">
        <v>176.55799999999999</v>
      </c>
      <c r="AC2" s="66">
        <v>35.875</v>
      </c>
      <c r="AD2" s="67"/>
      <c r="AE2" s="66">
        <v>515.70000000000005</v>
      </c>
      <c r="AF2" s="69">
        <v>4.6658879999999989</v>
      </c>
      <c r="AG2" s="69">
        <v>4.6658879999999989</v>
      </c>
      <c r="AH2" s="69"/>
      <c r="AI2" s="69"/>
      <c r="AJ2" s="70">
        <v>0.33447607439239352</v>
      </c>
      <c r="AK2" s="72"/>
      <c r="AL2" s="73"/>
      <c r="AM2" s="75"/>
      <c r="AN2" s="73"/>
      <c r="AO2" s="110">
        <v>0</v>
      </c>
      <c r="AP2" s="110">
        <v>0</v>
      </c>
      <c r="AQ2" s="73"/>
      <c r="AR2" s="26" t="s">
        <v>7</v>
      </c>
      <c r="AS2" s="26"/>
      <c r="AT2" s="112" t="s">
        <v>84</v>
      </c>
    </row>
    <row r="3" spans="1:46" ht="11.25" customHeight="1">
      <c r="A3" s="53" t="s">
        <v>91</v>
      </c>
      <c r="B3" s="52" t="s">
        <v>85</v>
      </c>
      <c r="C3" s="52" t="s">
        <v>86</v>
      </c>
      <c r="D3" s="56" t="s">
        <v>87</v>
      </c>
      <c r="E3" s="57">
        <v>44917</v>
      </c>
      <c r="F3" s="57">
        <v>47109</v>
      </c>
      <c r="G3" s="59">
        <v>2572142.2400000002</v>
      </c>
      <c r="H3" s="108">
        <v>2572142.2400000002</v>
      </c>
      <c r="I3" s="107">
        <v>2554812.58</v>
      </c>
      <c r="J3" s="60"/>
      <c r="K3" s="63"/>
      <c r="L3" s="63">
        <v>6.5000000000000002E-2</v>
      </c>
      <c r="M3" s="63">
        <f t="shared" ref="M3:M10" si="0">MAX(4.62356,1)/100</f>
        <v>4.6235600000000002E-2</v>
      </c>
      <c r="N3" s="63"/>
      <c r="O3" s="64" t="s">
        <v>88</v>
      </c>
      <c r="P3" s="65" t="s">
        <v>89</v>
      </c>
      <c r="Q3" s="65" t="s">
        <v>11</v>
      </c>
      <c r="R3" s="57"/>
      <c r="S3" s="65"/>
      <c r="T3" s="51" t="s">
        <v>90</v>
      </c>
      <c r="U3" s="51" t="s">
        <v>11</v>
      </c>
      <c r="V3" s="51" t="s">
        <v>11</v>
      </c>
      <c r="W3" s="51" t="s">
        <v>11</v>
      </c>
      <c r="X3" s="51" t="s">
        <v>11</v>
      </c>
      <c r="Y3" s="51" t="s">
        <v>11</v>
      </c>
      <c r="Z3" s="51" t="s">
        <v>11</v>
      </c>
      <c r="AA3" s="51" t="s">
        <v>11</v>
      </c>
      <c r="AB3" s="66">
        <v>176.55799999999999</v>
      </c>
      <c r="AC3" s="66">
        <v>35.875</v>
      </c>
      <c r="AD3" s="66"/>
      <c r="AE3" s="66">
        <v>515.70000000000005</v>
      </c>
      <c r="AF3" s="69">
        <v>4.6658879999999989</v>
      </c>
      <c r="AG3" s="69">
        <v>4.6658879999999989</v>
      </c>
      <c r="AH3" s="69"/>
      <c r="AI3" s="69"/>
      <c r="AJ3" s="70">
        <v>0.33447607439239352</v>
      </c>
      <c r="AK3" s="72"/>
      <c r="AL3" s="73"/>
      <c r="AM3" s="75"/>
      <c r="AN3" s="73"/>
      <c r="AO3" s="110">
        <v>0</v>
      </c>
      <c r="AP3" s="110">
        <v>0</v>
      </c>
      <c r="AQ3" s="73"/>
      <c r="AR3" s="26" t="s">
        <v>7</v>
      </c>
      <c r="AS3" s="26"/>
      <c r="AT3" s="112" t="s">
        <v>91</v>
      </c>
    </row>
    <row r="4" spans="1:46" ht="11.25" customHeight="1"/>
    <row r="5" spans="1:46" ht="11.25" customHeight="1"/>
    <row r="6" spans="1:46" ht="11.25" customHeight="1">
      <c r="A6" s="53" t="s">
        <v>94</v>
      </c>
      <c r="B6" s="52" t="s">
        <v>92</v>
      </c>
      <c r="C6" s="52" t="s">
        <v>86</v>
      </c>
      <c r="D6" s="56" t="s">
        <v>93</v>
      </c>
      <c r="E6" s="57">
        <v>44924</v>
      </c>
      <c r="F6" s="57">
        <v>47128</v>
      </c>
      <c r="G6" s="59">
        <v>2625000</v>
      </c>
      <c r="H6" s="108">
        <v>0</v>
      </c>
      <c r="I6" s="107">
        <v>-39375</v>
      </c>
      <c r="J6" s="60"/>
      <c r="K6" s="63"/>
      <c r="L6" s="63">
        <v>6.25E-2</v>
      </c>
      <c r="M6" s="63">
        <f t="shared" ref="M6" si="1">MAX(4.65554,1)/100</f>
        <v>4.6555400000000004E-2</v>
      </c>
      <c r="N6" s="63"/>
      <c r="O6" s="64" t="s">
        <v>88</v>
      </c>
      <c r="P6" s="65" t="s">
        <v>89</v>
      </c>
      <c r="Q6" s="65" t="s">
        <v>11</v>
      </c>
      <c r="R6" s="57"/>
      <c r="S6" s="65"/>
      <c r="T6" s="51" t="s">
        <v>90</v>
      </c>
      <c r="U6" s="51" t="s">
        <v>11</v>
      </c>
      <c r="V6" s="51" t="s">
        <v>11</v>
      </c>
      <c r="W6" s="51" t="s">
        <v>11</v>
      </c>
      <c r="X6" s="51" t="s">
        <v>11</v>
      </c>
      <c r="Y6" s="51" t="s">
        <v>11</v>
      </c>
      <c r="Z6" s="51" t="s">
        <v>11</v>
      </c>
      <c r="AA6" s="51" t="s">
        <v>11</v>
      </c>
      <c r="AB6" s="66">
        <v>38.722075619056724</v>
      </c>
      <c r="AC6" s="66">
        <v>12.384568839285841</v>
      </c>
      <c r="AD6" s="68"/>
      <c r="AE6" s="66">
        <v>208.7</v>
      </c>
      <c r="AF6" s="69">
        <v>4.0271890485027217</v>
      </c>
      <c r="AG6" s="69">
        <v>4.0271890485027217</v>
      </c>
      <c r="AH6" s="69"/>
      <c r="AI6" s="71"/>
      <c r="AJ6" s="70">
        <v>0.45844208064233427</v>
      </c>
      <c r="AK6" s="72"/>
      <c r="AL6" s="73"/>
      <c r="AM6" s="75"/>
      <c r="AN6" s="73"/>
      <c r="AO6" s="110">
        <v>0</v>
      </c>
      <c r="AP6" s="110">
        <v>0</v>
      </c>
      <c r="AQ6" s="73"/>
      <c r="AR6" s="26" t="s">
        <v>7</v>
      </c>
      <c r="AS6" s="26"/>
      <c r="AT6" s="112" t="s">
        <v>94</v>
      </c>
    </row>
    <row r="7" spans="1:46" ht="11.25" customHeight="1"/>
    <row r="8" spans="1:46" ht="11.25" customHeight="1">
      <c r="A8" s="53" t="s">
        <v>95</v>
      </c>
      <c r="B8" s="52" t="s">
        <v>96</v>
      </c>
      <c r="C8" s="52" t="s">
        <v>86</v>
      </c>
      <c r="D8" s="56" t="s">
        <v>97</v>
      </c>
      <c r="E8" s="57">
        <v>44923</v>
      </c>
      <c r="F8" s="57">
        <v>47115</v>
      </c>
      <c r="G8" s="59">
        <v>4962500</v>
      </c>
      <c r="H8" s="108">
        <v>4877195.71</v>
      </c>
      <c r="I8" s="107">
        <v>4962500</v>
      </c>
      <c r="J8" s="60"/>
      <c r="K8" s="63"/>
      <c r="L8" s="63">
        <v>6.7500000000000004E-2</v>
      </c>
      <c r="M8" s="63">
        <f t="shared" si="0"/>
        <v>4.6235600000000002E-2</v>
      </c>
      <c r="N8" s="63"/>
      <c r="O8" s="64" t="s">
        <v>88</v>
      </c>
      <c r="P8" s="65" t="s">
        <v>89</v>
      </c>
      <c r="Q8" s="65" t="s">
        <v>11</v>
      </c>
      <c r="R8" s="57"/>
      <c r="S8" s="65"/>
      <c r="T8" s="51" t="s">
        <v>90</v>
      </c>
      <c r="U8" s="51" t="s">
        <v>11</v>
      </c>
      <c r="V8" s="51" t="s">
        <v>11</v>
      </c>
      <c r="W8" s="51" t="s">
        <v>11</v>
      </c>
      <c r="X8" s="51" t="s">
        <v>11</v>
      </c>
      <c r="Y8" s="51" t="s">
        <v>11</v>
      </c>
      <c r="Z8" s="51" t="s">
        <v>11</v>
      </c>
      <c r="AA8" s="51" t="s">
        <v>11</v>
      </c>
      <c r="AB8" s="66">
        <v>287.04714107637528</v>
      </c>
      <c r="AC8" s="66">
        <v>46.678302263931784</v>
      </c>
      <c r="AD8" s="66"/>
      <c r="AE8" s="66">
        <v>544.00254098000005</v>
      </c>
      <c r="AF8" s="69">
        <v>3.891829633666247</v>
      </c>
      <c r="AG8" s="69">
        <v>3.891829633666247</v>
      </c>
      <c r="AH8" s="69"/>
      <c r="AI8" s="69"/>
      <c r="AJ8" s="70">
        <v>0.65400000000000003</v>
      </c>
      <c r="AK8" s="72"/>
      <c r="AL8" s="73"/>
      <c r="AM8" s="75"/>
      <c r="AN8" s="73"/>
      <c r="AO8" s="110">
        <v>0</v>
      </c>
      <c r="AP8" s="110">
        <v>0</v>
      </c>
      <c r="AQ8" s="73"/>
      <c r="AR8" s="26" t="s">
        <v>7</v>
      </c>
      <c r="AS8" s="26"/>
      <c r="AT8" s="112" t="s">
        <v>95</v>
      </c>
    </row>
    <row r="9" spans="1:46" ht="11.25" customHeight="1">
      <c r="A9" s="53" t="s">
        <v>98</v>
      </c>
      <c r="B9" s="52" t="s">
        <v>96</v>
      </c>
      <c r="C9" s="52" t="s">
        <v>86</v>
      </c>
      <c r="D9" s="56" t="s">
        <v>97</v>
      </c>
      <c r="E9" s="57">
        <v>44923</v>
      </c>
      <c r="F9" s="57">
        <v>47115</v>
      </c>
      <c r="G9" s="59">
        <v>1702432.92</v>
      </c>
      <c r="H9" s="107">
        <v>1702432.92</v>
      </c>
      <c r="I9" s="107">
        <v>1702432.92</v>
      </c>
      <c r="J9" s="60"/>
      <c r="K9" s="63"/>
      <c r="L9" s="63">
        <v>6.7500000000000004E-2</v>
      </c>
      <c r="M9" s="63">
        <f t="shared" si="0"/>
        <v>4.6235600000000002E-2</v>
      </c>
      <c r="N9" s="63"/>
      <c r="O9" s="64" t="s">
        <v>88</v>
      </c>
      <c r="P9" s="65" t="s">
        <v>89</v>
      </c>
      <c r="Q9" s="65" t="s">
        <v>11</v>
      </c>
      <c r="R9" s="57"/>
      <c r="S9" s="65"/>
      <c r="T9" s="51" t="s">
        <v>90</v>
      </c>
      <c r="U9" s="51" t="s">
        <v>11</v>
      </c>
      <c r="V9" s="51" t="s">
        <v>11</v>
      </c>
      <c r="W9" s="51" t="s">
        <v>11</v>
      </c>
      <c r="X9" s="51" t="s">
        <v>11</v>
      </c>
      <c r="Y9" s="51" t="s">
        <v>11</v>
      </c>
      <c r="Z9" s="51" t="s">
        <v>11</v>
      </c>
      <c r="AA9" s="51" t="s">
        <v>11</v>
      </c>
      <c r="AB9" s="66">
        <v>287.04714107637528</v>
      </c>
      <c r="AC9" s="66">
        <v>46.678302263931784</v>
      </c>
      <c r="AD9" s="66"/>
      <c r="AE9" s="66">
        <v>544.00254098000005</v>
      </c>
      <c r="AF9" s="69">
        <v>3.891829633666247</v>
      </c>
      <c r="AG9" s="69">
        <v>3.891829633666247</v>
      </c>
      <c r="AH9" s="69"/>
      <c r="AI9" s="69"/>
      <c r="AJ9" s="70">
        <v>0.65400000000000003</v>
      </c>
      <c r="AK9" s="72"/>
      <c r="AL9" s="73"/>
      <c r="AM9" s="75"/>
      <c r="AN9" s="73"/>
      <c r="AO9" s="110">
        <v>0</v>
      </c>
      <c r="AP9" s="110">
        <v>0</v>
      </c>
      <c r="AQ9" s="73"/>
      <c r="AR9" s="26" t="s">
        <v>7</v>
      </c>
      <c r="AS9" s="26"/>
      <c r="AT9" s="112" t="s">
        <v>98</v>
      </c>
    </row>
    <row r="10" spans="1:46" ht="11.25" customHeight="1">
      <c r="A10" s="53" t="s">
        <v>99</v>
      </c>
      <c r="B10" s="52" t="s">
        <v>96</v>
      </c>
      <c r="C10" s="52" t="s">
        <v>86</v>
      </c>
      <c r="D10" s="56" t="s">
        <v>97</v>
      </c>
      <c r="E10" s="57">
        <v>44923</v>
      </c>
      <c r="F10" s="57">
        <v>47115</v>
      </c>
      <c r="G10" s="59">
        <v>1052631.58</v>
      </c>
      <c r="H10" s="108">
        <v>0</v>
      </c>
      <c r="I10" s="107">
        <v>0</v>
      </c>
      <c r="J10" s="60"/>
      <c r="K10" s="63"/>
      <c r="L10" s="63">
        <v>6.7500000000000004E-2</v>
      </c>
      <c r="M10" s="63">
        <f t="shared" si="0"/>
        <v>4.6235600000000002E-2</v>
      </c>
      <c r="N10" s="63"/>
      <c r="O10" s="64" t="s">
        <v>88</v>
      </c>
      <c r="P10" s="65" t="s">
        <v>89</v>
      </c>
      <c r="Q10" s="65" t="s">
        <v>11</v>
      </c>
      <c r="R10" s="57"/>
      <c r="S10" s="65"/>
      <c r="T10" s="51" t="s">
        <v>90</v>
      </c>
      <c r="U10" s="51" t="s">
        <v>11</v>
      </c>
      <c r="V10" s="51" t="s">
        <v>11</v>
      </c>
      <c r="W10" s="51" t="s">
        <v>11</v>
      </c>
      <c r="X10" s="51" t="s">
        <v>11</v>
      </c>
      <c r="Y10" s="51" t="s">
        <v>11</v>
      </c>
      <c r="Z10" s="51" t="s">
        <v>11</v>
      </c>
      <c r="AA10" s="51" t="s">
        <v>11</v>
      </c>
      <c r="AB10" s="66">
        <v>287.04714107637528</v>
      </c>
      <c r="AC10" s="66">
        <v>46.678302263931784</v>
      </c>
      <c r="AD10" s="66">
        <v>20</v>
      </c>
      <c r="AE10" s="66">
        <v>544.00254098000005</v>
      </c>
      <c r="AF10" s="69">
        <v>3.891829633666247</v>
      </c>
      <c r="AG10" s="69">
        <v>3.891829633666247</v>
      </c>
      <c r="AH10" s="69"/>
      <c r="AI10" s="69"/>
      <c r="AJ10" s="70">
        <v>0.65400000000000003</v>
      </c>
      <c r="AK10" s="72"/>
      <c r="AL10" s="73"/>
      <c r="AM10" s="75"/>
      <c r="AN10" s="73"/>
      <c r="AO10" s="110">
        <v>0</v>
      </c>
      <c r="AP10" s="110">
        <v>0</v>
      </c>
      <c r="AQ10" s="73"/>
      <c r="AR10" s="26" t="s">
        <v>7</v>
      </c>
      <c r="AS10" s="26"/>
      <c r="AT10" s="112" t="s">
        <v>99</v>
      </c>
    </row>
    <row r="11" spans="1:46" ht="11.25" customHeight="1">
      <c r="A11" s="53" t="s">
        <v>100</v>
      </c>
      <c r="B11" s="52" t="s">
        <v>100</v>
      </c>
      <c r="C11" s="52" t="s">
        <v>86</v>
      </c>
      <c r="D11" s="56" t="s">
        <v>101</v>
      </c>
      <c r="E11" s="57">
        <v>44957</v>
      </c>
      <c r="F11" s="57">
        <v>47149</v>
      </c>
      <c r="G11" s="59">
        <v>1990000</v>
      </c>
      <c r="H11" s="108">
        <v>1954464.84</v>
      </c>
      <c r="I11" s="107">
        <v>1950200.46</v>
      </c>
      <c r="J11" s="60"/>
      <c r="K11" s="63"/>
      <c r="L11" s="63">
        <v>6.5000000000000002E-2</v>
      </c>
      <c r="M11" s="63">
        <f>MAX(4.78,1)/100</f>
        <v>4.7800000000000002E-2</v>
      </c>
      <c r="N11" s="63"/>
      <c r="O11" s="64" t="s">
        <v>88</v>
      </c>
      <c r="P11" s="65" t="s">
        <v>89</v>
      </c>
      <c r="Q11" s="65" t="s">
        <v>11</v>
      </c>
      <c r="R11" s="57"/>
      <c r="S11" s="65"/>
      <c r="T11" s="51" t="s">
        <v>90</v>
      </c>
      <c r="U11" s="51" t="s">
        <v>11</v>
      </c>
      <c r="V11" s="51" t="s">
        <v>11</v>
      </c>
      <c r="W11" s="51" t="s">
        <v>11</v>
      </c>
      <c r="X11" s="51" t="s">
        <v>11</v>
      </c>
      <c r="Y11" s="51" t="s">
        <v>11</v>
      </c>
      <c r="Z11" s="51" t="s">
        <v>11</v>
      </c>
      <c r="AA11" s="51" t="s">
        <v>11</v>
      </c>
      <c r="AB11" s="66">
        <v>207.64599999999996</v>
      </c>
      <c r="AC11" s="66">
        <v>38.062587999999998</v>
      </c>
      <c r="AD11" s="66"/>
      <c r="AE11" s="66">
        <v>460</v>
      </c>
      <c r="AF11" s="69">
        <v>4.8482646529447759</v>
      </c>
      <c r="AG11" s="69">
        <v>4.8482646529447759</v>
      </c>
      <c r="AH11" s="69"/>
      <c r="AI11" s="69"/>
      <c r="AJ11" s="70">
        <v>0.55678398988093913</v>
      </c>
      <c r="AK11" s="72"/>
      <c r="AL11" s="73"/>
      <c r="AM11" s="75"/>
      <c r="AN11" s="73"/>
      <c r="AO11" s="110">
        <v>0</v>
      </c>
      <c r="AP11" s="110">
        <v>0</v>
      </c>
      <c r="AQ11" s="73"/>
      <c r="AR11" s="26" t="s">
        <v>7</v>
      </c>
      <c r="AS11" s="26"/>
      <c r="AT11" s="112" t="s">
        <v>100</v>
      </c>
    </row>
    <row r="12" spans="1:46" ht="11.25" customHeight="1">
      <c r="A12" s="53" t="s">
        <v>102</v>
      </c>
      <c r="B12" s="52" t="s">
        <v>100</v>
      </c>
      <c r="C12" s="52" t="s">
        <v>86</v>
      </c>
      <c r="D12" s="56" t="s">
        <v>101</v>
      </c>
      <c r="E12" s="57">
        <v>44957</v>
      </c>
      <c r="F12" s="57">
        <v>47149</v>
      </c>
      <c r="G12" s="59">
        <v>2173913.04</v>
      </c>
      <c r="H12" s="108">
        <v>849420.29</v>
      </c>
      <c r="I12" s="107">
        <v>805942.53</v>
      </c>
      <c r="J12" s="60"/>
      <c r="K12" s="63"/>
      <c r="L12" s="63">
        <v>6.5000000000000002E-2</v>
      </c>
      <c r="M12" s="63">
        <f t="shared" ref="M12:M13" si="2">MAX(4.78,1)/100</f>
        <v>4.7800000000000002E-2</v>
      </c>
      <c r="N12" s="63"/>
      <c r="O12" s="64" t="s">
        <v>88</v>
      </c>
      <c r="P12" s="65" t="s">
        <v>89</v>
      </c>
      <c r="Q12" s="65" t="s">
        <v>11</v>
      </c>
      <c r="R12" s="57"/>
      <c r="S12" s="65"/>
      <c r="T12" s="51" t="s">
        <v>90</v>
      </c>
      <c r="U12" s="51" t="s">
        <v>11</v>
      </c>
      <c r="V12" s="51" t="s">
        <v>11</v>
      </c>
      <c r="W12" s="51" t="s">
        <v>11</v>
      </c>
      <c r="X12" s="51" t="s">
        <v>11</v>
      </c>
      <c r="Y12" s="51" t="s">
        <v>11</v>
      </c>
      <c r="Z12" s="51" t="s">
        <v>11</v>
      </c>
      <c r="AA12" s="51" t="s">
        <v>11</v>
      </c>
      <c r="AB12" s="66">
        <v>207.64599999999996</v>
      </c>
      <c r="AC12" s="66">
        <v>38.062587999999998</v>
      </c>
      <c r="AD12" s="66"/>
      <c r="AE12" s="66">
        <v>460</v>
      </c>
      <c r="AF12" s="69">
        <v>4.8482646529447759</v>
      </c>
      <c r="AG12" s="69">
        <v>4.8482646529447759</v>
      </c>
      <c r="AH12" s="69"/>
      <c r="AI12" s="69"/>
      <c r="AJ12" s="70">
        <v>0.55678398988093913</v>
      </c>
      <c r="AK12" s="72"/>
      <c r="AL12" s="73"/>
      <c r="AM12" s="75"/>
      <c r="AN12" s="73"/>
      <c r="AO12" s="110">
        <v>0</v>
      </c>
      <c r="AP12" s="110">
        <v>0</v>
      </c>
      <c r="AQ12" s="73"/>
      <c r="AR12" s="26" t="s">
        <v>7</v>
      </c>
      <c r="AS12" s="26"/>
      <c r="AT12" s="112" t="s">
        <v>102</v>
      </c>
    </row>
    <row r="13" spans="1:46" ht="11.25" customHeight="1">
      <c r="A13" s="53" t="s">
        <v>103</v>
      </c>
      <c r="B13" s="52" t="s">
        <v>100</v>
      </c>
      <c r="C13" s="52" t="s">
        <v>86</v>
      </c>
      <c r="D13" s="56" t="s">
        <v>101</v>
      </c>
      <c r="E13" s="57">
        <v>44957</v>
      </c>
      <c r="F13" s="57">
        <v>47149</v>
      </c>
      <c r="G13" s="59">
        <v>869565.22</v>
      </c>
      <c r="H13" s="108">
        <v>0</v>
      </c>
      <c r="I13" s="107">
        <v>-17391.099999999999</v>
      </c>
      <c r="J13" s="60"/>
      <c r="K13" s="63"/>
      <c r="L13" s="63">
        <v>6.5000000000000002E-2</v>
      </c>
      <c r="M13" s="63">
        <f t="shared" si="2"/>
        <v>4.7800000000000002E-2</v>
      </c>
      <c r="N13" s="63"/>
      <c r="O13" s="64" t="s">
        <v>88</v>
      </c>
      <c r="P13" s="65" t="s">
        <v>89</v>
      </c>
      <c r="Q13" s="65" t="s">
        <v>11</v>
      </c>
      <c r="R13" s="57"/>
      <c r="S13" s="65"/>
      <c r="T13" s="51" t="s">
        <v>90</v>
      </c>
      <c r="U13" s="51" t="s">
        <v>11</v>
      </c>
      <c r="V13" s="51" t="s">
        <v>11</v>
      </c>
      <c r="W13" s="51" t="s">
        <v>11</v>
      </c>
      <c r="X13" s="51" t="s">
        <v>11</v>
      </c>
      <c r="Y13" s="51" t="s">
        <v>11</v>
      </c>
      <c r="Z13" s="51" t="s">
        <v>11</v>
      </c>
      <c r="AA13" s="51" t="s">
        <v>11</v>
      </c>
      <c r="AB13" s="66">
        <v>207.64599999999996</v>
      </c>
      <c r="AC13" s="66">
        <v>38.062587999999998</v>
      </c>
      <c r="AD13" s="66">
        <v>30</v>
      </c>
      <c r="AE13" s="66">
        <v>460</v>
      </c>
      <c r="AF13" s="69">
        <v>4.8482646529447759</v>
      </c>
      <c r="AG13" s="69">
        <v>4.8482646529447759</v>
      </c>
      <c r="AH13" s="69"/>
      <c r="AI13" s="69"/>
      <c r="AJ13" s="70">
        <v>0.55678398988093913</v>
      </c>
      <c r="AK13" s="72"/>
      <c r="AL13" s="73"/>
      <c r="AM13" s="75"/>
      <c r="AN13" s="73"/>
      <c r="AO13" s="110">
        <v>0</v>
      </c>
      <c r="AP13" s="110">
        <v>0</v>
      </c>
      <c r="AQ13" s="73"/>
      <c r="AR13" s="26" t="s">
        <v>7</v>
      </c>
      <c r="AS13" s="26"/>
      <c r="AT13" s="112" t="s">
        <v>103</v>
      </c>
    </row>
    <row r="14" spans="1:46" ht="11.25" customHeight="1">
      <c r="A14" s="53" t="s">
        <v>104</v>
      </c>
      <c r="B14" s="52" t="s">
        <v>105</v>
      </c>
      <c r="C14" s="52" t="s">
        <v>86</v>
      </c>
      <c r="D14" s="56" t="s">
        <v>106</v>
      </c>
      <c r="E14" s="57">
        <v>44957</v>
      </c>
      <c r="F14" s="57">
        <v>46783</v>
      </c>
      <c r="G14" s="59">
        <v>2992500</v>
      </c>
      <c r="H14" s="108">
        <v>2960706.74</v>
      </c>
      <c r="I14" s="107">
        <v>2977537.67</v>
      </c>
      <c r="J14" s="60"/>
      <c r="K14" s="63"/>
      <c r="L14" s="63">
        <v>6.5000000000000002E-2</v>
      </c>
      <c r="M14" s="63">
        <v>0.01</v>
      </c>
      <c r="N14" s="63"/>
      <c r="O14" s="64" t="s">
        <v>88</v>
      </c>
      <c r="P14" s="65" t="s">
        <v>89</v>
      </c>
      <c r="Q14" s="65" t="s">
        <v>11</v>
      </c>
      <c r="R14" s="57"/>
      <c r="S14" s="65"/>
      <c r="T14" s="51" t="s">
        <v>90</v>
      </c>
      <c r="U14" s="51" t="s">
        <v>11</v>
      </c>
      <c r="V14" s="51" t="s">
        <v>11</v>
      </c>
      <c r="W14" s="51" t="s">
        <v>11</v>
      </c>
      <c r="X14" s="51" t="s">
        <v>11</v>
      </c>
      <c r="Y14" s="51" t="s">
        <v>11</v>
      </c>
      <c r="Z14" s="51" t="s">
        <v>11</v>
      </c>
      <c r="AA14" s="51" t="s">
        <v>11</v>
      </c>
      <c r="AB14" s="66">
        <v>62.034999999999997</v>
      </c>
      <c r="AC14" s="66">
        <v>21.36</v>
      </c>
      <c r="AD14" s="66"/>
      <c r="AE14" s="66">
        <v>227.38200000000001</v>
      </c>
      <c r="AF14" s="69">
        <v>4.4831460674157304</v>
      </c>
      <c r="AG14" s="69">
        <v>4.4831460674157304</v>
      </c>
      <c r="AH14" s="69"/>
      <c r="AI14" s="69"/>
      <c r="AJ14" s="70">
        <v>0.42865635413754388</v>
      </c>
      <c r="AK14" s="72"/>
      <c r="AL14" s="73"/>
      <c r="AM14" s="75"/>
      <c r="AN14" s="73"/>
      <c r="AO14" s="110">
        <v>0</v>
      </c>
      <c r="AP14" s="110">
        <v>0</v>
      </c>
      <c r="AQ14" s="73"/>
      <c r="AR14" s="26" t="s">
        <v>7</v>
      </c>
      <c r="AS14" s="26"/>
      <c r="AT14" s="112" t="s">
        <v>104</v>
      </c>
    </row>
    <row r="15" spans="1:46" ht="11.25" customHeight="1">
      <c r="A15" s="53" t="s">
        <v>107</v>
      </c>
      <c r="B15" s="52" t="s">
        <v>105</v>
      </c>
      <c r="C15" s="52" t="s">
        <v>86</v>
      </c>
      <c r="D15" s="56" t="s">
        <v>106</v>
      </c>
      <c r="E15" s="57">
        <v>44957</v>
      </c>
      <c r="F15" s="57">
        <v>46783</v>
      </c>
      <c r="G15" s="59">
        <v>357142.86</v>
      </c>
      <c r="H15" s="108">
        <v>35714.29</v>
      </c>
      <c r="I15" s="107">
        <v>33928.589999999997</v>
      </c>
      <c r="J15" s="60"/>
      <c r="K15" s="63"/>
      <c r="L15" s="63">
        <v>6.5000000000000002E-2</v>
      </c>
      <c r="M15" s="63">
        <v>0.01</v>
      </c>
      <c r="N15" s="63"/>
      <c r="O15" s="64" t="s">
        <v>88</v>
      </c>
      <c r="P15" s="65" t="s">
        <v>89</v>
      </c>
      <c r="Q15" s="65" t="s">
        <v>11</v>
      </c>
      <c r="R15" s="57"/>
      <c r="S15" s="65"/>
      <c r="T15" s="51" t="s">
        <v>90</v>
      </c>
      <c r="U15" s="51" t="s">
        <v>11</v>
      </c>
      <c r="V15" s="51" t="s">
        <v>11</v>
      </c>
      <c r="W15" s="51" t="s">
        <v>11</v>
      </c>
      <c r="X15" s="51" t="s">
        <v>11</v>
      </c>
      <c r="Y15" s="51" t="s">
        <v>11</v>
      </c>
      <c r="Z15" s="51" t="s">
        <v>11</v>
      </c>
      <c r="AA15" s="51" t="s">
        <v>11</v>
      </c>
      <c r="AB15" s="66">
        <v>62.034999999999997</v>
      </c>
      <c r="AC15" s="66">
        <v>21.36</v>
      </c>
      <c r="AD15" s="66"/>
      <c r="AE15" s="66">
        <v>227.38200000000001</v>
      </c>
      <c r="AF15" s="69">
        <v>4.4831460674157304</v>
      </c>
      <c r="AG15" s="69">
        <v>4.4831460674157304</v>
      </c>
      <c r="AH15" s="69"/>
      <c r="AI15" s="69"/>
      <c r="AJ15" s="70">
        <v>0.42865635413754388</v>
      </c>
      <c r="AK15" s="72"/>
      <c r="AL15" s="73"/>
      <c r="AM15" s="75"/>
      <c r="AN15" s="73"/>
      <c r="AO15" s="110">
        <v>0</v>
      </c>
      <c r="AP15" s="110">
        <v>0</v>
      </c>
      <c r="AQ15" s="73"/>
      <c r="AR15" s="26" t="s">
        <v>7</v>
      </c>
      <c r="AS15" s="26"/>
      <c r="AT15" s="112" t="s">
        <v>107</v>
      </c>
    </row>
    <row r="16" spans="1:46" ht="11.25" customHeight="1">
      <c r="A16" s="53" t="s">
        <v>108</v>
      </c>
      <c r="B16" s="52" t="s">
        <v>109</v>
      </c>
      <c r="C16" s="52" t="s">
        <v>86</v>
      </c>
      <c r="D16" s="56" t="s">
        <v>106</v>
      </c>
      <c r="E16" s="57">
        <v>44958</v>
      </c>
      <c r="F16" s="57">
        <v>46188</v>
      </c>
      <c r="G16" s="59">
        <v>1111111.1100000001</v>
      </c>
      <c r="H16" s="108">
        <v>644444.43999999994</v>
      </c>
      <c r="I16" s="107">
        <v>621396.29</v>
      </c>
      <c r="J16" s="60"/>
      <c r="K16" s="63"/>
      <c r="L16" s="63">
        <v>6.25E-2</v>
      </c>
      <c r="M16" s="63">
        <f>MAX(5.012,1)/100</f>
        <v>5.0119999999999998E-2</v>
      </c>
      <c r="N16" s="63"/>
      <c r="O16" s="64" t="s">
        <v>88</v>
      </c>
      <c r="P16" s="65" t="s">
        <v>89</v>
      </c>
      <c r="Q16" s="65" t="s">
        <v>11</v>
      </c>
      <c r="R16" s="57"/>
      <c r="S16" s="65"/>
      <c r="T16" s="51" t="s">
        <v>90</v>
      </c>
      <c r="U16" s="51" t="s">
        <v>11</v>
      </c>
      <c r="V16" s="51" t="s">
        <v>11</v>
      </c>
      <c r="W16" s="51" t="s">
        <v>11</v>
      </c>
      <c r="X16" s="51" t="s">
        <v>11</v>
      </c>
      <c r="Y16" s="51" t="s">
        <v>11</v>
      </c>
      <c r="Z16" s="51" t="s">
        <v>11</v>
      </c>
      <c r="AA16" s="51" t="s">
        <v>11</v>
      </c>
      <c r="AB16" s="66">
        <v>969.6773380978251</v>
      </c>
      <c r="AC16" s="66">
        <v>82.091430236482097</v>
      </c>
      <c r="AD16" s="66"/>
      <c r="AE16" s="66">
        <v>958.3</v>
      </c>
      <c r="AF16" s="69">
        <v>6.2521950533870321</v>
      </c>
      <c r="AG16" s="69">
        <v>6.2521950533870321</v>
      </c>
      <c r="AH16" s="69"/>
      <c r="AI16" s="69"/>
      <c r="AJ16" s="70">
        <v>0.32910991447576809</v>
      </c>
      <c r="AK16" s="72"/>
      <c r="AL16" s="73"/>
      <c r="AM16" s="75"/>
      <c r="AN16" s="73"/>
      <c r="AO16" s="110">
        <v>0</v>
      </c>
      <c r="AP16" s="110">
        <v>0</v>
      </c>
      <c r="AQ16" s="73"/>
      <c r="AR16" s="26" t="s">
        <v>7</v>
      </c>
      <c r="AS16" s="26"/>
      <c r="AT16" s="112" t="s">
        <v>108</v>
      </c>
    </row>
    <row r="17" spans="1:46" ht="11.25" customHeight="1">
      <c r="A17" s="53" t="s">
        <v>110</v>
      </c>
      <c r="B17" s="52" t="s">
        <v>109</v>
      </c>
      <c r="C17" s="52" t="s">
        <v>86</v>
      </c>
      <c r="D17" s="56" t="s">
        <v>106</v>
      </c>
      <c r="E17" s="57">
        <v>44958</v>
      </c>
      <c r="F17" s="57">
        <v>46188</v>
      </c>
      <c r="G17" s="59">
        <v>1658333.34</v>
      </c>
      <c r="H17" s="108">
        <v>1632528.05</v>
      </c>
      <c r="I17" s="107">
        <v>1623933.97</v>
      </c>
      <c r="J17" s="60"/>
      <c r="K17" s="63"/>
      <c r="L17" s="63">
        <v>6.25E-2</v>
      </c>
      <c r="M17" s="63">
        <f>MAX(5.012,1)/100</f>
        <v>5.0119999999999998E-2</v>
      </c>
      <c r="N17" s="63"/>
      <c r="O17" s="64" t="s">
        <v>88</v>
      </c>
      <c r="P17" s="65" t="s">
        <v>89</v>
      </c>
      <c r="Q17" s="65" t="s">
        <v>11</v>
      </c>
      <c r="R17" s="57"/>
      <c r="S17" s="65"/>
      <c r="T17" s="51" t="s">
        <v>90</v>
      </c>
      <c r="U17" s="51" t="s">
        <v>11</v>
      </c>
      <c r="V17" s="51" t="s">
        <v>11</v>
      </c>
      <c r="W17" s="51" t="s">
        <v>11</v>
      </c>
      <c r="X17" s="51" t="s">
        <v>11</v>
      </c>
      <c r="Y17" s="51" t="s">
        <v>11</v>
      </c>
      <c r="Z17" s="51" t="s">
        <v>11</v>
      </c>
      <c r="AA17" s="51" t="s">
        <v>11</v>
      </c>
      <c r="AB17" s="66">
        <v>969.6773380978251</v>
      </c>
      <c r="AC17" s="66">
        <v>82.091430236482097</v>
      </c>
      <c r="AD17" s="66"/>
      <c r="AE17" s="66">
        <v>958.3</v>
      </c>
      <c r="AF17" s="69">
        <v>6.2521950533870321</v>
      </c>
      <c r="AG17" s="69">
        <v>6.2521950533870321</v>
      </c>
      <c r="AH17" s="69"/>
      <c r="AI17" s="69"/>
      <c r="AJ17" s="70">
        <v>0.32910991447576809</v>
      </c>
      <c r="AK17" s="72"/>
      <c r="AL17" s="73"/>
      <c r="AM17" s="75"/>
      <c r="AN17" s="73"/>
      <c r="AO17" s="110">
        <v>0</v>
      </c>
      <c r="AP17" s="110">
        <v>0</v>
      </c>
      <c r="AQ17" s="73"/>
      <c r="AR17" s="26" t="s">
        <v>7</v>
      </c>
      <c r="AS17" s="26"/>
      <c r="AT17" s="112" t="s">
        <v>110</v>
      </c>
    </row>
    <row r="18" spans="1:46" ht="11.25" customHeight="1">
      <c r="A18" s="53" t="s">
        <v>111</v>
      </c>
      <c r="B18" s="52" t="s">
        <v>112</v>
      </c>
      <c r="C18" s="52" t="s">
        <v>86</v>
      </c>
      <c r="D18" s="56" t="s">
        <v>113</v>
      </c>
      <c r="E18" s="57">
        <v>44980</v>
      </c>
      <c r="F18" s="57">
        <v>46806</v>
      </c>
      <c r="G18" s="59">
        <v>3258082.43</v>
      </c>
      <c r="H18" s="107">
        <v>3201664.74</v>
      </c>
      <c r="I18" s="107">
        <v>3209211.16</v>
      </c>
      <c r="J18" s="60"/>
      <c r="K18" s="63"/>
      <c r="L18" s="63">
        <v>7.0000000000000007E-2</v>
      </c>
      <c r="M18" s="63">
        <f>MAX(4.66356,1)/100</f>
        <v>4.6635600000000006E-2</v>
      </c>
      <c r="N18" s="63"/>
      <c r="O18" s="64" t="s">
        <v>88</v>
      </c>
      <c r="P18" s="65" t="s">
        <v>89</v>
      </c>
      <c r="Q18" s="65" t="s">
        <v>11</v>
      </c>
      <c r="R18" s="57"/>
      <c r="S18" s="65"/>
      <c r="T18" s="51" t="s">
        <v>90</v>
      </c>
      <c r="U18" s="51" t="s">
        <v>11</v>
      </c>
      <c r="V18" s="51" t="s">
        <v>11</v>
      </c>
      <c r="W18" s="51" t="s">
        <v>11</v>
      </c>
      <c r="X18" s="51" t="s">
        <v>11</v>
      </c>
      <c r="Y18" s="51" t="s">
        <v>11</v>
      </c>
      <c r="Z18" s="51" t="s">
        <v>11</v>
      </c>
      <c r="AA18" s="51" t="s">
        <v>11</v>
      </c>
      <c r="AB18" s="66">
        <v>122.68079999999998</v>
      </c>
      <c r="AC18" s="66">
        <v>38.817999999999998</v>
      </c>
      <c r="AD18" s="66"/>
      <c r="AE18" s="66">
        <v>186.75</v>
      </c>
      <c r="AF18" s="69">
        <v>4.3085681900149417</v>
      </c>
      <c r="AG18" s="69">
        <v>3.7353804935854504</v>
      </c>
      <c r="AH18" s="69"/>
      <c r="AI18" s="69"/>
      <c r="AJ18" s="70">
        <v>0.90600034138902497</v>
      </c>
      <c r="AK18" s="72"/>
      <c r="AL18" s="73"/>
      <c r="AM18" s="75"/>
      <c r="AN18" s="73"/>
      <c r="AO18" s="110">
        <v>0</v>
      </c>
      <c r="AP18" s="110">
        <v>0</v>
      </c>
      <c r="AQ18" s="73"/>
      <c r="AR18" s="26" t="s">
        <v>7</v>
      </c>
      <c r="AS18" s="26"/>
      <c r="AT18" s="112" t="s">
        <v>111</v>
      </c>
    </row>
    <row r="19" spans="1:46" ht="11.25" customHeight="1">
      <c r="A19" s="53" t="s">
        <v>114</v>
      </c>
      <c r="B19" s="52" t="s">
        <v>112</v>
      </c>
      <c r="C19" s="52" t="s">
        <v>86</v>
      </c>
      <c r="D19" s="56" t="s">
        <v>113</v>
      </c>
      <c r="E19" s="57">
        <v>44980</v>
      </c>
      <c r="F19" s="57">
        <v>46806</v>
      </c>
      <c r="G19" s="59">
        <v>779768.34</v>
      </c>
      <c r="H19" s="108">
        <v>155953.67000000001</v>
      </c>
      <c r="I19" s="107">
        <v>144257.13</v>
      </c>
      <c r="J19" s="60"/>
      <c r="K19" s="63"/>
      <c r="L19" s="63">
        <v>7.0000000000000007E-2</v>
      </c>
      <c r="M19" s="63">
        <f t="shared" ref="M19:M20" si="3">MAX(4.66356,1)/100</f>
        <v>4.6635600000000006E-2</v>
      </c>
      <c r="N19" s="63"/>
      <c r="O19" s="64" t="s">
        <v>88</v>
      </c>
      <c r="P19" s="65" t="s">
        <v>89</v>
      </c>
      <c r="Q19" s="65" t="s">
        <v>11</v>
      </c>
      <c r="R19" s="57"/>
      <c r="S19" s="65"/>
      <c r="T19" s="51" t="s">
        <v>90</v>
      </c>
      <c r="U19" s="51" t="s">
        <v>11</v>
      </c>
      <c r="V19" s="51" t="s">
        <v>11</v>
      </c>
      <c r="W19" s="51" t="s">
        <v>11</v>
      </c>
      <c r="X19" s="51" t="s">
        <v>11</v>
      </c>
      <c r="Y19" s="51" t="s">
        <v>11</v>
      </c>
      <c r="Z19" s="51" t="s">
        <v>11</v>
      </c>
      <c r="AA19" s="51" t="s">
        <v>11</v>
      </c>
      <c r="AB19" s="66">
        <v>122.68079999999998</v>
      </c>
      <c r="AC19" s="66">
        <v>38.817999999999998</v>
      </c>
      <c r="AD19" s="66"/>
      <c r="AE19" s="66">
        <v>186.75</v>
      </c>
      <c r="AF19" s="69">
        <v>4.3085681900149417</v>
      </c>
      <c r="AG19" s="69">
        <v>3.7353804935854504</v>
      </c>
      <c r="AH19" s="69"/>
      <c r="AI19" s="69"/>
      <c r="AJ19" s="70">
        <v>0.90600034138902497</v>
      </c>
      <c r="AK19" s="72"/>
      <c r="AL19" s="73"/>
      <c r="AM19" s="75"/>
      <c r="AN19" s="73"/>
      <c r="AO19" s="110">
        <v>0</v>
      </c>
      <c r="AP19" s="110">
        <v>0</v>
      </c>
      <c r="AQ19" s="73"/>
      <c r="AR19" s="26" t="s">
        <v>7</v>
      </c>
      <c r="AS19" s="26"/>
      <c r="AT19" s="112" t="s">
        <v>114</v>
      </c>
    </row>
    <row r="20" spans="1:46" ht="11.25" customHeight="1">
      <c r="A20" s="53" t="s">
        <v>115</v>
      </c>
      <c r="B20" s="52" t="s">
        <v>112</v>
      </c>
      <c r="C20" s="52" t="s">
        <v>86</v>
      </c>
      <c r="D20" s="56" t="s">
        <v>113</v>
      </c>
      <c r="E20" s="57">
        <v>44980</v>
      </c>
      <c r="F20" s="57">
        <v>46806</v>
      </c>
      <c r="G20" s="59">
        <v>551814.67000000004</v>
      </c>
      <c r="H20" s="108">
        <v>0</v>
      </c>
      <c r="I20" s="107">
        <v>-8277.23</v>
      </c>
      <c r="J20" s="60"/>
      <c r="K20" s="63"/>
      <c r="L20" s="63">
        <v>7.0000000000000007E-2</v>
      </c>
      <c r="M20" s="63">
        <f t="shared" si="3"/>
        <v>4.6635600000000006E-2</v>
      </c>
      <c r="N20" s="63"/>
      <c r="O20" s="64" t="s">
        <v>88</v>
      </c>
      <c r="P20" s="65" t="s">
        <v>89</v>
      </c>
      <c r="Q20" s="65" t="s">
        <v>11</v>
      </c>
      <c r="R20" s="57"/>
      <c r="S20" s="65"/>
      <c r="T20" s="51" t="s">
        <v>90</v>
      </c>
      <c r="U20" s="51" t="s">
        <v>11</v>
      </c>
      <c r="V20" s="51" t="s">
        <v>11</v>
      </c>
      <c r="W20" s="51" t="s">
        <v>11</v>
      </c>
      <c r="X20" s="51" t="s">
        <v>11</v>
      </c>
      <c r="Y20" s="51" t="s">
        <v>11</v>
      </c>
      <c r="Z20" s="51" t="s">
        <v>11</v>
      </c>
      <c r="AA20" s="51" t="s">
        <v>11</v>
      </c>
      <c r="AB20" s="66">
        <v>122.68079999999998</v>
      </c>
      <c r="AC20" s="66">
        <v>38.817999999999998</v>
      </c>
      <c r="AD20" s="66">
        <v>8</v>
      </c>
      <c r="AE20" s="66">
        <v>186.75</v>
      </c>
      <c r="AF20" s="69">
        <v>4.3085681900149417</v>
      </c>
      <c r="AG20" s="69">
        <v>3.7353804935854504</v>
      </c>
      <c r="AH20" s="69"/>
      <c r="AI20" s="69"/>
      <c r="AJ20" s="70">
        <v>0.90600034138902497</v>
      </c>
      <c r="AK20" s="72"/>
      <c r="AL20" s="73"/>
      <c r="AM20" s="75"/>
      <c r="AN20" s="73"/>
      <c r="AO20" s="110">
        <v>0</v>
      </c>
      <c r="AP20" s="110">
        <v>0</v>
      </c>
      <c r="AQ20" s="73"/>
      <c r="AR20" s="26" t="s">
        <v>7</v>
      </c>
      <c r="AS20" s="26"/>
      <c r="AT20" s="112" t="s">
        <v>115</v>
      </c>
    </row>
    <row r="21" spans="1:46" ht="11.25" customHeight="1">
      <c r="A21" s="53" t="s">
        <v>116</v>
      </c>
      <c r="B21" s="53" t="s">
        <v>117</v>
      </c>
      <c r="C21" s="52" t="s">
        <v>86</v>
      </c>
      <c r="D21" s="56" t="s">
        <v>118</v>
      </c>
      <c r="E21" s="57">
        <v>45016</v>
      </c>
      <c r="F21" s="57">
        <v>47054</v>
      </c>
      <c r="G21" s="59">
        <v>2925000</v>
      </c>
      <c r="H21" s="108">
        <v>2896517.9</v>
      </c>
      <c r="I21" s="108">
        <v>2888437.42</v>
      </c>
      <c r="J21" s="60"/>
      <c r="K21" s="63"/>
      <c r="L21" s="63">
        <v>6.5000000000000002E-2</v>
      </c>
      <c r="M21" s="63">
        <v>4.9570199999999995E-2</v>
      </c>
      <c r="N21" s="63"/>
      <c r="O21" s="64" t="s">
        <v>88</v>
      </c>
      <c r="P21" s="65" t="s">
        <v>89</v>
      </c>
      <c r="Q21" s="65" t="s">
        <v>11</v>
      </c>
      <c r="R21" s="57"/>
      <c r="S21" s="65"/>
      <c r="T21" s="51" t="s">
        <v>90</v>
      </c>
      <c r="U21" s="51" t="s">
        <v>11</v>
      </c>
      <c r="V21" s="51" t="s">
        <v>11</v>
      </c>
      <c r="W21" s="51" t="s">
        <v>11</v>
      </c>
      <c r="X21" s="51" t="s">
        <v>11</v>
      </c>
      <c r="Y21" s="51" t="s">
        <v>11</v>
      </c>
      <c r="Z21" s="51" t="s">
        <v>11</v>
      </c>
      <c r="AA21" s="51" t="s">
        <v>11</v>
      </c>
      <c r="AB21" s="66">
        <v>108.387</v>
      </c>
      <c r="AC21" s="66">
        <v>24.504000000000001</v>
      </c>
      <c r="AD21" s="66">
        <v>7</v>
      </c>
      <c r="AE21" s="66">
        <v>132.80000000000001</v>
      </c>
      <c r="AF21" s="69">
        <v>5.5077130264446623</v>
      </c>
      <c r="AG21" s="69">
        <v>5.5077130264446623</v>
      </c>
      <c r="AH21" s="69"/>
      <c r="AI21" s="69"/>
      <c r="AJ21" s="70">
        <v>0.32822055296003705</v>
      </c>
      <c r="AK21" s="72"/>
      <c r="AL21" s="73"/>
      <c r="AM21" s="75"/>
      <c r="AN21" s="73"/>
      <c r="AO21" s="110">
        <v>0</v>
      </c>
      <c r="AP21" s="110">
        <v>0</v>
      </c>
      <c r="AQ21" s="73"/>
      <c r="AR21" s="26" t="s">
        <v>7</v>
      </c>
      <c r="AS21" s="26"/>
      <c r="AT21" s="112" t="s">
        <v>116</v>
      </c>
    </row>
    <row r="22" spans="1:46" ht="11.25" customHeight="1">
      <c r="A22" s="53" t="s">
        <v>119</v>
      </c>
      <c r="B22" s="53" t="s">
        <v>120</v>
      </c>
      <c r="C22" s="52" t="s">
        <v>86</v>
      </c>
      <c r="D22" s="56" t="s">
        <v>121</v>
      </c>
      <c r="E22" s="57">
        <v>45021</v>
      </c>
      <c r="F22" s="57">
        <v>47301</v>
      </c>
      <c r="G22" s="59">
        <v>2977443.6</v>
      </c>
      <c r="H22" s="108">
        <v>2652360.1800000002</v>
      </c>
      <c r="I22" s="107">
        <v>2769022.54</v>
      </c>
      <c r="J22" s="60"/>
      <c r="K22" s="63"/>
      <c r="L22" s="63">
        <v>5.7500000000000002E-2</v>
      </c>
      <c r="M22" s="63">
        <v>4.8034100000000003E-2</v>
      </c>
      <c r="N22" s="63"/>
      <c r="O22" s="64" t="s">
        <v>88</v>
      </c>
      <c r="P22" s="65" t="s">
        <v>89</v>
      </c>
      <c r="Q22" s="65" t="s">
        <v>11</v>
      </c>
      <c r="R22" s="57"/>
      <c r="S22" s="65"/>
      <c r="T22" s="51" t="s">
        <v>90</v>
      </c>
      <c r="U22" s="51" t="s">
        <v>11</v>
      </c>
      <c r="V22" s="51" t="s">
        <v>11</v>
      </c>
      <c r="W22" s="51" t="s">
        <v>11</v>
      </c>
      <c r="X22" s="51" t="s">
        <v>11</v>
      </c>
      <c r="Y22" s="51" t="s">
        <v>11</v>
      </c>
      <c r="Z22" s="51" t="s">
        <v>11</v>
      </c>
      <c r="AA22" s="51" t="s">
        <v>11</v>
      </c>
      <c r="AB22" s="66">
        <v>310</v>
      </c>
      <c r="AC22" s="66">
        <v>145.72900000000001</v>
      </c>
      <c r="AD22" s="66">
        <v>100</v>
      </c>
      <c r="AE22" s="66">
        <v>1270</v>
      </c>
      <c r="AF22" s="69">
        <v>5.1079400805604918</v>
      </c>
      <c r="AG22" s="69">
        <v>5.1079400805604918</v>
      </c>
      <c r="AH22" s="69"/>
      <c r="AI22" s="69"/>
      <c r="AJ22" s="70">
        <v>0.41252168247175774</v>
      </c>
      <c r="AK22" s="72"/>
      <c r="AL22" s="73"/>
      <c r="AM22" s="73"/>
      <c r="AN22" s="73"/>
      <c r="AO22" s="110">
        <v>0</v>
      </c>
      <c r="AP22" s="110">
        <v>0</v>
      </c>
      <c r="AQ22" s="73"/>
      <c r="AR22" s="26" t="s">
        <v>7</v>
      </c>
      <c r="AS22" s="26"/>
      <c r="AT22" s="112" t="s">
        <v>119</v>
      </c>
    </row>
    <row r="23" spans="1:46" ht="11.25" customHeight="1">
      <c r="A23" s="53" t="s">
        <v>122</v>
      </c>
      <c r="B23" s="53" t="s">
        <v>123</v>
      </c>
      <c r="C23" s="52" t="s">
        <v>86</v>
      </c>
      <c r="D23" s="56" t="s">
        <v>124</v>
      </c>
      <c r="E23" s="57">
        <v>45021</v>
      </c>
      <c r="F23" s="57">
        <v>46358</v>
      </c>
      <c r="G23" s="59">
        <v>3585585.58</v>
      </c>
      <c r="H23" s="108">
        <v>3525137.49</v>
      </c>
      <c r="I23" s="107">
        <v>3513873.89</v>
      </c>
      <c r="J23" s="60"/>
      <c r="K23" s="63"/>
      <c r="L23" s="63">
        <v>6.25E-2</v>
      </c>
      <c r="M23" s="63">
        <v>5.0706299999999996E-2</v>
      </c>
      <c r="N23" s="63"/>
      <c r="O23" s="64" t="s">
        <v>88</v>
      </c>
      <c r="P23" s="65" t="s">
        <v>89</v>
      </c>
      <c r="Q23" s="65" t="s">
        <v>11</v>
      </c>
      <c r="R23" s="57"/>
      <c r="S23" s="65"/>
      <c r="T23" s="51" t="s">
        <v>90</v>
      </c>
      <c r="U23" s="51" t="s">
        <v>11</v>
      </c>
      <c r="V23" s="51" t="s">
        <v>11</v>
      </c>
      <c r="W23" s="51" t="s">
        <v>11</v>
      </c>
      <c r="X23" s="51" t="s">
        <v>11</v>
      </c>
      <c r="Y23" s="51" t="s">
        <v>11</v>
      </c>
      <c r="Z23" s="51" t="s">
        <v>11</v>
      </c>
      <c r="AA23" s="51" t="s">
        <v>11</v>
      </c>
      <c r="AB23" s="66">
        <v>568.84926679999978</v>
      </c>
      <c r="AC23" s="66">
        <v>113.76718935</v>
      </c>
      <c r="AD23" s="66">
        <v>23.5</v>
      </c>
      <c r="AE23" s="66">
        <v>774.70899999999995</v>
      </c>
      <c r="AF23" s="69">
        <v>5.1664995009389338</v>
      </c>
      <c r="AG23" s="69">
        <v>5.1664995009389338</v>
      </c>
      <c r="AH23" s="69"/>
      <c r="AI23" s="69"/>
      <c r="AJ23" s="70">
        <v>0.47266101991792614</v>
      </c>
      <c r="AK23" s="72"/>
      <c r="AL23" s="73"/>
      <c r="AM23" s="73"/>
      <c r="AN23" s="73"/>
      <c r="AO23" s="110">
        <v>0</v>
      </c>
      <c r="AP23" s="110">
        <v>0</v>
      </c>
      <c r="AQ23" s="73"/>
      <c r="AR23" s="26" t="s">
        <v>7</v>
      </c>
      <c r="AS23" s="26"/>
      <c r="AT23" s="112" t="s">
        <v>122</v>
      </c>
    </row>
    <row r="24" spans="1:46" ht="11.25" customHeight="1">
      <c r="A24" s="53" t="s">
        <v>125</v>
      </c>
      <c r="B24" s="53" t="s">
        <v>123</v>
      </c>
      <c r="C24" s="52" t="s">
        <v>86</v>
      </c>
      <c r="D24" s="56" t="s">
        <v>124</v>
      </c>
      <c r="E24" s="57">
        <v>45021</v>
      </c>
      <c r="F24" s="57">
        <v>46358</v>
      </c>
      <c r="G24" s="59">
        <v>889639.64</v>
      </c>
      <c r="H24" s="108">
        <v>0</v>
      </c>
      <c r="I24" s="107">
        <v>-17792.79</v>
      </c>
      <c r="J24" s="60"/>
      <c r="K24" s="63"/>
      <c r="L24" s="63">
        <v>6.25E-2</v>
      </c>
      <c r="M24" s="63">
        <v>5.0706299999999996E-2</v>
      </c>
      <c r="N24" s="63"/>
      <c r="O24" s="64" t="s">
        <v>88</v>
      </c>
      <c r="P24" s="65" t="s">
        <v>89</v>
      </c>
      <c r="Q24" s="65" t="s">
        <v>11</v>
      </c>
      <c r="R24" s="57"/>
      <c r="S24" s="65"/>
      <c r="T24" s="51" t="s">
        <v>90</v>
      </c>
      <c r="U24" s="51" t="s">
        <v>11</v>
      </c>
      <c r="V24" s="51" t="s">
        <v>11</v>
      </c>
      <c r="W24" s="51" t="s">
        <v>11</v>
      </c>
      <c r="X24" s="51" t="s">
        <v>11</v>
      </c>
      <c r="Y24" s="51" t="s">
        <v>11</v>
      </c>
      <c r="Z24" s="51" t="s">
        <v>11</v>
      </c>
      <c r="AA24" s="51" t="s">
        <v>11</v>
      </c>
      <c r="AB24" s="66">
        <v>568.84926679999978</v>
      </c>
      <c r="AC24" s="66">
        <v>113.76718935</v>
      </c>
      <c r="AD24" s="66">
        <v>23.5</v>
      </c>
      <c r="AE24" s="66">
        <v>774.70899999999995</v>
      </c>
      <c r="AF24" s="69">
        <v>5.1664995009389338</v>
      </c>
      <c r="AG24" s="69">
        <v>5.1664995009389338</v>
      </c>
      <c r="AH24" s="69"/>
      <c r="AI24" s="69"/>
      <c r="AJ24" s="70">
        <v>0.47266101991792614</v>
      </c>
      <c r="AK24" s="72"/>
      <c r="AL24" s="73"/>
      <c r="AM24" s="73"/>
      <c r="AN24" s="73"/>
      <c r="AO24" s="110">
        <v>0</v>
      </c>
      <c r="AP24" s="110">
        <v>0</v>
      </c>
      <c r="AQ24" s="73"/>
      <c r="AR24" s="26" t="s">
        <v>7</v>
      </c>
      <c r="AS24" s="26"/>
      <c r="AT24" s="112" t="s">
        <v>125</v>
      </c>
    </row>
    <row r="25" spans="1:46" ht="11.25" customHeight="1">
      <c r="A25" s="53" t="s">
        <v>126</v>
      </c>
      <c r="B25" s="53" t="s">
        <v>123</v>
      </c>
      <c r="C25" s="52" t="s">
        <v>86</v>
      </c>
      <c r="D25" s="56" t="s">
        <v>124</v>
      </c>
      <c r="E25" s="57">
        <v>45021</v>
      </c>
      <c r="F25" s="57">
        <v>46358</v>
      </c>
      <c r="G25" s="59">
        <v>236486.49</v>
      </c>
      <c r="H25" s="108">
        <v>0</v>
      </c>
      <c r="I25" s="107">
        <v>-4729.7299999999996</v>
      </c>
      <c r="J25" s="60"/>
      <c r="K25" s="63"/>
      <c r="L25" s="63">
        <v>6.25E-2</v>
      </c>
      <c r="M25" s="63">
        <v>5.0706299999999996E-2</v>
      </c>
      <c r="N25" s="63"/>
      <c r="O25" s="64" t="s">
        <v>88</v>
      </c>
      <c r="P25" s="65" t="s">
        <v>89</v>
      </c>
      <c r="Q25" s="65" t="s">
        <v>11</v>
      </c>
      <c r="R25" s="57"/>
      <c r="S25" s="65"/>
      <c r="T25" s="51" t="s">
        <v>90</v>
      </c>
      <c r="U25" s="51" t="s">
        <v>11</v>
      </c>
      <c r="V25" s="51" t="s">
        <v>11</v>
      </c>
      <c r="W25" s="51" t="s">
        <v>11</v>
      </c>
      <c r="X25" s="51" t="s">
        <v>11</v>
      </c>
      <c r="Y25" s="51" t="s">
        <v>11</v>
      </c>
      <c r="Z25" s="51" t="s">
        <v>11</v>
      </c>
      <c r="AA25" s="51" t="s">
        <v>11</v>
      </c>
      <c r="AB25" s="66">
        <v>568.84926679999978</v>
      </c>
      <c r="AC25" s="66">
        <v>113.76718935</v>
      </c>
      <c r="AD25" s="66">
        <v>23.5</v>
      </c>
      <c r="AE25" s="66">
        <v>774.70899999999995</v>
      </c>
      <c r="AF25" s="69">
        <v>5.1664995009389338</v>
      </c>
      <c r="AG25" s="69">
        <v>5.1664995009389338</v>
      </c>
      <c r="AH25" s="69"/>
      <c r="AI25" s="69"/>
      <c r="AJ25" s="70">
        <v>0.47266101991792614</v>
      </c>
      <c r="AK25" s="72"/>
      <c r="AL25" s="73"/>
      <c r="AM25" s="73"/>
      <c r="AN25" s="73"/>
      <c r="AO25" s="110">
        <v>0</v>
      </c>
      <c r="AP25" s="110">
        <v>0</v>
      </c>
      <c r="AQ25" s="73"/>
      <c r="AR25" s="26" t="s">
        <v>7</v>
      </c>
      <c r="AS25" s="26"/>
      <c r="AT25" s="112" t="s">
        <v>126</v>
      </c>
    </row>
    <row r="26" spans="1:46" ht="11.25" customHeight="1">
      <c r="A26" s="53" t="s">
        <v>127</v>
      </c>
      <c r="B26" s="53" t="s">
        <v>127</v>
      </c>
      <c r="C26" s="52" t="s">
        <v>86</v>
      </c>
      <c r="D26" s="56" t="s">
        <v>87</v>
      </c>
      <c r="E26" s="57">
        <v>45077</v>
      </c>
      <c r="F26" s="57">
        <v>46904</v>
      </c>
      <c r="G26" s="59">
        <v>2493750</v>
      </c>
      <c r="H26" s="108">
        <v>2448090.56</v>
      </c>
      <c r="I26" s="107">
        <v>2456343.73</v>
      </c>
      <c r="J26" s="60"/>
      <c r="K26" s="63"/>
      <c r="L26" s="63">
        <v>7.0000000000000007E-2</v>
      </c>
      <c r="M26" s="63">
        <v>5.2637400000000001E-2</v>
      </c>
      <c r="N26" s="63"/>
      <c r="O26" s="64" t="s">
        <v>88</v>
      </c>
      <c r="P26" s="65" t="s">
        <v>89</v>
      </c>
      <c r="Q26" s="65" t="s">
        <v>11</v>
      </c>
      <c r="R26" s="57"/>
      <c r="S26" s="65"/>
      <c r="T26" s="51" t="s">
        <v>90</v>
      </c>
      <c r="U26" s="51" t="s">
        <v>11</v>
      </c>
      <c r="V26" s="51" t="s">
        <v>11</v>
      </c>
      <c r="W26" s="51" t="s">
        <v>11</v>
      </c>
      <c r="X26" s="51" t="s">
        <v>11</v>
      </c>
      <c r="Y26" s="51" t="s">
        <v>11</v>
      </c>
      <c r="Z26" s="51" t="s">
        <v>11</v>
      </c>
      <c r="AA26" s="51" t="s">
        <v>11</v>
      </c>
      <c r="AB26" s="66">
        <v>23.507585144782162</v>
      </c>
      <c r="AC26" s="66">
        <v>12.272405439776652</v>
      </c>
      <c r="AD26" s="66">
        <v>5</v>
      </c>
      <c r="AE26" s="66">
        <v>133.9</v>
      </c>
      <c r="AF26" s="69">
        <v>4.8442011056213889</v>
      </c>
      <c r="AG26" s="69">
        <v>3.6871337263140092</v>
      </c>
      <c r="AH26" s="69"/>
      <c r="AI26" s="69"/>
      <c r="AJ26" s="70">
        <v>0.45907660020986363</v>
      </c>
      <c r="AK26" s="72"/>
      <c r="AL26" s="73"/>
      <c r="AM26" s="73"/>
      <c r="AN26" s="73"/>
      <c r="AO26" s="110">
        <v>0</v>
      </c>
      <c r="AP26" s="110">
        <v>0</v>
      </c>
      <c r="AQ26" s="73"/>
      <c r="AR26" s="26" t="s">
        <v>7</v>
      </c>
      <c r="AS26" s="26"/>
      <c r="AT26" s="112" t="s">
        <v>127</v>
      </c>
    </row>
    <row r="27" spans="1:46" ht="11.25" customHeight="1">
      <c r="A27" s="53" t="s">
        <v>128</v>
      </c>
      <c r="B27" s="53" t="s">
        <v>127</v>
      </c>
      <c r="C27" s="52" t="s">
        <v>86</v>
      </c>
      <c r="D27" s="56" t="s">
        <v>87</v>
      </c>
      <c r="E27" s="57">
        <v>45077</v>
      </c>
      <c r="F27" s="57">
        <v>46904</v>
      </c>
      <c r="G27" s="59">
        <v>280898.88</v>
      </c>
      <c r="H27" s="108">
        <v>154494.38</v>
      </c>
      <c r="I27" s="107">
        <v>150280.9</v>
      </c>
      <c r="J27" s="60"/>
      <c r="K27" s="63"/>
      <c r="L27" s="63">
        <v>7.0000000000000007E-2</v>
      </c>
      <c r="M27" s="63">
        <v>5.2637400000000001E-2</v>
      </c>
      <c r="N27" s="63"/>
      <c r="O27" s="64" t="s">
        <v>88</v>
      </c>
      <c r="P27" s="65" t="s">
        <v>89</v>
      </c>
      <c r="Q27" s="65" t="s">
        <v>11</v>
      </c>
      <c r="R27" s="57"/>
      <c r="S27" s="65"/>
      <c r="T27" s="51" t="s">
        <v>90</v>
      </c>
      <c r="U27" s="51" t="s">
        <v>11</v>
      </c>
      <c r="V27" s="51" t="s">
        <v>11</v>
      </c>
      <c r="W27" s="51" t="s">
        <v>11</v>
      </c>
      <c r="X27" s="51" t="s">
        <v>11</v>
      </c>
      <c r="Y27" s="51" t="s">
        <v>11</v>
      </c>
      <c r="Z27" s="51" t="s">
        <v>11</v>
      </c>
      <c r="AA27" s="51" t="s">
        <v>11</v>
      </c>
      <c r="AB27" s="66">
        <v>23.507585144782162</v>
      </c>
      <c r="AC27" s="66">
        <v>12.272405439776652</v>
      </c>
      <c r="AD27" s="66">
        <v>5</v>
      </c>
      <c r="AE27" s="66">
        <v>133.9</v>
      </c>
      <c r="AF27" s="69">
        <v>4.8442011056213889</v>
      </c>
      <c r="AG27" s="69">
        <v>3.6871337263140092</v>
      </c>
      <c r="AH27" s="69"/>
      <c r="AI27" s="69"/>
      <c r="AJ27" s="70">
        <v>0.45907660020986363</v>
      </c>
      <c r="AK27" s="72"/>
      <c r="AL27" s="73"/>
      <c r="AM27" s="73"/>
      <c r="AN27" s="73"/>
      <c r="AO27" s="110">
        <v>0</v>
      </c>
      <c r="AP27" s="110">
        <v>0</v>
      </c>
      <c r="AQ27" s="73"/>
      <c r="AR27" s="26" t="s">
        <v>7</v>
      </c>
      <c r="AS27" s="26"/>
      <c r="AT27" s="112" t="s">
        <v>128</v>
      </c>
    </row>
    <row r="28" spans="1:46" ht="11.25" customHeight="1"/>
    <row r="29" spans="1:46" ht="11.25" customHeight="1">
      <c r="A29" s="53" t="s">
        <v>130</v>
      </c>
      <c r="B29" s="53" t="s">
        <v>131</v>
      </c>
      <c r="C29" s="52" t="s">
        <v>86</v>
      </c>
      <c r="D29" s="56" t="s">
        <v>132</v>
      </c>
      <c r="E29" s="57">
        <v>45061</v>
      </c>
      <c r="F29" s="57">
        <v>47253</v>
      </c>
      <c r="G29" s="59">
        <v>4710526.32</v>
      </c>
      <c r="H29" s="108">
        <v>4645512.0199999996</v>
      </c>
      <c r="I29" s="107">
        <v>4710526.32</v>
      </c>
      <c r="J29" s="60"/>
      <c r="K29" s="63"/>
      <c r="L29" s="63">
        <v>6.5000000000000002E-2</v>
      </c>
      <c r="M29" s="63">
        <v>5.0721799999999997E-2</v>
      </c>
      <c r="N29" s="63"/>
      <c r="O29" s="64" t="s">
        <v>88</v>
      </c>
      <c r="P29" s="65" t="s">
        <v>89</v>
      </c>
      <c r="Q29" s="65" t="s">
        <v>11</v>
      </c>
      <c r="R29" s="57"/>
      <c r="S29" s="65"/>
      <c r="T29" s="51" t="s">
        <v>90</v>
      </c>
      <c r="U29" s="51" t="s">
        <v>11</v>
      </c>
      <c r="V29" s="51" t="s">
        <v>11</v>
      </c>
      <c r="W29" s="51" t="s">
        <v>11</v>
      </c>
      <c r="X29" s="51" t="s">
        <v>11</v>
      </c>
      <c r="Y29" s="51" t="s">
        <v>11</v>
      </c>
      <c r="Z29" s="51" t="s">
        <v>11</v>
      </c>
      <c r="AA29" s="51" t="s">
        <v>11</v>
      </c>
      <c r="AB29" s="66">
        <v>79.25900184999999</v>
      </c>
      <c r="AC29" s="66">
        <v>43.243431480000005</v>
      </c>
      <c r="AD29" s="66">
        <v>10</v>
      </c>
      <c r="AE29" s="66">
        <v>953</v>
      </c>
      <c r="AF29" s="69">
        <v>4.3937308741993473</v>
      </c>
      <c r="AG29" s="69">
        <v>4.3937308741993473</v>
      </c>
      <c r="AH29" s="69"/>
      <c r="AI29" s="69"/>
      <c r="AJ29" s="70">
        <v>0.42020374047381931</v>
      </c>
      <c r="AK29" s="72"/>
      <c r="AL29" s="73"/>
      <c r="AM29" s="73"/>
      <c r="AN29" s="73"/>
      <c r="AO29" s="110">
        <v>0</v>
      </c>
      <c r="AP29" s="110">
        <v>0</v>
      </c>
      <c r="AQ29" s="73"/>
      <c r="AR29" s="26" t="s">
        <v>7</v>
      </c>
      <c r="AS29" s="34"/>
      <c r="AT29" s="112" t="s">
        <v>130</v>
      </c>
    </row>
    <row r="30" spans="1:46" ht="11.25" customHeight="1">
      <c r="A30" s="53" t="s">
        <v>133</v>
      </c>
      <c r="B30" s="53" t="s">
        <v>131</v>
      </c>
      <c r="C30" s="52" t="s">
        <v>86</v>
      </c>
      <c r="D30" s="56" t="s">
        <v>132</v>
      </c>
      <c r="E30" s="57">
        <v>45061</v>
      </c>
      <c r="F30" s="57">
        <v>47253</v>
      </c>
      <c r="G30" s="59">
        <v>263157.90000000002</v>
      </c>
      <c r="H30" s="108">
        <v>0</v>
      </c>
      <c r="I30" s="107">
        <v>0</v>
      </c>
      <c r="J30" s="60"/>
      <c r="K30" s="63"/>
      <c r="L30" s="63">
        <v>6.5000000000000002E-2</v>
      </c>
      <c r="M30" s="63">
        <v>5.0721799999999997E-2</v>
      </c>
      <c r="N30" s="63"/>
      <c r="O30" s="64" t="s">
        <v>88</v>
      </c>
      <c r="P30" s="65" t="s">
        <v>89</v>
      </c>
      <c r="Q30" s="65" t="s">
        <v>11</v>
      </c>
      <c r="R30" s="57"/>
      <c r="S30" s="65"/>
      <c r="T30" s="51" t="s">
        <v>90</v>
      </c>
      <c r="U30" s="51" t="s">
        <v>11</v>
      </c>
      <c r="V30" s="51" t="s">
        <v>11</v>
      </c>
      <c r="W30" s="51" t="s">
        <v>11</v>
      </c>
      <c r="X30" s="51" t="s">
        <v>11</v>
      </c>
      <c r="Y30" s="51" t="s">
        <v>11</v>
      </c>
      <c r="Z30" s="51" t="s">
        <v>11</v>
      </c>
      <c r="AA30" s="51" t="s">
        <v>11</v>
      </c>
      <c r="AB30" s="66">
        <v>79.25900184999999</v>
      </c>
      <c r="AC30" s="66">
        <v>43.243431480000005</v>
      </c>
      <c r="AD30" s="66">
        <v>10</v>
      </c>
      <c r="AE30" s="66">
        <v>953</v>
      </c>
      <c r="AF30" s="69">
        <v>4.3937308741993473</v>
      </c>
      <c r="AG30" s="69">
        <v>4.3937308741993473</v>
      </c>
      <c r="AH30" s="69"/>
      <c r="AI30" s="69"/>
      <c r="AJ30" s="70">
        <v>0.42020374047381931</v>
      </c>
      <c r="AK30" s="72"/>
      <c r="AL30" s="73"/>
      <c r="AM30" s="73"/>
      <c r="AN30" s="73"/>
      <c r="AO30" s="110">
        <v>0</v>
      </c>
      <c r="AP30" s="110">
        <v>0</v>
      </c>
      <c r="AQ30" s="73"/>
      <c r="AR30" s="26" t="s">
        <v>7</v>
      </c>
      <c r="AS30" s="34"/>
      <c r="AT30" s="112" t="s">
        <v>133</v>
      </c>
    </row>
    <row r="31" spans="1:46" ht="11.25" customHeight="1">
      <c r="A31" s="53" t="s">
        <v>134</v>
      </c>
      <c r="B31" s="53" t="s">
        <v>135</v>
      </c>
      <c r="C31" s="52" t="s">
        <v>86</v>
      </c>
      <c r="D31" s="56" t="s">
        <v>87</v>
      </c>
      <c r="E31" s="57">
        <v>45070</v>
      </c>
      <c r="F31" s="57">
        <v>47253</v>
      </c>
      <c r="G31" s="59">
        <v>1496250</v>
      </c>
      <c r="H31" s="108">
        <v>1468495.65</v>
      </c>
      <c r="I31" s="107">
        <v>1470813.84</v>
      </c>
      <c r="J31" s="60"/>
      <c r="K31" s="63"/>
      <c r="L31" s="63">
        <v>6.5000000000000002E-2</v>
      </c>
      <c r="M31" s="63">
        <v>5.1915500000000003E-2</v>
      </c>
      <c r="N31" s="63"/>
      <c r="O31" s="64" t="s">
        <v>88</v>
      </c>
      <c r="P31" s="65" t="s">
        <v>89</v>
      </c>
      <c r="Q31" s="65" t="s">
        <v>11</v>
      </c>
      <c r="R31" s="57"/>
      <c r="S31" s="65"/>
      <c r="T31" s="51" t="s">
        <v>90</v>
      </c>
      <c r="U31" s="51" t="s">
        <v>11</v>
      </c>
      <c r="V31" s="51" t="s">
        <v>11</v>
      </c>
      <c r="W31" s="51" t="s">
        <v>11</v>
      </c>
      <c r="X31" s="51" t="s">
        <v>11</v>
      </c>
      <c r="Y31" s="51" t="s">
        <v>11</v>
      </c>
      <c r="Z31" s="51" t="s">
        <v>11</v>
      </c>
      <c r="AA31" s="51" t="s">
        <v>11</v>
      </c>
      <c r="AB31" s="66">
        <v>162.512</v>
      </c>
      <c r="AC31" s="66">
        <v>29.614999999999995</v>
      </c>
      <c r="AD31" s="66">
        <v>5</v>
      </c>
      <c r="AE31" s="66">
        <v>297</v>
      </c>
      <c r="AF31" s="69">
        <v>4.3896673982779006</v>
      </c>
      <c r="AG31" s="69">
        <v>4.3896673982779006</v>
      </c>
      <c r="AH31" s="69"/>
      <c r="AI31" s="69"/>
      <c r="AJ31" s="70">
        <v>0.208007351465399</v>
      </c>
      <c r="AK31" s="72"/>
      <c r="AL31" s="73"/>
      <c r="AM31" s="73"/>
      <c r="AN31" s="73"/>
      <c r="AO31" s="110">
        <v>0</v>
      </c>
      <c r="AP31" s="110">
        <v>0</v>
      </c>
      <c r="AQ31" s="73"/>
      <c r="AR31" s="26" t="s">
        <v>7</v>
      </c>
      <c r="AS31" s="34"/>
      <c r="AT31" s="112" t="s">
        <v>134</v>
      </c>
    </row>
    <row r="32" spans="1:46" ht="11.25" customHeight="1"/>
    <row r="33" spans="1:46" ht="11.25" customHeight="1">
      <c r="A33" s="53" t="s">
        <v>136</v>
      </c>
      <c r="B33" s="53" t="s">
        <v>137</v>
      </c>
      <c r="C33" s="52" t="s">
        <v>138</v>
      </c>
      <c r="D33" s="56" t="s">
        <v>121</v>
      </c>
      <c r="E33" s="57">
        <v>45107</v>
      </c>
      <c r="F33" s="57">
        <v>45518</v>
      </c>
      <c r="G33" s="59">
        <v>3141541.62</v>
      </c>
      <c r="H33" s="108">
        <v>3099846.7</v>
      </c>
      <c r="I33" s="107">
        <v>3000171.91</v>
      </c>
      <c r="J33" s="60"/>
      <c r="K33" s="63"/>
      <c r="L33" s="63">
        <v>0.13</v>
      </c>
      <c r="M33" s="63">
        <v>0.01</v>
      </c>
      <c r="N33" s="63"/>
      <c r="O33" s="64" t="s">
        <v>88</v>
      </c>
      <c r="P33" s="65" t="s">
        <v>89</v>
      </c>
      <c r="Q33" s="65" t="s">
        <v>11</v>
      </c>
      <c r="R33" s="57"/>
      <c r="S33" s="65"/>
      <c r="T33" s="51" t="s">
        <v>90</v>
      </c>
      <c r="U33" s="51" t="s">
        <v>11</v>
      </c>
      <c r="V33" s="51" t="s">
        <v>11</v>
      </c>
      <c r="W33" s="51" t="s">
        <v>11</v>
      </c>
      <c r="X33" s="51" t="s">
        <v>11</v>
      </c>
      <c r="Y33" s="51" t="s">
        <v>11</v>
      </c>
      <c r="Z33" s="51" t="s">
        <v>11</v>
      </c>
      <c r="AA33" s="51" t="s">
        <v>11</v>
      </c>
      <c r="AB33" s="66">
        <v>579.39600000000019</v>
      </c>
      <c r="AC33" s="66">
        <v>73.742981999999998</v>
      </c>
      <c r="AD33" s="66"/>
      <c r="AE33" s="66">
        <v>800</v>
      </c>
      <c r="AF33" s="69">
        <v>7.4158243288832564</v>
      </c>
      <c r="AG33" s="69">
        <v>7.1161347936811126</v>
      </c>
      <c r="AH33" s="69"/>
      <c r="AI33" s="69"/>
      <c r="AJ33" s="70">
        <v>0.64490262872434334</v>
      </c>
      <c r="AK33" s="72"/>
      <c r="AL33" s="73"/>
      <c r="AM33" s="75">
        <v>-1300000</v>
      </c>
      <c r="AN33" s="73"/>
      <c r="AO33" s="110">
        <v>0</v>
      </c>
      <c r="AP33" s="110">
        <v>0</v>
      </c>
      <c r="AQ33" s="73"/>
      <c r="AR33" s="26" t="s">
        <v>7</v>
      </c>
      <c r="AS33" s="34"/>
      <c r="AT33" s="112" t="s">
        <v>136</v>
      </c>
    </row>
    <row r="34" spans="1:46" ht="11.25" customHeight="1">
      <c r="A34" s="53" t="s">
        <v>139</v>
      </c>
      <c r="B34" s="53" t="s">
        <v>140</v>
      </c>
      <c r="C34" s="52" t="s">
        <v>86</v>
      </c>
      <c r="D34" s="56" t="s">
        <v>141</v>
      </c>
      <c r="E34" s="57">
        <v>45107</v>
      </c>
      <c r="F34" s="57">
        <v>45838</v>
      </c>
      <c r="G34" s="59">
        <v>4987500</v>
      </c>
      <c r="H34" s="108">
        <v>4904670.66</v>
      </c>
      <c r="I34" s="107">
        <v>4887750.0199999996</v>
      </c>
      <c r="J34" s="60"/>
      <c r="K34" s="63"/>
      <c r="L34" s="63">
        <v>7.4999999999999997E-2</v>
      </c>
      <c r="M34" s="63">
        <v>0.01</v>
      </c>
      <c r="N34" s="63"/>
      <c r="O34" s="64" t="s">
        <v>88</v>
      </c>
      <c r="P34" s="65" t="s">
        <v>89</v>
      </c>
      <c r="Q34" s="65" t="s">
        <v>11</v>
      </c>
      <c r="R34" s="57"/>
      <c r="S34" s="65"/>
      <c r="T34" s="51" t="s">
        <v>90</v>
      </c>
      <c r="U34" s="51" t="s">
        <v>11</v>
      </c>
      <c r="V34" s="51" t="s">
        <v>11</v>
      </c>
      <c r="W34" s="51" t="s">
        <v>11</v>
      </c>
      <c r="X34" s="51" t="s">
        <v>11</v>
      </c>
      <c r="Y34" s="51" t="s">
        <v>11</v>
      </c>
      <c r="Z34" s="51" t="s">
        <v>11</v>
      </c>
      <c r="AA34" s="51" t="s">
        <v>11</v>
      </c>
      <c r="AB34" s="66">
        <v>398.11900000000003</v>
      </c>
      <c r="AC34" s="66">
        <v>50.402999999999999</v>
      </c>
      <c r="AD34" s="66">
        <v>11.9</v>
      </c>
      <c r="AE34" s="66">
        <v>583.9</v>
      </c>
      <c r="AF34" s="69">
        <v>5.3053725571890569</v>
      </c>
      <c r="AG34" s="69">
        <v>5.3053725571890569</v>
      </c>
      <c r="AH34" s="69"/>
      <c r="AI34" s="69"/>
      <c r="AJ34" s="70">
        <v>0.4787859389385784</v>
      </c>
      <c r="AK34" s="72"/>
      <c r="AL34" s="73"/>
      <c r="AM34" s="73"/>
      <c r="AN34" s="73"/>
      <c r="AO34" s="110">
        <v>0</v>
      </c>
      <c r="AP34" s="110">
        <v>0</v>
      </c>
      <c r="AQ34" s="73"/>
      <c r="AR34" s="26" t="s">
        <v>7</v>
      </c>
      <c r="AS34" s="26"/>
      <c r="AT34" s="112" t="s">
        <v>139</v>
      </c>
    </row>
    <row r="35" spans="1:46" ht="11.25" customHeight="1">
      <c r="A35" s="53" t="s">
        <v>142</v>
      </c>
      <c r="B35" s="53" t="s">
        <v>140</v>
      </c>
      <c r="C35" s="52" t="s">
        <v>86</v>
      </c>
      <c r="D35" s="56" t="s">
        <v>141</v>
      </c>
      <c r="E35" s="57">
        <v>45107</v>
      </c>
      <c r="F35" s="57">
        <v>45838</v>
      </c>
      <c r="G35" s="59">
        <v>508473.68</v>
      </c>
      <c r="H35" s="108">
        <v>0</v>
      </c>
      <c r="I35" s="107">
        <v>-10169.469999999999</v>
      </c>
      <c r="J35" s="60"/>
      <c r="K35" s="63"/>
      <c r="L35" s="63">
        <v>7.4999999999999997E-2</v>
      </c>
      <c r="M35" s="63">
        <v>0.01</v>
      </c>
      <c r="N35" s="63"/>
      <c r="O35" s="64" t="s">
        <v>88</v>
      </c>
      <c r="P35" s="65" t="s">
        <v>89</v>
      </c>
      <c r="Q35" s="65" t="s">
        <v>11</v>
      </c>
      <c r="R35" s="57"/>
      <c r="S35" s="65"/>
      <c r="T35" s="51" t="s">
        <v>90</v>
      </c>
      <c r="U35" s="51" t="s">
        <v>11</v>
      </c>
      <c r="V35" s="51" t="s">
        <v>11</v>
      </c>
      <c r="W35" s="51" t="s">
        <v>11</v>
      </c>
      <c r="X35" s="51" t="s">
        <v>11</v>
      </c>
      <c r="Y35" s="51" t="s">
        <v>11</v>
      </c>
      <c r="Z35" s="51" t="s">
        <v>11</v>
      </c>
      <c r="AA35" s="51" t="s">
        <v>11</v>
      </c>
      <c r="AB35" s="66">
        <v>398.11900000000003</v>
      </c>
      <c r="AC35" s="66">
        <v>50.402999999999999</v>
      </c>
      <c r="AD35" s="66">
        <v>11.9</v>
      </c>
      <c r="AE35" s="66">
        <v>583.9</v>
      </c>
      <c r="AF35" s="69">
        <v>5.3053725571890569</v>
      </c>
      <c r="AG35" s="69">
        <v>5.3053725571890569</v>
      </c>
      <c r="AH35" s="69"/>
      <c r="AI35" s="69"/>
      <c r="AJ35" s="70">
        <v>0.4787859389385784</v>
      </c>
      <c r="AK35" s="72"/>
      <c r="AL35" s="73"/>
      <c r="AM35" s="73"/>
      <c r="AN35" s="73"/>
      <c r="AO35" s="110">
        <v>0</v>
      </c>
      <c r="AP35" s="110">
        <v>0</v>
      </c>
      <c r="AQ35" s="73"/>
      <c r="AR35" s="26" t="s">
        <v>7</v>
      </c>
      <c r="AS35" s="26"/>
      <c r="AT35" s="112" t="s">
        <v>142</v>
      </c>
    </row>
    <row r="36" spans="1:46" ht="11.25" customHeight="1">
      <c r="A36" s="53" t="s">
        <v>143</v>
      </c>
      <c r="B36" s="53" t="s">
        <v>144</v>
      </c>
      <c r="C36" s="52" t="s">
        <v>86</v>
      </c>
      <c r="D36" s="56" t="s">
        <v>106</v>
      </c>
      <c r="E36" s="57">
        <v>45107</v>
      </c>
      <c r="F36" s="57">
        <v>47054</v>
      </c>
      <c r="G36" s="59">
        <v>2985000</v>
      </c>
      <c r="H36" s="108">
        <v>2791191.3</v>
      </c>
      <c r="I36" s="107">
        <v>2985000</v>
      </c>
      <c r="J36" s="60"/>
      <c r="K36" s="63"/>
      <c r="L36" s="63">
        <v>7.4999999999999997E-2</v>
      </c>
      <c r="M36" s="63">
        <v>0.01</v>
      </c>
      <c r="N36" s="63"/>
      <c r="O36" s="64" t="s">
        <v>88</v>
      </c>
      <c r="P36" s="65" t="s">
        <v>129</v>
      </c>
      <c r="Q36" s="65" t="s">
        <v>11</v>
      </c>
      <c r="R36" s="57"/>
      <c r="S36" s="65"/>
      <c r="T36" s="51" t="s">
        <v>90</v>
      </c>
      <c r="U36" s="51" t="s">
        <v>11</v>
      </c>
      <c r="V36" s="51" t="s">
        <v>11</v>
      </c>
      <c r="W36" s="51" t="s">
        <v>11</v>
      </c>
      <c r="X36" s="51" t="s">
        <v>11</v>
      </c>
      <c r="Y36" s="51" t="s">
        <v>11</v>
      </c>
      <c r="Z36" s="51" t="s">
        <v>11</v>
      </c>
      <c r="AA36" s="51" t="s">
        <v>11</v>
      </c>
      <c r="AB36" s="66">
        <v>641.79999999999995</v>
      </c>
      <c r="AC36" s="66">
        <v>119.7</v>
      </c>
      <c r="AD36" s="66">
        <v>32</v>
      </c>
      <c r="AE36" s="66">
        <v>752.4</v>
      </c>
      <c r="AF36" s="69">
        <v>5.7627401837928156</v>
      </c>
      <c r="AG36" s="69">
        <v>5.7627401837928156</v>
      </c>
      <c r="AH36" s="69"/>
      <c r="AI36" s="69"/>
      <c r="AJ36" s="70">
        <v>0.3593397282277544</v>
      </c>
      <c r="AK36" s="72"/>
      <c r="AL36" s="73"/>
      <c r="AM36" s="73"/>
      <c r="AN36" s="73"/>
      <c r="AO36" s="110">
        <v>0</v>
      </c>
      <c r="AP36" s="110">
        <v>0</v>
      </c>
      <c r="AQ36" s="73"/>
      <c r="AR36" s="26" t="s">
        <v>7</v>
      </c>
      <c r="AS36" s="34"/>
      <c r="AT36" s="112" t="s">
        <v>143</v>
      </c>
    </row>
    <row r="37" spans="1:46" ht="11.25" customHeight="1">
      <c r="A37" s="53" t="s">
        <v>145</v>
      </c>
      <c r="B37" s="53" t="s">
        <v>145</v>
      </c>
      <c r="C37" s="52" t="s">
        <v>86</v>
      </c>
      <c r="D37" s="56" t="s">
        <v>121</v>
      </c>
      <c r="E37" s="57">
        <v>45091</v>
      </c>
      <c r="F37" s="57">
        <v>47283</v>
      </c>
      <c r="G37" s="59">
        <v>2493750</v>
      </c>
      <c r="H37" s="108">
        <v>2447014.94</v>
      </c>
      <c r="I37" s="107">
        <v>2456343.75</v>
      </c>
      <c r="J37" s="60"/>
      <c r="K37" s="63"/>
      <c r="L37" s="63">
        <v>6.25E-2</v>
      </c>
      <c r="M37" s="63">
        <v>0.01</v>
      </c>
      <c r="N37" s="63"/>
      <c r="O37" s="64" t="s">
        <v>88</v>
      </c>
      <c r="P37" s="65" t="s">
        <v>89</v>
      </c>
      <c r="Q37" s="65" t="s">
        <v>11</v>
      </c>
      <c r="R37" s="57"/>
      <c r="S37" s="65"/>
      <c r="T37" s="51" t="s">
        <v>90</v>
      </c>
      <c r="U37" s="51" t="s">
        <v>11</v>
      </c>
      <c r="V37" s="51" t="s">
        <v>11</v>
      </c>
      <c r="W37" s="51" t="s">
        <v>11</v>
      </c>
      <c r="X37" s="51" t="s">
        <v>11</v>
      </c>
      <c r="Y37" s="51" t="s">
        <v>11</v>
      </c>
      <c r="Z37" s="51" t="s">
        <v>11</v>
      </c>
      <c r="AA37" s="51" t="s">
        <v>11</v>
      </c>
      <c r="AB37" s="66">
        <v>138.941</v>
      </c>
      <c r="AC37" s="66">
        <v>22.45459</v>
      </c>
      <c r="AD37" s="66"/>
      <c r="AE37" s="66">
        <v>312</v>
      </c>
      <c r="AF37" s="69">
        <v>5.3637585901145384</v>
      </c>
      <c r="AG37" s="69">
        <v>4.004749140376199</v>
      </c>
      <c r="AH37" s="69"/>
      <c r="AI37" s="69"/>
      <c r="AJ37" s="70">
        <v>0.28599999999999998</v>
      </c>
      <c r="AK37" s="72"/>
      <c r="AL37" s="73"/>
      <c r="AM37" s="73"/>
      <c r="AN37" s="73"/>
      <c r="AO37" s="110">
        <v>0</v>
      </c>
      <c r="AP37" s="110">
        <v>0</v>
      </c>
      <c r="AQ37" s="73"/>
      <c r="AR37" s="26" t="s">
        <v>7</v>
      </c>
      <c r="AS37" s="6"/>
      <c r="AT37" s="112" t="s">
        <v>145</v>
      </c>
    </row>
    <row r="38" spans="1:46" ht="11.25" customHeight="1">
      <c r="A38" s="53" t="s">
        <v>146</v>
      </c>
      <c r="B38" s="53" t="s">
        <v>145</v>
      </c>
      <c r="C38" s="52" t="s">
        <v>86</v>
      </c>
      <c r="D38" s="56" t="s">
        <v>121</v>
      </c>
      <c r="E38" s="57">
        <v>45091</v>
      </c>
      <c r="F38" s="57">
        <v>47283</v>
      </c>
      <c r="G38" s="59">
        <v>555555.56000000006</v>
      </c>
      <c r="H38" s="108">
        <v>-7808.22</v>
      </c>
      <c r="I38" s="107">
        <v>-8333.33</v>
      </c>
      <c r="J38" s="60"/>
      <c r="K38" s="63"/>
      <c r="L38" s="63">
        <v>6.25E-2</v>
      </c>
      <c r="M38" s="63">
        <v>0.01</v>
      </c>
      <c r="N38" s="63"/>
      <c r="O38" s="64" t="s">
        <v>88</v>
      </c>
      <c r="P38" s="65" t="s">
        <v>89</v>
      </c>
      <c r="Q38" s="65" t="s">
        <v>11</v>
      </c>
      <c r="R38" s="57"/>
      <c r="S38" s="65"/>
      <c r="T38" s="51" t="s">
        <v>90</v>
      </c>
      <c r="U38" s="51" t="s">
        <v>11</v>
      </c>
      <c r="V38" s="51" t="s">
        <v>11</v>
      </c>
      <c r="W38" s="51" t="s">
        <v>11</v>
      </c>
      <c r="X38" s="51" t="s">
        <v>11</v>
      </c>
      <c r="Y38" s="51" t="s">
        <v>11</v>
      </c>
      <c r="Z38" s="51" t="s">
        <v>11</v>
      </c>
      <c r="AA38" s="51" t="s">
        <v>11</v>
      </c>
      <c r="AB38" s="66">
        <v>138.941</v>
      </c>
      <c r="AC38" s="66">
        <v>22.45459</v>
      </c>
      <c r="AD38" s="66"/>
      <c r="AE38" s="66">
        <v>312</v>
      </c>
      <c r="AF38" s="69">
        <v>5.3637585901145384</v>
      </c>
      <c r="AG38" s="69">
        <v>4.004749140376199</v>
      </c>
      <c r="AH38" s="69"/>
      <c r="AI38" s="69"/>
      <c r="AJ38" s="70">
        <v>0.28599999999999998</v>
      </c>
      <c r="AK38" s="72"/>
      <c r="AL38" s="73"/>
      <c r="AM38" s="73"/>
      <c r="AN38" s="73"/>
      <c r="AO38" s="110">
        <v>0</v>
      </c>
      <c r="AP38" s="110">
        <v>0</v>
      </c>
      <c r="AQ38" s="73"/>
      <c r="AR38" s="26" t="s">
        <v>7</v>
      </c>
      <c r="AS38" s="6"/>
      <c r="AT38" s="112" t="s">
        <v>146</v>
      </c>
    </row>
    <row r="39" spans="1:46" ht="11.25" customHeight="1">
      <c r="A39" s="53" t="s">
        <v>147</v>
      </c>
      <c r="B39" s="53" t="s">
        <v>145</v>
      </c>
      <c r="C39" s="52" t="s">
        <v>86</v>
      </c>
      <c r="D39" s="56" t="s">
        <v>121</v>
      </c>
      <c r="E39" s="57">
        <v>45091</v>
      </c>
      <c r="F39" s="57">
        <v>47283</v>
      </c>
      <c r="G39" s="59">
        <v>416666.67</v>
      </c>
      <c r="H39" s="108">
        <v>0</v>
      </c>
      <c r="I39" s="107">
        <v>-6250</v>
      </c>
      <c r="J39" s="60"/>
      <c r="K39" s="63"/>
      <c r="L39" s="63">
        <v>6.25E-2</v>
      </c>
      <c r="M39" s="63">
        <v>0.01</v>
      </c>
      <c r="N39" s="63"/>
      <c r="O39" s="64" t="s">
        <v>88</v>
      </c>
      <c r="P39" s="65" t="s">
        <v>89</v>
      </c>
      <c r="Q39" s="65" t="s">
        <v>11</v>
      </c>
      <c r="R39" s="57"/>
      <c r="S39" s="65"/>
      <c r="T39" s="51" t="s">
        <v>90</v>
      </c>
      <c r="U39" s="51" t="s">
        <v>11</v>
      </c>
      <c r="V39" s="51" t="s">
        <v>11</v>
      </c>
      <c r="W39" s="51" t="s">
        <v>11</v>
      </c>
      <c r="X39" s="51" t="s">
        <v>11</v>
      </c>
      <c r="Y39" s="51" t="s">
        <v>11</v>
      </c>
      <c r="Z39" s="51" t="s">
        <v>11</v>
      </c>
      <c r="AA39" s="51" t="s">
        <v>11</v>
      </c>
      <c r="AB39" s="66">
        <v>138.941</v>
      </c>
      <c r="AC39" s="66">
        <v>22.45459</v>
      </c>
      <c r="AD39" s="66"/>
      <c r="AE39" s="66">
        <v>312</v>
      </c>
      <c r="AF39" s="69">
        <v>5.3637585901145384</v>
      </c>
      <c r="AG39" s="69">
        <v>4.004749140376199</v>
      </c>
      <c r="AH39" s="69"/>
      <c r="AI39" s="69"/>
      <c r="AJ39" s="70">
        <v>0.28599999999999998</v>
      </c>
      <c r="AK39" s="72"/>
      <c r="AL39" s="73"/>
      <c r="AM39" s="73"/>
      <c r="AN39" s="73"/>
      <c r="AO39" s="110">
        <v>0</v>
      </c>
      <c r="AP39" s="110">
        <v>0</v>
      </c>
      <c r="AQ39" s="73"/>
      <c r="AR39" s="26" t="s">
        <v>7</v>
      </c>
      <c r="AS39" s="6"/>
      <c r="AT39" s="112" t="s">
        <v>147</v>
      </c>
    </row>
    <row r="40" spans="1:46" ht="11.25" customHeight="1">
      <c r="A40" s="53" t="s">
        <v>148</v>
      </c>
      <c r="B40" s="53" t="s">
        <v>149</v>
      </c>
      <c r="C40" s="52" t="s">
        <v>86</v>
      </c>
      <c r="D40" s="56" t="s">
        <v>121</v>
      </c>
      <c r="E40" s="57">
        <v>45139</v>
      </c>
      <c r="F40" s="57">
        <v>47331</v>
      </c>
      <c r="G40" s="59">
        <v>2577777.7799999998</v>
      </c>
      <c r="H40" s="108">
        <v>2528386.0499999998</v>
      </c>
      <c r="I40" s="107">
        <v>2517715.4500000002</v>
      </c>
      <c r="J40" s="60"/>
      <c r="K40" s="63"/>
      <c r="L40" s="63">
        <v>6.5000000000000002E-2</v>
      </c>
      <c r="M40" s="63">
        <v>0.01</v>
      </c>
      <c r="N40" s="63"/>
      <c r="O40" s="64" t="s">
        <v>88</v>
      </c>
      <c r="P40" s="65" t="s">
        <v>89</v>
      </c>
      <c r="Q40" s="65" t="s">
        <v>11</v>
      </c>
      <c r="R40" s="57"/>
      <c r="S40" s="65"/>
      <c r="T40" s="51" t="s">
        <v>90</v>
      </c>
      <c r="U40" s="51" t="s">
        <v>11</v>
      </c>
      <c r="V40" s="51" t="s">
        <v>11</v>
      </c>
      <c r="W40" s="51" t="s">
        <v>11</v>
      </c>
      <c r="X40" s="51" t="s">
        <v>11</v>
      </c>
      <c r="Y40" s="51" t="s">
        <v>11</v>
      </c>
      <c r="Z40" s="51" t="s">
        <v>11</v>
      </c>
      <c r="AA40" s="51" t="s">
        <v>11</v>
      </c>
      <c r="AB40" s="66">
        <v>67.096657549379955</v>
      </c>
      <c r="AC40" s="66">
        <v>22.979918707009102</v>
      </c>
      <c r="AD40" s="66"/>
      <c r="AE40" s="66">
        <v>330</v>
      </c>
      <c r="AF40" s="69">
        <v>5.6571131367992491</v>
      </c>
      <c r="AG40" s="69">
        <v>5.6571131367992491</v>
      </c>
      <c r="AH40" s="69"/>
      <c r="AI40" s="69"/>
      <c r="AJ40" s="70">
        <v>0.36955151515151513</v>
      </c>
      <c r="AK40" s="72"/>
      <c r="AL40" s="73"/>
      <c r="AM40" s="73"/>
      <c r="AN40" s="73"/>
      <c r="AO40" s="110">
        <v>0</v>
      </c>
      <c r="AP40" s="110">
        <v>0</v>
      </c>
      <c r="AQ40" s="73"/>
      <c r="AR40" s="26" t="s">
        <v>7</v>
      </c>
      <c r="AS40" s="6"/>
      <c r="AT40" s="112" t="s">
        <v>148</v>
      </c>
    </row>
    <row r="41" spans="1:46" ht="11.25" customHeight="1">
      <c r="A41" s="53" t="s">
        <v>150</v>
      </c>
      <c r="B41" s="53" t="s">
        <v>149</v>
      </c>
      <c r="C41" s="52" t="s">
        <v>86</v>
      </c>
      <c r="D41" s="56" t="s">
        <v>121</v>
      </c>
      <c r="E41" s="57">
        <v>45139</v>
      </c>
      <c r="F41" s="57">
        <v>47331</v>
      </c>
      <c r="G41" s="59">
        <v>422222.22</v>
      </c>
      <c r="H41" s="108">
        <v>0</v>
      </c>
      <c r="I41" s="107">
        <v>-9837.7999999999993</v>
      </c>
      <c r="J41" s="60"/>
      <c r="K41" s="63"/>
      <c r="L41" s="63">
        <v>6.5000000000000002E-2</v>
      </c>
      <c r="M41" s="63">
        <v>0.01</v>
      </c>
      <c r="N41" s="63"/>
      <c r="O41" s="64" t="s">
        <v>88</v>
      </c>
      <c r="P41" s="65" t="s">
        <v>89</v>
      </c>
      <c r="Q41" s="65" t="s">
        <v>11</v>
      </c>
      <c r="R41" s="57"/>
      <c r="S41" s="65"/>
      <c r="T41" s="51" t="s">
        <v>90</v>
      </c>
      <c r="U41" s="51" t="s">
        <v>11</v>
      </c>
      <c r="V41" s="51" t="s">
        <v>11</v>
      </c>
      <c r="W41" s="51" t="s">
        <v>11</v>
      </c>
      <c r="X41" s="51" t="s">
        <v>11</v>
      </c>
      <c r="Y41" s="51" t="s">
        <v>11</v>
      </c>
      <c r="Z41" s="51" t="s">
        <v>11</v>
      </c>
      <c r="AA41" s="51" t="s">
        <v>11</v>
      </c>
      <c r="AB41" s="66">
        <v>67.096657549379955</v>
      </c>
      <c r="AC41" s="66">
        <v>22.979918707009102</v>
      </c>
      <c r="AD41" s="66"/>
      <c r="AE41" s="66">
        <v>330</v>
      </c>
      <c r="AF41" s="69">
        <v>5.6571131367992491</v>
      </c>
      <c r="AG41" s="69">
        <v>5.6571131367992491</v>
      </c>
      <c r="AH41" s="69"/>
      <c r="AI41" s="69"/>
      <c r="AJ41" s="70">
        <v>0.36955151515151513</v>
      </c>
      <c r="AK41" s="72"/>
      <c r="AL41" s="73"/>
      <c r="AM41" s="73"/>
      <c r="AN41" s="73"/>
      <c r="AO41" s="110">
        <v>0</v>
      </c>
      <c r="AP41" s="110">
        <v>0</v>
      </c>
      <c r="AQ41" s="73"/>
      <c r="AR41" s="26" t="s">
        <v>7</v>
      </c>
      <c r="AS41" s="6"/>
      <c r="AT41" s="112" t="s">
        <v>150</v>
      </c>
    </row>
    <row r="42" spans="1:46" ht="11.25" customHeight="1">
      <c r="A42" s="53" t="s">
        <v>151</v>
      </c>
      <c r="B42" s="53" t="s">
        <v>152</v>
      </c>
      <c r="C42" s="52" t="s">
        <v>153</v>
      </c>
      <c r="D42" s="56" t="s">
        <v>87</v>
      </c>
      <c r="E42" s="57">
        <v>45070</v>
      </c>
      <c r="F42" s="57">
        <v>47253</v>
      </c>
      <c r="G42" s="59">
        <v>25990.86</v>
      </c>
      <c r="H42" s="108">
        <v>25990.86</v>
      </c>
      <c r="I42" s="107">
        <v>25990.86</v>
      </c>
      <c r="J42" s="60"/>
      <c r="K42" s="63">
        <v>0.12559999999999999</v>
      </c>
      <c r="L42" s="63"/>
      <c r="M42" s="63"/>
      <c r="N42" s="63"/>
      <c r="O42" s="64" t="s">
        <v>154</v>
      </c>
      <c r="P42" s="65" t="s">
        <v>89</v>
      </c>
      <c r="Q42" s="65" t="s">
        <v>11</v>
      </c>
      <c r="R42" s="57"/>
      <c r="S42" s="65"/>
      <c r="T42" s="51" t="s">
        <v>90</v>
      </c>
      <c r="U42" s="51" t="s">
        <v>11</v>
      </c>
      <c r="V42" s="51" t="s">
        <v>11</v>
      </c>
      <c r="W42" s="51" t="s">
        <v>11</v>
      </c>
      <c r="X42" s="51" t="s">
        <v>11</v>
      </c>
      <c r="Y42" s="51" t="s">
        <v>11</v>
      </c>
      <c r="Z42" s="51" t="s">
        <v>11</v>
      </c>
      <c r="AA42" s="51" t="s">
        <v>11</v>
      </c>
      <c r="AB42" s="66">
        <v>162.512</v>
      </c>
      <c r="AC42" s="66">
        <v>29.614999999999995</v>
      </c>
      <c r="AD42" s="66">
        <v>5</v>
      </c>
      <c r="AE42" s="66">
        <v>297</v>
      </c>
      <c r="AF42" s="69">
        <v>4.3896673982779006</v>
      </c>
      <c r="AG42" s="69">
        <v>4.3896673982779006</v>
      </c>
      <c r="AH42" s="69"/>
      <c r="AI42" s="69"/>
      <c r="AJ42" s="70">
        <v>0.208007351465399</v>
      </c>
      <c r="AK42" s="72"/>
      <c r="AL42" s="73"/>
      <c r="AM42" s="73"/>
      <c r="AN42" s="73"/>
      <c r="AO42" s="110">
        <v>0</v>
      </c>
      <c r="AP42" s="110">
        <v>0</v>
      </c>
      <c r="AQ42" s="73"/>
      <c r="AR42" s="26" t="s">
        <v>7</v>
      </c>
      <c r="AS42" s="6"/>
      <c r="AT42" s="112" t="s">
        <v>151</v>
      </c>
    </row>
    <row r="43" spans="1:46" ht="11.25" customHeight="1">
      <c r="A43" s="53" t="s">
        <v>155</v>
      </c>
      <c r="B43" s="53" t="s">
        <v>155</v>
      </c>
      <c r="C43" s="52" t="s">
        <v>86</v>
      </c>
      <c r="D43" s="56" t="s">
        <v>106</v>
      </c>
      <c r="E43" s="57">
        <v>45169</v>
      </c>
      <c r="F43" s="57">
        <v>47361</v>
      </c>
      <c r="G43" s="59">
        <v>5000000</v>
      </c>
      <c r="H43" s="108">
        <v>4902828.47</v>
      </c>
      <c r="I43" s="107">
        <v>4900000</v>
      </c>
      <c r="J43" s="60"/>
      <c r="K43" s="63"/>
      <c r="L43" s="63">
        <v>6.25E-2</v>
      </c>
      <c r="M43" s="63">
        <v>0.01</v>
      </c>
      <c r="N43" s="63"/>
      <c r="O43" s="64" t="s">
        <v>88</v>
      </c>
      <c r="P43" s="65" t="s">
        <v>89</v>
      </c>
      <c r="Q43" s="65" t="s">
        <v>11</v>
      </c>
      <c r="R43" s="57"/>
      <c r="S43" s="65"/>
      <c r="T43" s="51" t="s">
        <v>90</v>
      </c>
      <c r="U43" s="51" t="s">
        <v>11</v>
      </c>
      <c r="V43" s="51" t="s">
        <v>11</v>
      </c>
      <c r="W43" s="51" t="s">
        <v>11</v>
      </c>
      <c r="X43" s="51" t="s">
        <v>11</v>
      </c>
      <c r="Y43" s="51" t="s">
        <v>11</v>
      </c>
      <c r="Z43" s="51" t="s">
        <v>11</v>
      </c>
      <c r="AA43" s="51" t="s">
        <v>11</v>
      </c>
      <c r="AB43" s="66">
        <v>105.05953282999999</v>
      </c>
      <c r="AC43" s="66">
        <v>21.293252379330102</v>
      </c>
      <c r="AD43" s="66">
        <v>10</v>
      </c>
      <c r="AE43" s="66">
        <v>241.03544955000001</v>
      </c>
      <c r="AF43" s="69">
        <v>3.7703333807254551</v>
      </c>
      <c r="AG43" s="69">
        <v>3.7570587421233039</v>
      </c>
      <c r="AH43" s="69"/>
      <c r="AI43" s="69"/>
      <c r="AJ43" s="70">
        <v>0.33347072355718937</v>
      </c>
      <c r="AK43" s="72"/>
      <c r="AL43" s="73"/>
      <c r="AM43" s="73"/>
      <c r="AN43" s="73"/>
      <c r="AO43" s="110">
        <v>0</v>
      </c>
      <c r="AP43" s="110">
        <v>0</v>
      </c>
      <c r="AQ43" s="73"/>
      <c r="AR43" s="26" t="s">
        <v>7</v>
      </c>
      <c r="AS43" s="6"/>
      <c r="AT43" s="112" t="s">
        <v>155</v>
      </c>
    </row>
    <row r="44" spans="1:46" ht="11.25" customHeight="1">
      <c r="A44" s="53" t="s">
        <v>156</v>
      </c>
      <c r="B44" s="53" t="s">
        <v>155</v>
      </c>
      <c r="C44" s="52" t="s">
        <v>86</v>
      </c>
      <c r="D44" s="56" t="s">
        <v>106</v>
      </c>
      <c r="E44" s="57">
        <v>45169</v>
      </c>
      <c r="F44" s="57">
        <v>47361</v>
      </c>
      <c r="G44" s="59">
        <v>625000</v>
      </c>
      <c r="H44" s="108">
        <v>0</v>
      </c>
      <c r="I44" s="107">
        <v>-12500</v>
      </c>
      <c r="J44" s="60"/>
      <c r="K44" s="63"/>
      <c r="L44" s="63">
        <v>6.25E-2</v>
      </c>
      <c r="M44" s="63">
        <v>0.01</v>
      </c>
      <c r="N44" s="63"/>
      <c r="O44" s="64" t="s">
        <v>88</v>
      </c>
      <c r="P44" s="65" t="s">
        <v>89</v>
      </c>
      <c r="Q44" s="65" t="s">
        <v>11</v>
      </c>
      <c r="R44" s="57"/>
      <c r="S44" s="65"/>
      <c r="T44" s="51" t="s">
        <v>90</v>
      </c>
      <c r="U44" s="51" t="s">
        <v>11</v>
      </c>
      <c r="V44" s="51" t="s">
        <v>11</v>
      </c>
      <c r="W44" s="51" t="s">
        <v>11</v>
      </c>
      <c r="X44" s="51" t="s">
        <v>11</v>
      </c>
      <c r="Y44" s="51" t="s">
        <v>11</v>
      </c>
      <c r="Z44" s="51" t="s">
        <v>11</v>
      </c>
      <c r="AA44" s="51" t="s">
        <v>11</v>
      </c>
      <c r="AB44" s="66">
        <v>105.05953282999999</v>
      </c>
      <c r="AC44" s="66">
        <v>21.293252379330102</v>
      </c>
      <c r="AD44" s="66">
        <v>10</v>
      </c>
      <c r="AE44" s="66">
        <v>241.03544955000001</v>
      </c>
      <c r="AF44" s="69">
        <v>3.7703333807254551</v>
      </c>
      <c r="AG44" s="69">
        <v>3.7570587421233039</v>
      </c>
      <c r="AH44" s="69"/>
      <c r="AI44" s="69"/>
      <c r="AJ44" s="70">
        <v>0.33347072355718937</v>
      </c>
      <c r="AK44" s="72"/>
      <c r="AL44" s="73"/>
      <c r="AM44" s="73"/>
      <c r="AN44" s="73"/>
      <c r="AO44" s="110">
        <v>0</v>
      </c>
      <c r="AP44" s="110">
        <v>0</v>
      </c>
      <c r="AQ44" s="73"/>
      <c r="AR44" s="26" t="s">
        <v>7</v>
      </c>
      <c r="AS44" s="6"/>
      <c r="AT44" s="112" t="s">
        <v>156</v>
      </c>
    </row>
    <row r="45" spans="1:46" ht="11.25" customHeight="1">
      <c r="A45" s="53" t="s">
        <v>157</v>
      </c>
      <c r="B45" s="53" t="s">
        <v>158</v>
      </c>
      <c r="C45" s="52" t="s">
        <v>86</v>
      </c>
      <c r="D45" s="56" t="s">
        <v>132</v>
      </c>
      <c r="E45" s="57">
        <v>45169</v>
      </c>
      <c r="F45" s="57">
        <v>46992</v>
      </c>
      <c r="G45" s="59">
        <v>1250000</v>
      </c>
      <c r="H45" s="108">
        <v>-5895.15</v>
      </c>
      <c r="I45" s="107">
        <v>-12499.9</v>
      </c>
      <c r="J45" s="60"/>
      <c r="K45" s="63"/>
      <c r="L45" s="63">
        <v>0.06</v>
      </c>
      <c r="M45" s="63">
        <v>7.4999999999999997E-3</v>
      </c>
      <c r="N45" s="63"/>
      <c r="O45" s="64" t="s">
        <v>88</v>
      </c>
      <c r="P45" s="65" t="s">
        <v>89</v>
      </c>
      <c r="Q45" s="65" t="s">
        <v>11</v>
      </c>
      <c r="R45" s="57"/>
      <c r="S45" s="65"/>
      <c r="T45" s="51" t="s">
        <v>90</v>
      </c>
      <c r="U45" s="51" t="s">
        <v>11</v>
      </c>
      <c r="V45" s="51" t="s">
        <v>11</v>
      </c>
      <c r="W45" s="51" t="s">
        <v>11</v>
      </c>
      <c r="X45" s="51" t="s">
        <v>11</v>
      </c>
      <c r="Y45" s="51" t="s">
        <v>11</v>
      </c>
      <c r="Z45" s="51" t="s">
        <v>11</v>
      </c>
      <c r="AA45" s="51" t="s">
        <v>11</v>
      </c>
      <c r="AB45" s="66">
        <v>1689.4659999999999</v>
      </c>
      <c r="AC45" s="66">
        <v>716.74300000000005</v>
      </c>
      <c r="AD45" s="66">
        <v>11.75</v>
      </c>
      <c r="AE45" s="66">
        <v>4074.1</v>
      </c>
      <c r="AF45" s="69">
        <v>7.2701093697461987</v>
      </c>
      <c r="AG45" s="69">
        <v>7.2701093697461987</v>
      </c>
      <c r="AH45" s="69"/>
      <c r="AI45" s="69"/>
      <c r="AJ45" s="70">
        <v>0.70654368377118459</v>
      </c>
      <c r="AK45" s="72"/>
      <c r="AL45" s="73"/>
      <c r="AM45" s="73"/>
      <c r="AN45" s="73"/>
      <c r="AO45" s="110">
        <v>0</v>
      </c>
      <c r="AP45" s="110">
        <v>0</v>
      </c>
      <c r="AQ45" s="73"/>
      <c r="AR45" s="26" t="s">
        <v>7</v>
      </c>
      <c r="AS45" s="6"/>
      <c r="AT45" s="112" t="s">
        <v>157</v>
      </c>
    </row>
    <row r="46" spans="1:46" ht="11.25" customHeight="1">
      <c r="A46" s="53" t="s">
        <v>159</v>
      </c>
      <c r="B46" s="53" t="s">
        <v>158</v>
      </c>
      <c r="C46" s="52" t="s">
        <v>86</v>
      </c>
      <c r="D46" s="56" t="s">
        <v>132</v>
      </c>
      <c r="E46" s="57">
        <v>45169</v>
      </c>
      <c r="F46" s="57">
        <v>46992</v>
      </c>
      <c r="G46" s="59">
        <v>79787.23</v>
      </c>
      <c r="H46" s="108">
        <v>0</v>
      </c>
      <c r="I46" s="107">
        <v>0</v>
      </c>
      <c r="J46" s="60"/>
      <c r="K46" s="63"/>
      <c r="L46" s="63">
        <v>0.06</v>
      </c>
      <c r="M46" s="63">
        <v>7.4999999999999997E-3</v>
      </c>
      <c r="N46" s="63"/>
      <c r="O46" s="64" t="s">
        <v>88</v>
      </c>
      <c r="P46" s="65" t="s">
        <v>89</v>
      </c>
      <c r="Q46" s="65" t="s">
        <v>11</v>
      </c>
      <c r="R46" s="57"/>
      <c r="S46" s="65"/>
      <c r="T46" s="51" t="s">
        <v>90</v>
      </c>
      <c r="U46" s="51" t="s">
        <v>11</v>
      </c>
      <c r="V46" s="51" t="s">
        <v>11</v>
      </c>
      <c r="W46" s="51" t="s">
        <v>11</v>
      </c>
      <c r="X46" s="51" t="s">
        <v>11</v>
      </c>
      <c r="Y46" s="51" t="s">
        <v>11</v>
      </c>
      <c r="Z46" s="51" t="s">
        <v>11</v>
      </c>
      <c r="AA46" s="51" t="s">
        <v>11</v>
      </c>
      <c r="AB46" s="66">
        <v>1689.4659999999999</v>
      </c>
      <c r="AC46" s="66">
        <v>716.74300000000005</v>
      </c>
      <c r="AD46" s="66">
        <v>11.75</v>
      </c>
      <c r="AE46" s="66">
        <v>4074.1</v>
      </c>
      <c r="AF46" s="69">
        <v>7.2701093697461987</v>
      </c>
      <c r="AG46" s="69">
        <v>7.2701093697461987</v>
      </c>
      <c r="AH46" s="69"/>
      <c r="AI46" s="69"/>
      <c r="AJ46" s="70">
        <v>0.70654368377118459</v>
      </c>
      <c r="AK46" s="72"/>
      <c r="AL46" s="73"/>
      <c r="AM46" s="73"/>
      <c r="AN46" s="73"/>
      <c r="AO46" s="110">
        <v>0</v>
      </c>
      <c r="AP46" s="110">
        <v>0</v>
      </c>
      <c r="AQ46" s="73"/>
      <c r="AR46" s="26" t="s">
        <v>7</v>
      </c>
      <c r="AS46" s="6"/>
      <c r="AT46" s="112" t="s">
        <v>159</v>
      </c>
    </row>
    <row r="47" spans="1:46" ht="11.25" customHeight="1">
      <c r="A47" s="53" t="s">
        <v>160</v>
      </c>
      <c r="B47" s="53" t="s">
        <v>161</v>
      </c>
      <c r="C47" s="52" t="s">
        <v>86</v>
      </c>
      <c r="D47" s="56" t="s">
        <v>121</v>
      </c>
      <c r="E47" s="57">
        <v>45201</v>
      </c>
      <c r="F47" s="57">
        <v>47376</v>
      </c>
      <c r="G47" s="59">
        <v>1071428.57</v>
      </c>
      <c r="H47" s="108">
        <v>0</v>
      </c>
      <c r="I47" s="107">
        <v>-14732.14</v>
      </c>
      <c r="J47" s="60"/>
      <c r="K47" s="63"/>
      <c r="L47" s="63">
        <v>6.25E-2</v>
      </c>
      <c r="M47" s="63">
        <v>0.01</v>
      </c>
      <c r="N47" s="63"/>
      <c r="O47" s="64" t="s">
        <v>88</v>
      </c>
      <c r="P47" s="65" t="s">
        <v>89</v>
      </c>
      <c r="Q47" s="65" t="s">
        <v>11</v>
      </c>
      <c r="R47" s="57"/>
      <c r="S47" s="65"/>
      <c r="T47" s="51" t="s">
        <v>90</v>
      </c>
      <c r="U47" s="51" t="s">
        <v>11</v>
      </c>
      <c r="V47" s="51" t="s">
        <v>11</v>
      </c>
      <c r="W47" s="51" t="s">
        <v>11</v>
      </c>
      <c r="X47" s="51" t="s">
        <v>11</v>
      </c>
      <c r="Y47" s="51" t="s">
        <v>11</v>
      </c>
      <c r="Z47" s="51" t="s">
        <v>11</v>
      </c>
      <c r="AA47" s="51" t="s">
        <v>11</v>
      </c>
      <c r="AB47" s="66">
        <v>128.30500000000001</v>
      </c>
      <c r="AC47" s="66">
        <v>33.738000000000014</v>
      </c>
      <c r="AD47" s="66"/>
      <c r="AE47" s="66">
        <v>381.2</v>
      </c>
      <c r="AF47" s="69">
        <v>5.1870294623273443</v>
      </c>
      <c r="AG47" s="69">
        <v>5.1870294623273443</v>
      </c>
      <c r="AH47" s="69"/>
      <c r="AI47" s="69"/>
      <c r="AJ47" s="70">
        <v>0.45907660020986363</v>
      </c>
      <c r="AK47" s="72"/>
      <c r="AL47" s="73"/>
      <c r="AM47" s="73"/>
      <c r="AN47" s="73"/>
      <c r="AO47" s="110">
        <v>0</v>
      </c>
      <c r="AP47" s="110">
        <v>0</v>
      </c>
      <c r="AQ47" s="73"/>
      <c r="AR47" s="26" t="s">
        <v>7</v>
      </c>
      <c r="AS47" s="6"/>
      <c r="AT47" s="112" t="s">
        <v>160</v>
      </c>
    </row>
    <row r="48" spans="1:46" ht="11.25" customHeight="1">
      <c r="A48" s="53" t="s">
        <v>162</v>
      </c>
      <c r="B48" s="53" t="s">
        <v>161</v>
      </c>
      <c r="C48" s="52" t="s">
        <v>86</v>
      </c>
      <c r="D48" s="56" t="s">
        <v>121</v>
      </c>
      <c r="E48" s="57">
        <v>45201</v>
      </c>
      <c r="F48" s="57">
        <v>47376</v>
      </c>
      <c r="G48" s="59">
        <v>2500000</v>
      </c>
      <c r="H48" s="108">
        <v>2453766.54</v>
      </c>
      <c r="I48" s="107">
        <v>2453125</v>
      </c>
      <c r="J48" s="60"/>
      <c r="K48" s="63"/>
      <c r="L48" s="63">
        <v>6.25E-2</v>
      </c>
      <c r="M48" s="63">
        <v>0.01</v>
      </c>
      <c r="N48" s="63"/>
      <c r="O48" s="64" t="s">
        <v>88</v>
      </c>
      <c r="P48" s="65" t="s">
        <v>89</v>
      </c>
      <c r="Q48" s="65" t="s">
        <v>11</v>
      </c>
      <c r="R48" s="57"/>
      <c r="S48" s="65"/>
      <c r="T48" s="51" t="s">
        <v>90</v>
      </c>
      <c r="U48" s="51" t="s">
        <v>11</v>
      </c>
      <c r="V48" s="51" t="s">
        <v>11</v>
      </c>
      <c r="W48" s="51" t="s">
        <v>11</v>
      </c>
      <c r="X48" s="51" t="s">
        <v>11</v>
      </c>
      <c r="Y48" s="51" t="s">
        <v>11</v>
      </c>
      <c r="Z48" s="51" t="s">
        <v>11</v>
      </c>
      <c r="AA48" s="51" t="s">
        <v>11</v>
      </c>
      <c r="AB48" s="66">
        <v>128.30500000000001</v>
      </c>
      <c r="AC48" s="66">
        <v>33.738000000000014</v>
      </c>
      <c r="AD48" s="66"/>
      <c r="AE48" s="66">
        <v>381.2</v>
      </c>
      <c r="AF48" s="69">
        <v>5.1870294623273443</v>
      </c>
      <c r="AG48" s="69">
        <v>5.1870294623273443</v>
      </c>
      <c r="AH48" s="69"/>
      <c r="AI48" s="69"/>
      <c r="AJ48" s="70">
        <v>0.45907660020986363</v>
      </c>
      <c r="AK48" s="72"/>
      <c r="AL48" s="73"/>
      <c r="AM48" s="73"/>
      <c r="AN48" s="73"/>
      <c r="AO48" s="110">
        <v>0</v>
      </c>
      <c r="AP48" s="110">
        <v>0</v>
      </c>
      <c r="AQ48" s="73"/>
      <c r="AR48" s="26" t="s">
        <v>7</v>
      </c>
      <c r="AS48" s="6"/>
      <c r="AT48" s="112" t="s">
        <v>162</v>
      </c>
    </row>
    <row r="49" spans="1:46" ht="11.25" customHeight="1">
      <c r="A49" s="53" t="s">
        <v>163</v>
      </c>
      <c r="B49" s="53" t="s">
        <v>161</v>
      </c>
      <c r="C49" s="52" t="s">
        <v>86</v>
      </c>
      <c r="D49" s="56" t="s">
        <v>121</v>
      </c>
      <c r="E49" s="57">
        <v>45201</v>
      </c>
      <c r="F49" s="57">
        <v>47376</v>
      </c>
      <c r="G49" s="59">
        <v>428571.43</v>
      </c>
      <c r="H49" s="108">
        <v>0</v>
      </c>
      <c r="I49" s="107">
        <v>0</v>
      </c>
      <c r="J49" s="60"/>
      <c r="K49" s="63"/>
      <c r="L49" s="63">
        <v>6.25E-2</v>
      </c>
      <c r="M49" s="63">
        <v>0.01</v>
      </c>
      <c r="N49" s="63"/>
      <c r="O49" s="64" t="s">
        <v>88</v>
      </c>
      <c r="P49" s="65" t="s">
        <v>89</v>
      </c>
      <c r="Q49" s="65" t="s">
        <v>11</v>
      </c>
      <c r="R49" s="57"/>
      <c r="S49" s="65"/>
      <c r="T49" s="51" t="s">
        <v>90</v>
      </c>
      <c r="U49" s="51" t="s">
        <v>11</v>
      </c>
      <c r="V49" s="51" t="s">
        <v>11</v>
      </c>
      <c r="W49" s="51" t="s">
        <v>11</v>
      </c>
      <c r="X49" s="51" t="s">
        <v>11</v>
      </c>
      <c r="Y49" s="51" t="s">
        <v>11</v>
      </c>
      <c r="Z49" s="51" t="s">
        <v>11</v>
      </c>
      <c r="AA49" s="51" t="s">
        <v>11</v>
      </c>
      <c r="AB49" s="66">
        <v>128.30500000000001</v>
      </c>
      <c r="AC49" s="66">
        <v>33.738000000000014</v>
      </c>
      <c r="AD49" s="66"/>
      <c r="AE49" s="66">
        <v>381.2</v>
      </c>
      <c r="AF49" s="69">
        <v>5.1870294623273443</v>
      </c>
      <c r="AG49" s="69">
        <v>5.1870294623273443</v>
      </c>
      <c r="AH49" s="69"/>
      <c r="AI49" s="69"/>
      <c r="AJ49" s="70">
        <v>0.45907660020986363</v>
      </c>
      <c r="AK49" s="72"/>
      <c r="AL49" s="73"/>
      <c r="AM49" s="73"/>
      <c r="AN49" s="73"/>
      <c r="AO49" s="110">
        <v>0</v>
      </c>
      <c r="AP49" s="110">
        <v>0</v>
      </c>
      <c r="AQ49" s="73"/>
      <c r="AR49" s="26" t="s">
        <v>7</v>
      </c>
      <c r="AS49" s="6"/>
      <c r="AT49" s="112" t="s">
        <v>163</v>
      </c>
    </row>
    <row r="50" spans="1:46" ht="11.25" customHeight="1">
      <c r="A50" s="53" t="s">
        <v>164</v>
      </c>
      <c r="B50" s="53" t="s">
        <v>165</v>
      </c>
      <c r="C50" s="52" t="s">
        <v>86</v>
      </c>
      <c r="D50" s="56" t="s">
        <v>106</v>
      </c>
      <c r="E50" s="57">
        <v>45219</v>
      </c>
      <c r="F50" s="57">
        <v>47046</v>
      </c>
      <c r="G50" s="59">
        <v>759493.67</v>
      </c>
      <c r="H50" s="108">
        <v>113924.05</v>
      </c>
      <c r="I50" s="107">
        <v>113924.05</v>
      </c>
      <c r="J50" s="60"/>
      <c r="K50" s="63"/>
      <c r="L50" s="63">
        <v>6.25E-2</v>
      </c>
      <c r="M50" s="63">
        <v>0.01</v>
      </c>
      <c r="N50" s="63"/>
      <c r="O50" s="64" t="s">
        <v>88</v>
      </c>
      <c r="P50" s="65" t="s">
        <v>89</v>
      </c>
      <c r="Q50" s="65" t="s">
        <v>11</v>
      </c>
      <c r="R50" s="57"/>
      <c r="S50" s="65"/>
      <c r="T50" s="51" t="s">
        <v>90</v>
      </c>
      <c r="U50" s="51" t="s">
        <v>11</v>
      </c>
      <c r="V50" s="51" t="s">
        <v>11</v>
      </c>
      <c r="W50" s="51" t="s">
        <v>11</v>
      </c>
      <c r="X50" s="51" t="s">
        <v>11</v>
      </c>
      <c r="Y50" s="51" t="s">
        <v>11</v>
      </c>
      <c r="Z50" s="51" t="s">
        <v>11</v>
      </c>
      <c r="AA50" s="51" t="s">
        <v>11</v>
      </c>
      <c r="AB50" s="66">
        <v>34.9816176704526</v>
      </c>
      <c r="AC50" s="66">
        <v>17.619373046262648</v>
      </c>
      <c r="AD50" s="66"/>
      <c r="AE50" s="66">
        <v>233.30383899999998</v>
      </c>
      <c r="AF50" s="69">
        <v>4.5574833899684597</v>
      </c>
      <c r="AG50" s="69">
        <v>4.5574833899684597</v>
      </c>
      <c r="AH50" s="69"/>
      <c r="AI50" s="69"/>
      <c r="AJ50" s="70">
        <v>0.46504721498939067</v>
      </c>
      <c r="AK50" s="72"/>
      <c r="AL50" s="73"/>
      <c r="AM50" s="73"/>
      <c r="AN50" s="73"/>
      <c r="AO50" s="110">
        <v>0</v>
      </c>
      <c r="AP50" s="110">
        <v>0</v>
      </c>
      <c r="AQ50" s="73"/>
      <c r="AR50" s="26" t="s">
        <v>7</v>
      </c>
      <c r="AS50" s="6"/>
      <c r="AT50" s="112" t="s">
        <v>164</v>
      </c>
    </row>
    <row r="51" spans="1:46" ht="11.25" customHeight="1">
      <c r="A51" s="53" t="s">
        <v>166</v>
      </c>
      <c r="B51" s="53" t="s">
        <v>165</v>
      </c>
      <c r="C51" s="52" t="s">
        <v>86</v>
      </c>
      <c r="D51" s="56" t="s">
        <v>106</v>
      </c>
      <c r="E51" s="57">
        <v>45219</v>
      </c>
      <c r="F51" s="57">
        <v>47046</v>
      </c>
      <c r="G51" s="59">
        <v>5984810.1299999999</v>
      </c>
      <c r="H51" s="108">
        <v>5880763.8600000003</v>
      </c>
      <c r="I51" s="107">
        <v>5880075.9500000002</v>
      </c>
      <c r="J51" s="60"/>
      <c r="K51" s="63"/>
      <c r="L51" s="63">
        <v>6.25E-2</v>
      </c>
      <c r="M51" s="63">
        <v>0.01</v>
      </c>
      <c r="N51" s="63"/>
      <c r="O51" s="64" t="s">
        <v>88</v>
      </c>
      <c r="P51" s="65" t="s">
        <v>89</v>
      </c>
      <c r="Q51" s="65" t="s">
        <v>11</v>
      </c>
      <c r="R51" s="57"/>
      <c r="S51" s="65"/>
      <c r="T51" s="51" t="s">
        <v>90</v>
      </c>
      <c r="U51" s="51" t="s">
        <v>11</v>
      </c>
      <c r="V51" s="51" t="s">
        <v>11</v>
      </c>
      <c r="W51" s="51" t="s">
        <v>11</v>
      </c>
      <c r="X51" s="51" t="s">
        <v>11</v>
      </c>
      <c r="Y51" s="51" t="s">
        <v>11</v>
      </c>
      <c r="Z51" s="51" t="s">
        <v>11</v>
      </c>
      <c r="AA51" s="51" t="s">
        <v>11</v>
      </c>
      <c r="AB51" s="66">
        <v>34.9816176704526</v>
      </c>
      <c r="AC51" s="66">
        <v>17.619373046262648</v>
      </c>
      <c r="AD51" s="66"/>
      <c r="AE51" s="66">
        <v>233.30383899999998</v>
      </c>
      <c r="AF51" s="69">
        <v>4.5574833899684597</v>
      </c>
      <c r="AG51" s="69">
        <v>4.5574833899684597</v>
      </c>
      <c r="AH51" s="69"/>
      <c r="AI51" s="69"/>
      <c r="AJ51" s="70">
        <v>0.46504721498939067</v>
      </c>
      <c r="AK51" s="72"/>
      <c r="AL51" s="73"/>
      <c r="AM51" s="73"/>
      <c r="AN51" s="73"/>
      <c r="AO51" s="110">
        <v>0</v>
      </c>
      <c r="AP51" s="110">
        <v>0</v>
      </c>
      <c r="AQ51" s="73"/>
      <c r="AR51" s="26" t="s">
        <v>7</v>
      </c>
      <c r="AS51" s="6"/>
      <c r="AT51" s="112" t="s">
        <v>166</v>
      </c>
    </row>
    <row r="52" spans="1:46" ht="11.25" customHeight="1">
      <c r="A52" s="53" t="s">
        <v>167</v>
      </c>
      <c r="B52" s="53" t="s">
        <v>167</v>
      </c>
      <c r="C52" s="52" t="s">
        <v>86</v>
      </c>
      <c r="D52" s="56" t="s">
        <v>168</v>
      </c>
      <c r="E52" s="57">
        <v>45230</v>
      </c>
      <c r="F52" s="57">
        <v>46234</v>
      </c>
      <c r="G52" s="59">
        <v>5000000</v>
      </c>
      <c r="H52" s="108">
        <v>4925074.7</v>
      </c>
      <c r="I52" s="107">
        <v>4925000</v>
      </c>
      <c r="J52" s="60"/>
      <c r="K52" s="63"/>
      <c r="L52" s="63">
        <v>5.9499999999999997E-2</v>
      </c>
      <c r="M52" s="63">
        <v>0.01</v>
      </c>
      <c r="N52" s="63"/>
      <c r="O52" s="64" t="s">
        <v>88</v>
      </c>
      <c r="P52" s="65" t="s">
        <v>89</v>
      </c>
      <c r="Q52" s="65" t="s">
        <v>11</v>
      </c>
      <c r="R52" s="57"/>
      <c r="S52" s="65"/>
      <c r="T52" s="51" t="s">
        <v>90</v>
      </c>
      <c r="U52" s="51" t="s">
        <v>11</v>
      </c>
      <c r="V52" s="51" t="s">
        <v>11</v>
      </c>
      <c r="W52" s="51" t="s">
        <v>11</v>
      </c>
      <c r="X52" s="51" t="s">
        <v>11</v>
      </c>
      <c r="Y52" s="51" t="s">
        <v>11</v>
      </c>
      <c r="Z52" s="51" t="s">
        <v>11</v>
      </c>
      <c r="AA52" s="51" t="s">
        <v>11</v>
      </c>
      <c r="AB52" s="66">
        <v>699.64848099999983</v>
      </c>
      <c r="AC52" s="66">
        <v>43.477999999999994</v>
      </c>
      <c r="AD52" s="66"/>
      <c r="AE52" s="66">
        <v>246.10769999999999</v>
      </c>
      <c r="AF52" s="69">
        <v>5.5798334790008752</v>
      </c>
      <c r="AG52" s="69">
        <v>5.5798334790008752</v>
      </c>
      <c r="AH52" s="69"/>
      <c r="AI52" s="69"/>
      <c r="AJ52" s="70">
        <v>0.28499999999999998</v>
      </c>
      <c r="AK52" s="72"/>
      <c r="AL52" s="73"/>
      <c r="AM52" s="73"/>
      <c r="AN52" s="73"/>
      <c r="AO52" s="110">
        <v>0</v>
      </c>
      <c r="AP52" s="110">
        <v>0</v>
      </c>
      <c r="AQ52" s="73"/>
      <c r="AR52" s="26" t="s">
        <v>7</v>
      </c>
      <c r="AS52" s="6"/>
      <c r="AT52" s="112" t="s">
        <v>167</v>
      </c>
    </row>
    <row r="53" spans="1:46" ht="11.25" customHeight="1">
      <c r="A53" s="53" t="s">
        <v>169</v>
      </c>
      <c r="B53" s="53" t="s">
        <v>170</v>
      </c>
      <c r="C53" s="52" t="s">
        <v>86</v>
      </c>
      <c r="D53" s="56" t="s">
        <v>121</v>
      </c>
      <c r="E53" s="57">
        <v>45216</v>
      </c>
      <c r="F53" s="57">
        <v>47027</v>
      </c>
      <c r="G53" s="59">
        <v>446428.57</v>
      </c>
      <c r="H53" s="108">
        <v>0</v>
      </c>
      <c r="I53" s="107">
        <v>-6696.43</v>
      </c>
      <c r="J53" s="60"/>
      <c r="K53" s="63"/>
      <c r="L53" s="63">
        <v>6.25E-2</v>
      </c>
      <c r="M53" s="63">
        <v>0.01</v>
      </c>
      <c r="N53" s="63"/>
      <c r="O53" s="64" t="s">
        <v>88</v>
      </c>
      <c r="P53" s="65" t="s">
        <v>89</v>
      </c>
      <c r="Q53" s="65" t="s">
        <v>11</v>
      </c>
      <c r="R53" s="57"/>
      <c r="S53" s="65"/>
      <c r="T53" s="51" t="s">
        <v>90</v>
      </c>
      <c r="U53" s="51" t="s">
        <v>11</v>
      </c>
      <c r="V53" s="51" t="s">
        <v>11</v>
      </c>
      <c r="W53" s="51" t="s">
        <v>11</v>
      </c>
      <c r="X53" s="51" t="s">
        <v>11</v>
      </c>
      <c r="Y53" s="51" t="s">
        <v>11</v>
      </c>
      <c r="Z53" s="51" t="s">
        <v>11</v>
      </c>
      <c r="AA53" s="51" t="s">
        <v>11</v>
      </c>
      <c r="AB53" s="66">
        <v>77.155000000000001</v>
      </c>
      <c r="AC53" s="66">
        <v>18.716000000000001</v>
      </c>
      <c r="AD53" s="66"/>
      <c r="AE53" s="66">
        <v>133.4</v>
      </c>
      <c r="AF53" s="69">
        <v>2.992092327420389</v>
      </c>
      <c r="AG53" s="69">
        <v>2.992092327420389</v>
      </c>
      <c r="AH53" s="69"/>
      <c r="AI53" s="69"/>
      <c r="AJ53" s="70">
        <v>0.56435987459457138</v>
      </c>
      <c r="AK53" s="72"/>
      <c r="AL53" s="73"/>
      <c r="AM53" s="73"/>
      <c r="AN53" s="73"/>
      <c r="AO53" s="110">
        <v>0</v>
      </c>
      <c r="AP53" s="110">
        <v>0</v>
      </c>
      <c r="AQ53" s="73"/>
      <c r="AR53" s="26" t="s">
        <v>7</v>
      </c>
      <c r="AS53" s="6"/>
      <c r="AT53" s="112" t="s">
        <v>169</v>
      </c>
    </row>
    <row r="54" spans="1:46" ht="11.25" customHeight="1">
      <c r="A54" s="53" t="s">
        <v>171</v>
      </c>
      <c r="B54" s="53" t="s">
        <v>170</v>
      </c>
      <c r="C54" s="52" t="s">
        <v>86</v>
      </c>
      <c r="D54" s="56" t="s">
        <v>121</v>
      </c>
      <c r="E54" s="57">
        <v>45216</v>
      </c>
      <c r="F54" s="57">
        <v>47027</v>
      </c>
      <c r="G54" s="59">
        <v>223214.29</v>
      </c>
      <c r="H54" s="108">
        <v>0</v>
      </c>
      <c r="I54" s="107">
        <v>0</v>
      </c>
      <c r="J54" s="60"/>
      <c r="K54" s="63"/>
      <c r="L54" s="63">
        <v>6.25E-2</v>
      </c>
      <c r="M54" s="63">
        <v>0.01</v>
      </c>
      <c r="N54" s="63"/>
      <c r="O54" s="64" t="s">
        <v>88</v>
      </c>
      <c r="P54" s="65" t="s">
        <v>89</v>
      </c>
      <c r="Q54" s="65" t="s">
        <v>11</v>
      </c>
      <c r="R54" s="57"/>
      <c r="S54" s="65"/>
      <c r="T54" s="51" t="s">
        <v>90</v>
      </c>
      <c r="U54" s="51" t="s">
        <v>11</v>
      </c>
      <c r="V54" s="51" t="s">
        <v>11</v>
      </c>
      <c r="W54" s="51" t="s">
        <v>11</v>
      </c>
      <c r="X54" s="51" t="s">
        <v>11</v>
      </c>
      <c r="Y54" s="51" t="s">
        <v>11</v>
      </c>
      <c r="Z54" s="51" t="s">
        <v>11</v>
      </c>
      <c r="AA54" s="51" t="s">
        <v>11</v>
      </c>
      <c r="AB54" s="66">
        <v>77.155000000000001</v>
      </c>
      <c r="AC54" s="66">
        <v>18.716000000000001</v>
      </c>
      <c r="AD54" s="66"/>
      <c r="AE54" s="66">
        <v>133.4</v>
      </c>
      <c r="AF54" s="69">
        <v>2.992092327420389</v>
      </c>
      <c r="AG54" s="69">
        <v>2.992092327420389</v>
      </c>
      <c r="AH54" s="69"/>
      <c r="AI54" s="69"/>
      <c r="AJ54" s="70">
        <v>0.56435987459457138</v>
      </c>
      <c r="AK54" s="72"/>
      <c r="AL54" s="73"/>
      <c r="AM54" s="73"/>
      <c r="AN54" s="73"/>
      <c r="AO54" s="110">
        <v>0</v>
      </c>
      <c r="AP54" s="110">
        <v>0</v>
      </c>
      <c r="AQ54" s="73"/>
      <c r="AR54" s="26" t="s">
        <v>7</v>
      </c>
      <c r="AS54" s="6"/>
      <c r="AT54" s="112" t="s">
        <v>171</v>
      </c>
    </row>
    <row r="55" spans="1:46" ht="11.25" customHeight="1">
      <c r="A55" s="53" t="s">
        <v>172</v>
      </c>
      <c r="B55" s="53" t="s">
        <v>170</v>
      </c>
      <c r="C55" s="52" t="s">
        <v>86</v>
      </c>
      <c r="D55" s="56" t="s">
        <v>121</v>
      </c>
      <c r="E55" s="57">
        <v>45216</v>
      </c>
      <c r="F55" s="57">
        <v>47027</v>
      </c>
      <c r="G55" s="59">
        <v>2500000</v>
      </c>
      <c r="H55" s="108">
        <v>2450410.5099999998</v>
      </c>
      <c r="I55" s="107">
        <v>2450000</v>
      </c>
      <c r="J55" s="60"/>
      <c r="K55" s="63"/>
      <c r="L55" s="63">
        <v>6.25E-2</v>
      </c>
      <c r="M55" s="63">
        <v>0.01</v>
      </c>
      <c r="N55" s="63"/>
      <c r="O55" s="64" t="s">
        <v>88</v>
      </c>
      <c r="P55" s="65" t="s">
        <v>89</v>
      </c>
      <c r="Q55" s="65" t="s">
        <v>11</v>
      </c>
      <c r="R55" s="57"/>
      <c r="S55" s="65"/>
      <c r="T55" s="51" t="s">
        <v>90</v>
      </c>
      <c r="U55" s="51" t="s">
        <v>11</v>
      </c>
      <c r="V55" s="51" t="s">
        <v>11</v>
      </c>
      <c r="W55" s="51" t="s">
        <v>11</v>
      </c>
      <c r="X55" s="51" t="s">
        <v>11</v>
      </c>
      <c r="Y55" s="51" t="s">
        <v>11</v>
      </c>
      <c r="Z55" s="51" t="s">
        <v>11</v>
      </c>
      <c r="AA55" s="51" t="s">
        <v>11</v>
      </c>
      <c r="AB55" s="66">
        <v>77.155000000000001</v>
      </c>
      <c r="AC55" s="66">
        <v>18.716000000000001</v>
      </c>
      <c r="AD55" s="66"/>
      <c r="AE55" s="66">
        <v>133.4</v>
      </c>
      <c r="AF55" s="69">
        <v>2.992092327420389</v>
      </c>
      <c r="AG55" s="69">
        <v>2.992092327420389</v>
      </c>
      <c r="AH55" s="69"/>
      <c r="AI55" s="69"/>
      <c r="AJ55" s="70">
        <v>0.56435987459457138</v>
      </c>
      <c r="AK55" s="72"/>
      <c r="AL55" s="73"/>
      <c r="AM55" s="73"/>
      <c r="AN55" s="73"/>
      <c r="AO55" s="110">
        <v>0</v>
      </c>
      <c r="AP55" s="110">
        <v>0</v>
      </c>
      <c r="AQ55" s="73"/>
      <c r="AR55" s="26" t="s">
        <v>7</v>
      </c>
      <c r="AS55" s="6"/>
      <c r="AT55" s="112" t="s">
        <v>172</v>
      </c>
    </row>
    <row r="56" spans="1:46" ht="11.25" customHeight="1"/>
    <row r="57" spans="1:46" ht="11.25" customHeight="1">
      <c r="A57" s="53"/>
      <c r="B57" s="53"/>
      <c r="C57" s="52"/>
      <c r="D57" s="56"/>
      <c r="E57" s="57"/>
      <c r="F57" s="57"/>
      <c r="G57" s="61"/>
      <c r="H57" s="61"/>
      <c r="I57" s="61"/>
      <c r="J57" s="60"/>
      <c r="K57" s="63"/>
      <c r="L57" s="63"/>
      <c r="M57" s="63"/>
      <c r="N57" s="63"/>
      <c r="O57" s="64"/>
      <c r="P57" s="65"/>
      <c r="Q57" s="65"/>
      <c r="R57" s="57"/>
      <c r="S57" s="65"/>
      <c r="T57" s="51"/>
      <c r="U57" s="51"/>
      <c r="V57" s="51"/>
      <c r="W57" s="51"/>
      <c r="X57" s="51"/>
      <c r="Y57" s="51"/>
      <c r="Z57" s="51"/>
      <c r="AA57" s="51"/>
      <c r="AB57" s="66"/>
      <c r="AC57" s="66"/>
      <c r="AD57" s="66"/>
      <c r="AE57" s="66"/>
      <c r="AF57" s="69"/>
      <c r="AG57" s="69"/>
      <c r="AH57" s="69"/>
      <c r="AI57" s="69"/>
      <c r="AJ57" s="70"/>
      <c r="AK57" s="72"/>
      <c r="AL57" s="73"/>
      <c r="AM57" s="73"/>
      <c r="AN57" s="73"/>
      <c r="AO57" s="110">
        <v>0</v>
      </c>
      <c r="AP57" s="110">
        <v>0</v>
      </c>
      <c r="AQ57" s="73"/>
      <c r="AR57" s="26" t="s">
        <v>7</v>
      </c>
      <c r="AS57" s="6"/>
    </row>
    <row r="58" spans="1:46" ht="11.25" customHeight="1">
      <c r="A58" s="54" t="s">
        <v>173</v>
      </c>
      <c r="B58" s="55" t="s">
        <v>173</v>
      </c>
      <c r="C58" s="54" t="s">
        <v>173</v>
      </c>
      <c r="D58" s="54" t="s">
        <v>173</v>
      </c>
      <c r="E58" s="58"/>
      <c r="F58" s="58"/>
      <c r="G58" s="59">
        <v>1417347.83</v>
      </c>
      <c r="H58" s="62">
        <f>G58</f>
        <v>1417347.83</v>
      </c>
      <c r="I58" s="62">
        <f>H58</f>
        <v>1417347.83</v>
      </c>
      <c r="J58" s="62">
        <f>I58</f>
        <v>1417347.83</v>
      </c>
      <c r="K58" s="46"/>
      <c r="L58" s="46"/>
      <c r="M58" s="46"/>
      <c r="N58" s="46"/>
      <c r="O58" s="46"/>
      <c r="P58" s="65" t="s">
        <v>89</v>
      </c>
      <c r="Q58" s="65" t="s">
        <v>11</v>
      </c>
      <c r="R58" s="57"/>
      <c r="S58" s="65"/>
      <c r="T58" s="51" t="s">
        <v>90</v>
      </c>
      <c r="U58" s="51" t="s">
        <v>11</v>
      </c>
      <c r="V58" s="51" t="s">
        <v>11</v>
      </c>
      <c r="W58" s="51" t="s">
        <v>11</v>
      </c>
      <c r="X58" s="51" t="s">
        <v>11</v>
      </c>
      <c r="Y58" s="51" t="s">
        <v>11</v>
      </c>
      <c r="Z58" s="51" t="s">
        <v>11</v>
      </c>
      <c r="AA58" s="51" t="s">
        <v>11</v>
      </c>
      <c r="AB58" s="66"/>
      <c r="AC58" s="66"/>
      <c r="AD58" s="69"/>
      <c r="AE58" s="69"/>
      <c r="AF58" s="69"/>
      <c r="AG58" s="69"/>
      <c r="AH58" s="69"/>
      <c r="AI58" s="69"/>
      <c r="AJ58" s="69"/>
      <c r="AK58" s="45" t="s">
        <v>174</v>
      </c>
      <c r="AL58" s="74"/>
      <c r="AM58" s="75"/>
      <c r="AN58" s="73"/>
      <c r="AO58" s="110">
        <v>0</v>
      </c>
      <c r="AP58" s="110">
        <v>0</v>
      </c>
      <c r="AQ58" s="77"/>
      <c r="AR58" s="26" t="s">
        <v>11</v>
      </c>
      <c r="AS58" s="6"/>
    </row>
    <row r="59" spans="1:46" ht="11.25" customHeight="1">
      <c r="A59" s="53" t="s">
        <v>175</v>
      </c>
      <c r="B59" s="52" t="s">
        <v>92</v>
      </c>
      <c r="C59" s="52" t="s">
        <v>176</v>
      </c>
      <c r="D59" s="56" t="s">
        <v>93</v>
      </c>
      <c r="E59" s="57">
        <v>44924</v>
      </c>
      <c r="F59" s="57">
        <v>47116</v>
      </c>
      <c r="G59" s="59"/>
      <c r="H59" s="59">
        <v>366231.43</v>
      </c>
      <c r="I59" s="59">
        <v>413000</v>
      </c>
      <c r="J59" s="60"/>
      <c r="K59" s="63"/>
      <c r="L59" s="63"/>
      <c r="M59" s="63"/>
      <c r="N59" s="63"/>
      <c r="O59" s="64"/>
      <c r="P59" s="65" t="s">
        <v>89</v>
      </c>
      <c r="Q59" s="65" t="s">
        <v>11</v>
      </c>
      <c r="R59" s="57"/>
      <c r="S59" s="65"/>
      <c r="T59" s="51" t="s">
        <v>90</v>
      </c>
      <c r="U59" s="51" t="s">
        <v>11</v>
      </c>
      <c r="V59" s="51" t="s">
        <v>11</v>
      </c>
      <c r="W59" s="51" t="s">
        <v>11</v>
      </c>
      <c r="X59" s="51" t="s">
        <v>11</v>
      </c>
      <c r="Y59" s="51" t="s">
        <v>11</v>
      </c>
      <c r="Z59" s="51" t="s">
        <v>11</v>
      </c>
      <c r="AA59" s="51" t="s">
        <v>11</v>
      </c>
      <c r="AB59" s="51"/>
      <c r="AC59" s="66"/>
      <c r="AD59" s="66"/>
      <c r="AE59" s="66"/>
      <c r="AF59" s="66"/>
      <c r="AG59" s="69"/>
      <c r="AH59" s="69"/>
      <c r="AI59" s="69"/>
      <c r="AJ59" s="69"/>
      <c r="AK59" s="70"/>
      <c r="AL59" s="72"/>
      <c r="AM59" s="73"/>
      <c r="AN59" s="75"/>
      <c r="AO59" s="110">
        <v>0</v>
      </c>
      <c r="AP59" s="110">
        <v>0</v>
      </c>
      <c r="AQ59" s="76"/>
      <c r="AR59" s="73" t="s">
        <v>11</v>
      </c>
      <c r="AS59" s="6"/>
    </row>
    <row r="60" spans="1:46" ht="11.25" customHeight="1">
      <c r="A60" s="53" t="s">
        <v>177</v>
      </c>
      <c r="B60" s="52" t="s">
        <v>85</v>
      </c>
      <c r="C60" s="52" t="s">
        <v>176</v>
      </c>
      <c r="D60" s="56" t="s">
        <v>97</v>
      </c>
      <c r="E60" s="57">
        <v>44917</v>
      </c>
      <c r="F60" s="57">
        <v>47109</v>
      </c>
      <c r="G60" s="59"/>
      <c r="H60" s="59">
        <v>1103438.49</v>
      </c>
      <c r="I60" s="59">
        <v>1169996.54</v>
      </c>
      <c r="J60" s="60"/>
      <c r="K60" s="63"/>
      <c r="L60" s="63"/>
      <c r="M60" s="63"/>
      <c r="N60" s="63"/>
      <c r="O60" s="64"/>
      <c r="P60" s="65" t="s">
        <v>89</v>
      </c>
      <c r="Q60" s="65" t="s">
        <v>11</v>
      </c>
      <c r="R60" s="57"/>
      <c r="S60" s="65"/>
      <c r="T60" s="51" t="s">
        <v>90</v>
      </c>
      <c r="U60" s="51" t="s">
        <v>11</v>
      </c>
      <c r="V60" s="51" t="s">
        <v>11</v>
      </c>
      <c r="W60" s="51" t="s">
        <v>11</v>
      </c>
      <c r="X60" s="51" t="s">
        <v>11</v>
      </c>
      <c r="Y60" s="51" t="s">
        <v>11</v>
      </c>
      <c r="Z60" s="51" t="s">
        <v>11</v>
      </c>
      <c r="AA60" s="51" t="s">
        <v>11</v>
      </c>
      <c r="AB60" s="51"/>
      <c r="AC60" s="66"/>
      <c r="AD60" s="66"/>
      <c r="AE60" s="66"/>
      <c r="AF60" s="66"/>
      <c r="AG60" s="69"/>
      <c r="AH60" s="69"/>
      <c r="AI60" s="69"/>
      <c r="AJ60" s="69"/>
      <c r="AK60" s="70"/>
      <c r="AL60" s="72"/>
      <c r="AM60" s="73"/>
      <c r="AN60" s="73"/>
      <c r="AO60" s="110">
        <v>0</v>
      </c>
      <c r="AP60" s="110">
        <v>0</v>
      </c>
      <c r="AQ60" s="76"/>
      <c r="AR60" s="73" t="s">
        <v>11</v>
      </c>
      <c r="AS60" s="6"/>
    </row>
    <row r="61" spans="1:46" ht="11.25" customHeight="1">
      <c r="A61" s="53" t="s">
        <v>178</v>
      </c>
      <c r="B61" s="52" t="s">
        <v>100</v>
      </c>
      <c r="C61" s="52" t="s">
        <v>176</v>
      </c>
      <c r="D61" s="56" t="s">
        <v>101</v>
      </c>
      <c r="E61" s="57">
        <v>44957</v>
      </c>
      <c r="F61" s="57">
        <v>47149</v>
      </c>
      <c r="G61" s="59"/>
      <c r="H61" s="59">
        <v>1260869.19</v>
      </c>
      <c r="I61" s="59">
        <v>1336521.6200000001</v>
      </c>
      <c r="J61" s="60"/>
      <c r="K61" s="63"/>
      <c r="L61" s="63"/>
      <c r="M61" s="63"/>
      <c r="N61" s="63"/>
      <c r="O61" s="64"/>
      <c r="P61" s="65" t="s">
        <v>89</v>
      </c>
      <c r="Q61" s="65" t="s">
        <v>11</v>
      </c>
      <c r="R61" s="57"/>
      <c r="S61" s="65"/>
      <c r="T61" s="51" t="s">
        <v>90</v>
      </c>
      <c r="U61" s="51" t="s">
        <v>11</v>
      </c>
      <c r="V61" s="51" t="s">
        <v>11</v>
      </c>
      <c r="W61" s="51" t="s">
        <v>11</v>
      </c>
      <c r="X61" s="51" t="s">
        <v>11</v>
      </c>
      <c r="Y61" s="51" t="s">
        <v>11</v>
      </c>
      <c r="Z61" s="51" t="s">
        <v>11</v>
      </c>
      <c r="AA61" s="51" t="s">
        <v>11</v>
      </c>
      <c r="AB61" s="51"/>
      <c r="AC61" s="66"/>
      <c r="AD61" s="66"/>
      <c r="AE61" s="66"/>
      <c r="AF61" s="66"/>
      <c r="AG61" s="69"/>
      <c r="AH61" s="69"/>
      <c r="AI61" s="69"/>
      <c r="AJ61" s="69"/>
      <c r="AK61" s="70"/>
      <c r="AL61" s="72"/>
      <c r="AM61" s="73"/>
      <c r="AN61" s="75"/>
      <c r="AO61" s="110">
        <v>0</v>
      </c>
      <c r="AP61" s="110">
        <v>0</v>
      </c>
      <c r="AQ61" s="76"/>
      <c r="AR61" s="73" t="s">
        <v>11</v>
      </c>
      <c r="AS61" s="6"/>
    </row>
    <row r="62" spans="1:46" ht="11.25" customHeight="1">
      <c r="A62" s="53" t="s">
        <v>179</v>
      </c>
      <c r="B62" s="52" t="s">
        <v>105</v>
      </c>
      <c r="C62" s="52" t="s">
        <v>176</v>
      </c>
      <c r="D62" s="56" t="s">
        <v>106</v>
      </c>
      <c r="E62" s="57">
        <v>44957</v>
      </c>
      <c r="F62" s="57">
        <v>47149</v>
      </c>
      <c r="G62" s="59"/>
      <c r="H62" s="59">
        <v>493310.38</v>
      </c>
      <c r="I62" s="59">
        <v>503834.69</v>
      </c>
      <c r="J62" s="60"/>
      <c r="K62" s="63"/>
      <c r="L62" s="63"/>
      <c r="M62" s="63"/>
      <c r="N62" s="63"/>
      <c r="O62" s="64"/>
      <c r="P62" s="65" t="s">
        <v>89</v>
      </c>
      <c r="Q62" s="65" t="s">
        <v>11</v>
      </c>
      <c r="R62" s="57"/>
      <c r="S62" s="65"/>
      <c r="T62" s="51" t="s">
        <v>90</v>
      </c>
      <c r="U62" s="51" t="s">
        <v>11</v>
      </c>
      <c r="V62" s="51" t="s">
        <v>11</v>
      </c>
      <c r="W62" s="51" t="s">
        <v>11</v>
      </c>
      <c r="X62" s="51" t="s">
        <v>11</v>
      </c>
      <c r="Y62" s="51" t="s">
        <v>11</v>
      </c>
      <c r="Z62" s="51" t="s">
        <v>11</v>
      </c>
      <c r="AA62" s="51" t="s">
        <v>11</v>
      </c>
      <c r="AB62" s="51"/>
      <c r="AC62" s="66"/>
      <c r="AD62" s="66"/>
      <c r="AE62" s="66"/>
      <c r="AF62" s="66"/>
      <c r="AG62" s="69"/>
      <c r="AH62" s="69"/>
      <c r="AI62" s="69"/>
      <c r="AJ62" s="69"/>
      <c r="AK62" s="70"/>
      <c r="AL62" s="72"/>
      <c r="AM62" s="73"/>
      <c r="AN62" s="75"/>
      <c r="AO62" s="110">
        <v>0</v>
      </c>
      <c r="AP62" s="110">
        <v>0</v>
      </c>
      <c r="AQ62" s="76"/>
      <c r="AR62" s="73" t="s">
        <v>11</v>
      </c>
      <c r="AS62" s="6"/>
    </row>
    <row r="63" spans="1:46" ht="11.25" customHeight="1">
      <c r="A63" s="53" t="s">
        <v>180</v>
      </c>
      <c r="B63" s="52" t="s">
        <v>109</v>
      </c>
      <c r="C63" s="52" t="s">
        <v>176</v>
      </c>
      <c r="D63" s="56" t="s">
        <v>106</v>
      </c>
      <c r="E63" s="57">
        <v>44958</v>
      </c>
      <c r="F63" s="57">
        <v>46188</v>
      </c>
      <c r="G63" s="59"/>
      <c r="H63" s="59">
        <v>310871</v>
      </c>
      <c r="I63" s="59">
        <v>261111</v>
      </c>
      <c r="J63" s="59"/>
      <c r="K63" s="63"/>
      <c r="L63" s="63"/>
      <c r="M63" s="63"/>
      <c r="N63" s="63"/>
      <c r="O63" s="64"/>
      <c r="P63" s="65" t="s">
        <v>89</v>
      </c>
      <c r="Q63" s="65" t="s">
        <v>11</v>
      </c>
      <c r="R63" s="57"/>
      <c r="S63" s="65"/>
      <c r="T63" s="51" t="s">
        <v>90</v>
      </c>
      <c r="U63" s="51" t="s">
        <v>11</v>
      </c>
      <c r="V63" s="51" t="s">
        <v>11</v>
      </c>
      <c r="W63" s="51" t="s">
        <v>11</v>
      </c>
      <c r="X63" s="51" t="s">
        <v>11</v>
      </c>
      <c r="Y63" s="51" t="s">
        <v>11</v>
      </c>
      <c r="Z63" s="51" t="s">
        <v>11</v>
      </c>
      <c r="AA63" s="51" t="s">
        <v>11</v>
      </c>
      <c r="AB63" s="51"/>
      <c r="AC63" s="66"/>
      <c r="AD63" s="66"/>
      <c r="AE63" s="66"/>
      <c r="AF63" s="66"/>
      <c r="AG63" s="69"/>
      <c r="AH63" s="69"/>
      <c r="AI63" s="69"/>
      <c r="AJ63" s="69"/>
      <c r="AK63" s="70"/>
      <c r="AL63" s="72"/>
      <c r="AM63" s="73"/>
      <c r="AN63" s="75"/>
      <c r="AO63" s="110">
        <v>0</v>
      </c>
      <c r="AP63" s="110">
        <v>0</v>
      </c>
      <c r="AQ63" s="76"/>
      <c r="AR63" s="73" t="s">
        <v>11</v>
      </c>
      <c r="AS63" s="6"/>
    </row>
    <row r="64" spans="1:46" ht="11.25" customHeight="1">
      <c r="A64" s="53" t="s">
        <v>111</v>
      </c>
      <c r="B64" s="52" t="s">
        <v>112</v>
      </c>
      <c r="C64" s="52" t="s">
        <v>176</v>
      </c>
      <c r="D64" s="56" t="s">
        <v>113</v>
      </c>
      <c r="E64" s="57">
        <v>44980</v>
      </c>
      <c r="F64" s="57">
        <v>46806</v>
      </c>
      <c r="G64" s="59"/>
      <c r="H64" s="59">
        <v>537428.77</v>
      </c>
      <c r="I64" s="59">
        <v>596056.85</v>
      </c>
      <c r="J64" s="60"/>
      <c r="K64" s="63"/>
      <c r="L64" s="63"/>
      <c r="M64" s="63"/>
      <c r="N64" s="63"/>
      <c r="O64" s="64"/>
      <c r="P64" s="65" t="s">
        <v>89</v>
      </c>
      <c r="Q64" s="65" t="s">
        <v>11</v>
      </c>
      <c r="R64" s="57"/>
      <c r="S64" s="65"/>
      <c r="T64" s="51" t="s">
        <v>90</v>
      </c>
      <c r="U64" s="51" t="s">
        <v>11</v>
      </c>
      <c r="V64" s="51" t="s">
        <v>11</v>
      </c>
      <c r="W64" s="51" t="s">
        <v>11</v>
      </c>
      <c r="X64" s="51" t="s">
        <v>11</v>
      </c>
      <c r="Y64" s="51" t="s">
        <v>11</v>
      </c>
      <c r="Z64" s="51" t="s">
        <v>11</v>
      </c>
      <c r="AA64" s="51" t="s">
        <v>11</v>
      </c>
      <c r="AB64" s="51"/>
      <c r="AC64" s="66"/>
      <c r="AD64" s="66"/>
      <c r="AE64" s="66"/>
      <c r="AF64" s="66"/>
      <c r="AG64" s="69"/>
      <c r="AH64" s="69"/>
      <c r="AI64" s="69"/>
      <c r="AJ64" s="69"/>
      <c r="AK64" s="70"/>
      <c r="AL64" s="72"/>
      <c r="AM64" s="73"/>
      <c r="AN64" s="75"/>
      <c r="AO64" s="110">
        <v>0</v>
      </c>
      <c r="AP64" s="110">
        <v>0</v>
      </c>
      <c r="AQ64" s="76"/>
      <c r="AR64" s="73" t="s">
        <v>11</v>
      </c>
      <c r="AS64" s="6"/>
    </row>
    <row r="65" spans="1:45" ht="11.25" customHeight="1">
      <c r="A65" s="53" t="s">
        <v>123</v>
      </c>
      <c r="B65" s="53" t="s">
        <v>123</v>
      </c>
      <c r="C65" s="52" t="s">
        <v>176</v>
      </c>
      <c r="D65" s="56" t="s">
        <v>124</v>
      </c>
      <c r="E65" s="57">
        <v>45021</v>
      </c>
      <c r="F65" s="57">
        <v>46358</v>
      </c>
      <c r="G65" s="59"/>
      <c r="H65" s="59">
        <v>270270.48</v>
      </c>
      <c r="I65" s="59">
        <v>314307.38</v>
      </c>
      <c r="J65" s="60"/>
      <c r="K65" s="63"/>
      <c r="L65" s="63"/>
      <c r="M65" s="63"/>
      <c r="N65" s="63"/>
      <c r="O65" s="64"/>
      <c r="P65" s="65" t="s">
        <v>89</v>
      </c>
      <c r="Q65" s="65" t="s">
        <v>11</v>
      </c>
      <c r="R65" s="57"/>
      <c r="S65" s="65"/>
      <c r="T65" s="51" t="s">
        <v>90</v>
      </c>
      <c r="U65" s="51" t="s">
        <v>11</v>
      </c>
      <c r="V65" s="51" t="s">
        <v>11</v>
      </c>
      <c r="W65" s="51" t="s">
        <v>11</v>
      </c>
      <c r="X65" s="51" t="s">
        <v>11</v>
      </c>
      <c r="Y65" s="51" t="s">
        <v>11</v>
      </c>
      <c r="Z65" s="51" t="s">
        <v>11</v>
      </c>
      <c r="AA65" s="51" t="s">
        <v>11</v>
      </c>
      <c r="AB65" s="51"/>
      <c r="AC65" s="66"/>
      <c r="AD65" s="66"/>
      <c r="AE65" s="66"/>
      <c r="AF65" s="66"/>
      <c r="AG65" s="69"/>
      <c r="AH65" s="69"/>
      <c r="AI65" s="69"/>
      <c r="AJ65" s="69"/>
      <c r="AK65" s="70"/>
      <c r="AL65" s="72"/>
      <c r="AM65" s="73"/>
      <c r="AN65" s="73"/>
      <c r="AO65" s="110">
        <v>0</v>
      </c>
      <c r="AP65" s="110">
        <v>0</v>
      </c>
      <c r="AQ65" s="76"/>
      <c r="AR65" s="73" t="s">
        <v>11</v>
      </c>
      <c r="AS65" s="6"/>
    </row>
    <row r="66" spans="1:45" ht="11.25" customHeight="1">
      <c r="A66" s="53" t="s">
        <v>181</v>
      </c>
      <c r="B66" s="53" t="s">
        <v>135</v>
      </c>
      <c r="C66" s="52" t="s">
        <v>176</v>
      </c>
      <c r="D66" s="56" t="s">
        <v>124</v>
      </c>
      <c r="E66" s="57">
        <v>45021</v>
      </c>
      <c r="F66" s="57">
        <v>46358</v>
      </c>
      <c r="G66" s="59"/>
      <c r="H66" s="59">
        <v>45282.559999999998</v>
      </c>
      <c r="I66" s="59">
        <v>44862.82</v>
      </c>
      <c r="J66" s="60"/>
      <c r="K66" s="63"/>
      <c r="L66" s="63"/>
      <c r="M66" s="63"/>
      <c r="N66" s="63"/>
      <c r="O66" s="64"/>
      <c r="P66" s="65" t="s">
        <v>89</v>
      </c>
      <c r="Q66" s="65" t="s">
        <v>11</v>
      </c>
      <c r="R66" s="57"/>
      <c r="S66" s="65"/>
      <c r="T66" s="51" t="s">
        <v>90</v>
      </c>
      <c r="U66" s="51" t="s">
        <v>11</v>
      </c>
      <c r="V66" s="51" t="s">
        <v>11</v>
      </c>
      <c r="W66" s="51" t="s">
        <v>11</v>
      </c>
      <c r="X66" s="51" t="s">
        <v>11</v>
      </c>
      <c r="Y66" s="51" t="s">
        <v>11</v>
      </c>
      <c r="Z66" s="51" t="s">
        <v>11</v>
      </c>
      <c r="AA66" s="51" t="s">
        <v>11</v>
      </c>
      <c r="AB66" s="51"/>
      <c r="AC66" s="66"/>
      <c r="AD66" s="66"/>
      <c r="AE66" s="66"/>
      <c r="AF66" s="66"/>
      <c r="AG66" s="69"/>
      <c r="AH66" s="69"/>
      <c r="AI66" s="69"/>
      <c r="AJ66" s="69"/>
      <c r="AK66" s="70"/>
      <c r="AL66" s="72"/>
      <c r="AM66" s="73"/>
      <c r="AN66" s="73"/>
      <c r="AO66" s="110">
        <v>0</v>
      </c>
      <c r="AP66" s="110">
        <v>0</v>
      </c>
      <c r="AQ66" s="76"/>
      <c r="AR66" s="73" t="s">
        <v>11</v>
      </c>
      <c r="AS66" s="6"/>
    </row>
    <row r="67" spans="1:45" ht="11.25" customHeight="1">
      <c r="A67" s="53" t="s">
        <v>182</v>
      </c>
      <c r="B67" s="53" t="s">
        <v>145</v>
      </c>
      <c r="C67" s="52" t="s">
        <v>176</v>
      </c>
      <c r="D67" s="56" t="s">
        <v>121</v>
      </c>
      <c r="E67" s="57">
        <v>45091</v>
      </c>
      <c r="F67" s="57">
        <v>47283</v>
      </c>
      <c r="G67" s="59"/>
      <c r="H67" s="59">
        <v>499201.28000000003</v>
      </c>
      <c r="I67" s="59">
        <v>499654.75</v>
      </c>
      <c r="J67" s="60"/>
      <c r="K67" s="63"/>
      <c r="L67" s="63"/>
      <c r="M67" s="63"/>
      <c r="N67" s="63"/>
      <c r="O67" s="64"/>
      <c r="P67" s="65" t="s">
        <v>89</v>
      </c>
      <c r="Q67" s="65" t="s">
        <v>11</v>
      </c>
      <c r="R67" s="57"/>
      <c r="S67" s="65"/>
      <c r="T67" s="51" t="s">
        <v>90</v>
      </c>
      <c r="U67" s="51" t="s">
        <v>11</v>
      </c>
      <c r="V67" s="51" t="s">
        <v>11</v>
      </c>
      <c r="W67" s="51" t="s">
        <v>11</v>
      </c>
      <c r="X67" s="51" t="s">
        <v>11</v>
      </c>
      <c r="Y67" s="51" t="s">
        <v>11</v>
      </c>
      <c r="Z67" s="51" t="s">
        <v>11</v>
      </c>
      <c r="AA67" s="51" t="s">
        <v>11</v>
      </c>
      <c r="AB67" s="51"/>
      <c r="AC67" s="66"/>
      <c r="AD67" s="66"/>
      <c r="AE67" s="66"/>
      <c r="AF67" s="66"/>
      <c r="AG67" s="69"/>
      <c r="AH67" s="69"/>
      <c r="AI67" s="69"/>
      <c r="AJ67" s="69"/>
      <c r="AK67" s="70"/>
      <c r="AL67" s="72"/>
      <c r="AM67" s="73"/>
      <c r="AN67" s="73"/>
      <c r="AO67" s="110">
        <v>0</v>
      </c>
      <c r="AP67" s="110">
        <v>0</v>
      </c>
      <c r="AQ67" s="76"/>
      <c r="AR67" s="73" t="s">
        <v>11</v>
      </c>
      <c r="AS67" s="6"/>
    </row>
    <row r="68" spans="1:45" ht="11.25" customHeight="1">
      <c r="A68" s="53" t="s">
        <v>127</v>
      </c>
      <c r="B68" s="53" t="s">
        <v>127</v>
      </c>
      <c r="C68" s="52" t="s">
        <v>176</v>
      </c>
      <c r="D68" s="56" t="s">
        <v>87</v>
      </c>
      <c r="E68" s="57">
        <v>45077</v>
      </c>
      <c r="F68" s="57">
        <v>46904</v>
      </c>
      <c r="G68" s="59"/>
      <c r="H68" s="59">
        <v>231413.46</v>
      </c>
      <c r="I68" s="59">
        <v>194711.26</v>
      </c>
      <c r="J68" s="60"/>
      <c r="K68" s="63"/>
      <c r="L68" s="63"/>
      <c r="M68" s="63"/>
      <c r="N68" s="63"/>
      <c r="O68" s="64"/>
      <c r="P68" s="65" t="s">
        <v>89</v>
      </c>
      <c r="Q68" s="65" t="s">
        <v>11</v>
      </c>
      <c r="R68" s="57"/>
      <c r="S68" s="65"/>
      <c r="T68" s="51" t="s">
        <v>90</v>
      </c>
      <c r="U68" s="51" t="s">
        <v>11</v>
      </c>
      <c r="V68" s="51" t="s">
        <v>11</v>
      </c>
      <c r="W68" s="51" t="s">
        <v>11</v>
      </c>
      <c r="X68" s="51" t="s">
        <v>11</v>
      </c>
      <c r="Y68" s="51" t="s">
        <v>11</v>
      </c>
      <c r="Z68" s="51" t="s">
        <v>11</v>
      </c>
      <c r="AA68" s="51" t="s">
        <v>11</v>
      </c>
      <c r="AB68" s="51"/>
      <c r="AC68" s="66"/>
      <c r="AD68" s="66"/>
      <c r="AE68" s="66"/>
      <c r="AF68" s="66"/>
      <c r="AG68" s="69"/>
      <c r="AH68" s="69"/>
      <c r="AI68" s="69"/>
      <c r="AJ68" s="69"/>
      <c r="AK68" s="70"/>
      <c r="AL68" s="72"/>
      <c r="AM68" s="73"/>
      <c r="AN68" s="73"/>
      <c r="AO68" s="110">
        <v>0</v>
      </c>
      <c r="AP68" s="110">
        <v>0</v>
      </c>
      <c r="AQ68" s="76"/>
      <c r="AR68" s="73" t="s">
        <v>11</v>
      </c>
      <c r="AS68" s="6"/>
    </row>
    <row r="69" spans="1:45" ht="11.25" customHeight="1">
      <c r="A69" s="53" t="s">
        <v>155</v>
      </c>
      <c r="B69" s="53" t="s">
        <v>155</v>
      </c>
      <c r="C69" s="52" t="s">
        <v>176</v>
      </c>
      <c r="D69" s="56" t="s">
        <v>106</v>
      </c>
      <c r="E69" s="57">
        <v>45169</v>
      </c>
      <c r="F69" s="57">
        <v>47361</v>
      </c>
      <c r="G69" s="59"/>
      <c r="H69" s="59">
        <v>306590</v>
      </c>
      <c r="I69" s="59">
        <v>306590</v>
      </c>
      <c r="J69" s="60"/>
      <c r="K69" s="63"/>
      <c r="L69" s="63"/>
      <c r="M69" s="63"/>
      <c r="N69" s="63"/>
      <c r="O69" s="64"/>
      <c r="P69" s="65" t="s">
        <v>89</v>
      </c>
      <c r="Q69" s="65" t="s">
        <v>11</v>
      </c>
      <c r="R69" s="57"/>
      <c r="S69" s="65"/>
      <c r="T69" s="51" t="s">
        <v>90</v>
      </c>
      <c r="U69" s="51" t="s">
        <v>11</v>
      </c>
      <c r="V69" s="51" t="s">
        <v>11</v>
      </c>
      <c r="W69" s="51" t="s">
        <v>11</v>
      </c>
      <c r="X69" s="51" t="s">
        <v>11</v>
      </c>
      <c r="Y69" s="51" t="s">
        <v>11</v>
      </c>
      <c r="Z69" s="51" t="s">
        <v>11</v>
      </c>
      <c r="AA69" s="51" t="s">
        <v>11</v>
      </c>
      <c r="AB69" s="51"/>
      <c r="AC69" s="66"/>
      <c r="AD69" s="66"/>
      <c r="AE69" s="66"/>
      <c r="AF69" s="66"/>
      <c r="AG69" s="69"/>
      <c r="AH69" s="69"/>
      <c r="AI69" s="69"/>
      <c r="AJ69" s="69"/>
      <c r="AK69" s="70"/>
      <c r="AL69" s="72"/>
      <c r="AM69" s="73"/>
      <c r="AN69" s="73"/>
      <c r="AO69" s="110">
        <v>0</v>
      </c>
      <c r="AP69" s="110">
        <v>0</v>
      </c>
      <c r="AQ69" s="76"/>
      <c r="AR69" s="73" t="s">
        <v>11</v>
      </c>
      <c r="AS69" s="6"/>
    </row>
    <row r="70" spans="1:45" ht="11.25" customHeight="1">
      <c r="A70" s="53" t="s">
        <v>167</v>
      </c>
      <c r="B70" s="53" t="s">
        <v>167</v>
      </c>
      <c r="C70" s="52" t="s">
        <v>176</v>
      </c>
      <c r="D70" s="56" t="s">
        <v>168</v>
      </c>
      <c r="E70" s="57">
        <v>45230</v>
      </c>
      <c r="F70" s="57">
        <v>46234</v>
      </c>
      <c r="G70" s="59"/>
      <c r="H70" s="59">
        <v>1078028.3500000001</v>
      </c>
      <c r="I70" s="59">
        <v>1078028.3500000001</v>
      </c>
      <c r="J70" s="60"/>
      <c r="K70" s="63"/>
      <c r="L70" s="63"/>
      <c r="M70" s="63"/>
      <c r="N70" s="63"/>
      <c r="O70" s="64"/>
      <c r="P70" s="65" t="s">
        <v>89</v>
      </c>
      <c r="Q70" s="65" t="s">
        <v>11</v>
      </c>
      <c r="R70" s="57"/>
      <c r="S70" s="65"/>
      <c r="T70" s="51" t="s">
        <v>90</v>
      </c>
      <c r="U70" s="51" t="s">
        <v>11</v>
      </c>
      <c r="V70" s="51" t="s">
        <v>11</v>
      </c>
      <c r="W70" s="51" t="s">
        <v>11</v>
      </c>
      <c r="X70" s="51" t="s">
        <v>11</v>
      </c>
      <c r="Y70" s="51" t="s">
        <v>11</v>
      </c>
      <c r="Z70" s="51" t="s">
        <v>11</v>
      </c>
      <c r="AA70" s="51" t="s">
        <v>11</v>
      </c>
      <c r="AB70" s="51"/>
      <c r="AC70" s="66"/>
      <c r="AD70" s="66"/>
      <c r="AE70" s="66"/>
      <c r="AF70" s="66"/>
      <c r="AG70" s="69"/>
      <c r="AH70" s="69"/>
      <c r="AI70" s="69"/>
      <c r="AJ70" s="69"/>
      <c r="AK70" s="70"/>
      <c r="AL70" s="72"/>
      <c r="AM70" s="73"/>
      <c r="AN70" s="73"/>
      <c r="AO70" s="110">
        <v>0</v>
      </c>
      <c r="AP70" s="110">
        <v>0</v>
      </c>
      <c r="AQ70" s="76"/>
      <c r="AR70" s="73" t="s">
        <v>11</v>
      </c>
      <c r="AS70" s="6"/>
    </row>
    <row r="71" spans="1:45" ht="11.25" customHeight="1">
      <c r="A71" s="53" t="s">
        <v>183</v>
      </c>
      <c r="B71" s="52" t="s">
        <v>96</v>
      </c>
      <c r="C71" s="52" t="s">
        <v>176</v>
      </c>
      <c r="D71" s="56" t="s">
        <v>97</v>
      </c>
      <c r="E71" s="57">
        <v>44923</v>
      </c>
      <c r="F71" s="57">
        <v>47115</v>
      </c>
      <c r="G71" s="59"/>
      <c r="H71" s="59">
        <v>1195271.42</v>
      </c>
      <c r="I71" s="59">
        <v>1337850.18</v>
      </c>
      <c r="J71" s="60"/>
      <c r="K71" s="63"/>
      <c r="L71" s="63"/>
      <c r="M71" s="63"/>
      <c r="N71" s="63"/>
      <c r="O71" s="64"/>
      <c r="P71" s="65" t="s">
        <v>89</v>
      </c>
      <c r="Q71" s="65" t="s">
        <v>11</v>
      </c>
      <c r="R71" s="57"/>
      <c r="S71" s="65"/>
      <c r="T71" s="51" t="s">
        <v>90</v>
      </c>
      <c r="U71" s="51" t="s">
        <v>11</v>
      </c>
      <c r="V71" s="51" t="s">
        <v>11</v>
      </c>
      <c r="W71" s="51" t="s">
        <v>11</v>
      </c>
      <c r="X71" s="51" t="s">
        <v>11</v>
      </c>
      <c r="Y71" s="51" t="s">
        <v>11</v>
      </c>
      <c r="Z71" s="51" t="s">
        <v>11</v>
      </c>
      <c r="AA71" s="51" t="s">
        <v>11</v>
      </c>
      <c r="AB71" s="51"/>
      <c r="AC71" s="66"/>
      <c r="AD71" s="66"/>
      <c r="AE71" s="66"/>
      <c r="AF71" s="66"/>
      <c r="AG71" s="69"/>
      <c r="AH71" s="69"/>
      <c r="AI71" s="69"/>
      <c r="AJ71" s="69"/>
      <c r="AK71" s="70"/>
      <c r="AL71" s="72"/>
      <c r="AM71" s="73"/>
      <c r="AN71" s="75"/>
      <c r="AO71" s="110">
        <v>0</v>
      </c>
      <c r="AP71" s="110">
        <v>0</v>
      </c>
      <c r="AQ71" s="76"/>
      <c r="AR71" s="73" t="s">
        <v>11</v>
      </c>
      <c r="AS71" s="6"/>
    </row>
    <row r="72" spans="1:45" ht="11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28"/>
      <c r="L72" s="28"/>
      <c r="M72" s="28"/>
      <c r="N72" s="28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73"/>
      <c r="AS72" s="6"/>
    </row>
    <row r="73" spans="1:45" ht="11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28"/>
      <c r="L73" s="28"/>
      <c r="M73" s="28"/>
      <c r="N73" s="28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spans="1:45" ht="11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28"/>
      <c r="L74" s="28"/>
      <c r="M74" s="28"/>
      <c r="N74" s="28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spans="1:45" ht="11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28"/>
      <c r="L75" s="28"/>
      <c r="M75" s="28"/>
      <c r="N75" s="28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spans="1:45" ht="11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28"/>
      <c r="L76" s="28"/>
      <c r="M76" s="28"/>
      <c r="N76" s="28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spans="1:45" ht="11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28"/>
      <c r="L77" s="28"/>
      <c r="M77" s="28"/>
      <c r="N77" s="2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spans="1:45" ht="11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28"/>
      <c r="L78" s="28"/>
      <c r="M78" s="28"/>
      <c r="N78" s="28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spans="1:45" ht="11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28"/>
      <c r="L79" s="28"/>
      <c r="M79" s="28"/>
      <c r="N79" s="28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spans="1:45" ht="11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28"/>
      <c r="L80" s="28"/>
      <c r="M80" s="28"/>
      <c r="N80" s="28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spans="1:45" ht="11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28"/>
      <c r="L81" s="28"/>
      <c r="M81" s="28"/>
      <c r="N81" s="2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spans="1:45" ht="11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28"/>
      <c r="L82" s="28"/>
      <c r="M82" s="28"/>
      <c r="N82" s="28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spans="1:45" ht="11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28"/>
      <c r="L83" s="28"/>
      <c r="M83" s="28"/>
      <c r="N83" s="28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spans="1:45" ht="11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28"/>
      <c r="L84" s="28"/>
      <c r="M84" s="28"/>
      <c r="N84" s="28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spans="1:45" ht="11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28"/>
      <c r="L85" s="28"/>
      <c r="M85" s="28"/>
      <c r="N85" s="2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spans="1:45" ht="11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28"/>
      <c r="L86" s="28"/>
      <c r="M86" s="28"/>
      <c r="N86" s="28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spans="1:45" ht="11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28"/>
      <c r="L87" s="28"/>
      <c r="M87" s="28"/>
      <c r="N87" s="28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spans="1:45" ht="11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28"/>
      <c r="L88" s="28"/>
      <c r="M88" s="28"/>
      <c r="N88" s="28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spans="1:45" ht="11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28"/>
      <c r="L89" s="28"/>
      <c r="M89" s="28"/>
      <c r="N89" s="2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spans="1:45" ht="11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28"/>
      <c r="L90" s="28"/>
      <c r="M90" s="28"/>
      <c r="N90" s="28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spans="1:45" ht="11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28"/>
      <c r="L91" s="28"/>
      <c r="M91" s="28"/>
      <c r="N91" s="28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spans="1:45" ht="11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28"/>
      <c r="L92" s="28"/>
      <c r="M92" s="28"/>
      <c r="N92" s="28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spans="1:45" ht="11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28"/>
      <c r="L93" s="28"/>
      <c r="M93" s="28"/>
      <c r="N93" s="28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spans="1:45" ht="11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28"/>
      <c r="L94" s="28"/>
      <c r="M94" s="28"/>
      <c r="N94" s="2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spans="1:45" ht="11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28"/>
      <c r="L95" s="28"/>
      <c r="M95" s="28"/>
      <c r="N95" s="28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spans="1:45" ht="11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28"/>
      <c r="L96" s="28"/>
      <c r="M96" s="28"/>
      <c r="N96" s="28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spans="1:45" ht="11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28"/>
      <c r="L97" s="28"/>
      <c r="M97" s="28"/>
      <c r="N97" s="28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spans="1:45" ht="11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28"/>
      <c r="L98" s="28"/>
      <c r="M98" s="28"/>
      <c r="N98" s="28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spans="1:45" ht="11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28"/>
      <c r="L99" s="28"/>
      <c r="M99" s="28"/>
      <c r="N99" s="28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spans="1:45" ht="11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28"/>
      <c r="L100" s="28"/>
      <c r="M100" s="28"/>
      <c r="N100" s="2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spans="1:45" ht="11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28"/>
      <c r="L101" s="28"/>
      <c r="M101" s="28"/>
      <c r="N101" s="28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spans="1:45" ht="11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28"/>
      <c r="L102" s="28"/>
      <c r="M102" s="28"/>
      <c r="N102" s="28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spans="1:45" ht="11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28"/>
      <c r="L103" s="28"/>
      <c r="M103" s="28"/>
      <c r="N103" s="28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spans="1:45" ht="11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28"/>
      <c r="L104" s="28"/>
      <c r="M104" s="28"/>
      <c r="N104" s="28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spans="1:45" ht="11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28"/>
      <c r="L105" s="28"/>
      <c r="M105" s="28"/>
      <c r="N105" s="28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spans="1:45" ht="11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28"/>
      <c r="L106" s="28"/>
      <c r="M106" s="28"/>
      <c r="N106" s="28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spans="1:45" ht="11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28"/>
      <c r="L107" s="28"/>
      <c r="M107" s="28"/>
      <c r="N107" s="28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spans="1:45" ht="11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28"/>
      <c r="L108" s="28"/>
      <c r="M108" s="28"/>
      <c r="N108" s="28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spans="1:45" ht="11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28"/>
      <c r="L109" s="28"/>
      <c r="M109" s="28"/>
      <c r="N109" s="28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spans="1:45" ht="11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28"/>
      <c r="L110" s="28"/>
      <c r="M110" s="28"/>
      <c r="N110" s="28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spans="1:45" ht="11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28"/>
      <c r="L111" s="28"/>
      <c r="M111" s="28"/>
      <c r="N111" s="28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spans="1:45" ht="11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28"/>
      <c r="L112" s="28"/>
      <c r="M112" s="28"/>
      <c r="N112" s="28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spans="1:45" ht="11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28"/>
      <c r="L113" s="28"/>
      <c r="M113" s="28"/>
      <c r="N113" s="2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spans="1:45" ht="11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28"/>
      <c r="L114" s="28"/>
      <c r="M114" s="28"/>
      <c r="N114" s="2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spans="1:45" ht="11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28"/>
      <c r="L115" s="28"/>
      <c r="M115" s="28"/>
      <c r="N115" s="2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spans="1:45" ht="11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28"/>
      <c r="L116" s="28"/>
      <c r="M116" s="28"/>
      <c r="N116" s="2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spans="1:45" ht="11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28"/>
      <c r="L117" s="28"/>
      <c r="M117" s="28"/>
      <c r="N117" s="2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spans="1:45" ht="11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28"/>
      <c r="L118" s="28"/>
      <c r="M118" s="28"/>
      <c r="N118" s="2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spans="1:45" ht="11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28"/>
      <c r="L119" s="28"/>
      <c r="M119" s="28"/>
      <c r="N119" s="2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spans="1:45" ht="11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28"/>
      <c r="L120" s="28"/>
      <c r="M120" s="28"/>
      <c r="N120" s="2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spans="1:45" ht="11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28"/>
      <c r="L121" s="28"/>
      <c r="M121" s="28"/>
      <c r="N121" s="2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spans="1:45" ht="11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28"/>
      <c r="L122" s="28"/>
      <c r="M122" s="28"/>
      <c r="N122" s="2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spans="1:45" ht="11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28"/>
      <c r="L123" s="28"/>
      <c r="M123" s="28"/>
      <c r="N123" s="2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spans="1:45" ht="11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28"/>
      <c r="L124" s="28"/>
      <c r="M124" s="28"/>
      <c r="N124" s="2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spans="1:45" ht="11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28"/>
      <c r="L125" s="28"/>
      <c r="M125" s="28"/>
      <c r="N125" s="28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spans="1:45" ht="11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28"/>
      <c r="L126" s="28"/>
      <c r="M126" s="28"/>
      <c r="N126" s="2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spans="1:45" ht="11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28"/>
      <c r="L127" s="28"/>
      <c r="M127" s="28"/>
      <c r="N127" s="28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spans="1:45" ht="11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28"/>
      <c r="L128" s="28"/>
      <c r="M128" s="28"/>
      <c r="N128" s="28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spans="1:45" ht="11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28"/>
      <c r="L129" s="28"/>
      <c r="M129" s="28"/>
      <c r="N129" s="28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 ht="11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28"/>
      <c r="L130" s="28"/>
      <c r="M130" s="28"/>
      <c r="N130" s="28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 ht="11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28"/>
      <c r="L131" s="28"/>
      <c r="M131" s="28"/>
      <c r="N131" s="28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spans="1:45" ht="11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28"/>
      <c r="L132" s="28"/>
      <c r="M132" s="28"/>
      <c r="N132" s="28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spans="1:45" ht="11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28"/>
      <c r="L133" s="28"/>
      <c r="M133" s="28"/>
      <c r="N133" s="28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spans="1:45" ht="11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28"/>
      <c r="L134" s="28"/>
      <c r="M134" s="28"/>
      <c r="N134" s="28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spans="1:45" ht="11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28"/>
      <c r="L135" s="28"/>
      <c r="M135" s="28"/>
      <c r="N135" s="28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spans="1:45" ht="11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28"/>
      <c r="L136" s="28"/>
      <c r="M136" s="28"/>
      <c r="N136" s="28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spans="1:45" ht="11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28"/>
      <c r="L137" s="28"/>
      <c r="M137" s="28"/>
      <c r="N137" s="28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spans="1:45" ht="11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28"/>
      <c r="L138" s="28"/>
      <c r="M138" s="28"/>
      <c r="N138" s="28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spans="1:45" ht="11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28"/>
      <c r="L139" s="28"/>
      <c r="M139" s="28"/>
      <c r="N139" s="28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spans="1:45" ht="11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28"/>
      <c r="L140" s="28"/>
      <c r="M140" s="28"/>
      <c r="N140" s="28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spans="1:45" ht="11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28"/>
      <c r="L141" s="28"/>
      <c r="M141" s="28"/>
      <c r="N141" s="28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spans="1:45" ht="11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28"/>
      <c r="L142" s="28"/>
      <c r="M142" s="28"/>
      <c r="N142" s="28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spans="1:45" ht="11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28"/>
      <c r="L143" s="28"/>
      <c r="M143" s="28"/>
      <c r="N143" s="28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spans="1:45" ht="11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28"/>
      <c r="L144" s="28"/>
      <c r="M144" s="28"/>
      <c r="N144" s="28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spans="1:45" ht="11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28"/>
      <c r="L145" s="28"/>
      <c r="M145" s="28"/>
      <c r="N145" s="2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spans="1:45" ht="11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28"/>
      <c r="L146" s="28"/>
      <c r="M146" s="28"/>
      <c r="N146" s="2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spans="1:45" ht="11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28"/>
      <c r="L147" s="28"/>
      <c r="M147" s="28"/>
      <c r="N147" s="2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spans="1:45" ht="11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28"/>
      <c r="L148" s="28"/>
      <c r="M148" s="28"/>
      <c r="N148" s="2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spans="1:45" ht="11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28"/>
      <c r="L149" s="28"/>
      <c r="M149" s="28"/>
      <c r="N149" s="2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spans="1:45" ht="11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28"/>
      <c r="L150" s="28"/>
      <c r="M150" s="28"/>
      <c r="N150" s="2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spans="1:45" ht="11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28"/>
      <c r="L151" s="28"/>
      <c r="M151" s="28"/>
      <c r="N151" s="2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spans="1:45" ht="11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28"/>
      <c r="L152" s="28"/>
      <c r="M152" s="28"/>
      <c r="N152" s="2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spans="1:45" ht="11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28"/>
      <c r="L153" s="28"/>
      <c r="M153" s="28"/>
      <c r="N153" s="2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spans="1:45" ht="11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28"/>
      <c r="L154" s="28"/>
      <c r="M154" s="28"/>
      <c r="N154" s="2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spans="1:45" ht="11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28"/>
      <c r="L155" s="28"/>
      <c r="M155" s="28"/>
      <c r="N155" s="2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spans="1:45" ht="11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28"/>
      <c r="L156" s="28"/>
      <c r="M156" s="28"/>
      <c r="N156" s="2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spans="1:45" ht="11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28"/>
      <c r="L157" s="28"/>
      <c r="M157" s="28"/>
      <c r="N157" s="2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spans="1:45" ht="11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28"/>
      <c r="L158" s="28"/>
      <c r="M158" s="28"/>
      <c r="N158" s="2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spans="1:45" ht="11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28"/>
      <c r="L159" s="28"/>
      <c r="M159" s="28"/>
      <c r="N159" s="2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spans="1:45" ht="11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28"/>
      <c r="L160" s="28"/>
      <c r="M160" s="28"/>
      <c r="N160" s="2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spans="1:45" ht="11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28"/>
      <c r="L161" s="28"/>
      <c r="M161" s="28"/>
      <c r="N161" s="2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spans="1:45" ht="11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28"/>
      <c r="L162" s="28"/>
      <c r="M162" s="28"/>
      <c r="N162" s="2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spans="1:45" ht="11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28"/>
      <c r="L163" s="28"/>
      <c r="M163" s="28"/>
      <c r="N163" s="2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spans="1:45" ht="11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28"/>
      <c r="L164" s="28"/>
      <c r="M164" s="28"/>
      <c r="N164" s="2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spans="1:45" ht="11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28"/>
      <c r="L165" s="28"/>
      <c r="M165" s="28"/>
      <c r="N165" s="2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spans="1:45" ht="11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28"/>
      <c r="L166" s="28"/>
      <c r="M166" s="28"/>
      <c r="N166" s="2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spans="1:45" ht="11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28"/>
      <c r="L167" s="28"/>
      <c r="M167" s="28"/>
      <c r="N167" s="2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spans="1:45" ht="11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28"/>
      <c r="L168" s="28"/>
      <c r="M168" s="28"/>
      <c r="N168" s="2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spans="1:45" ht="11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28"/>
      <c r="L169" s="28"/>
      <c r="M169" s="28"/>
      <c r="N169" s="2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spans="1:45" ht="11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28"/>
      <c r="L170" s="28"/>
      <c r="M170" s="28"/>
      <c r="N170" s="2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spans="1:45" ht="11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28"/>
      <c r="L171" s="28"/>
      <c r="M171" s="28"/>
      <c r="N171" s="2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spans="1:45" ht="11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28"/>
      <c r="L172" s="28"/>
      <c r="M172" s="28"/>
      <c r="N172" s="2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spans="1:45" ht="11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28"/>
      <c r="L173" s="28"/>
      <c r="M173" s="28"/>
      <c r="N173" s="2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spans="1:45" ht="11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28"/>
      <c r="L174" s="28"/>
      <c r="M174" s="28"/>
      <c r="N174" s="2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spans="1:45" ht="11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28"/>
      <c r="L175" s="28"/>
      <c r="M175" s="28"/>
      <c r="N175" s="2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spans="1:45" ht="11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28"/>
      <c r="L176" s="28"/>
      <c r="M176" s="28"/>
      <c r="N176" s="2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spans="1:45" ht="11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28"/>
      <c r="L177" s="28"/>
      <c r="M177" s="28"/>
      <c r="N177" s="2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spans="1:45" ht="11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28"/>
      <c r="L178" s="28"/>
      <c r="M178" s="28"/>
      <c r="N178" s="2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spans="1:45" ht="11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28"/>
      <c r="L179" s="28"/>
      <c r="M179" s="28"/>
      <c r="N179" s="2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spans="1:45" ht="11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28"/>
      <c r="L180" s="28"/>
      <c r="M180" s="28"/>
      <c r="N180" s="2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spans="1:45" ht="11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28"/>
      <c r="L181" s="28"/>
      <c r="M181" s="28"/>
      <c r="N181" s="2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spans="1:45" ht="11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28"/>
      <c r="L182" s="28"/>
      <c r="M182" s="28"/>
      <c r="N182" s="2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spans="1:45" ht="11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28"/>
      <c r="L183" s="28"/>
      <c r="M183" s="28"/>
      <c r="N183" s="2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spans="1:45" ht="11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28"/>
      <c r="L184" s="28"/>
      <c r="M184" s="28"/>
      <c r="N184" s="2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spans="1:45" ht="11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28"/>
      <c r="L185" s="28"/>
      <c r="M185" s="28"/>
      <c r="N185" s="2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spans="1:45" ht="11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28"/>
      <c r="L186" s="28"/>
      <c r="M186" s="28"/>
      <c r="N186" s="2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spans="1:45" ht="11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28"/>
      <c r="L187" s="28"/>
      <c r="M187" s="28"/>
      <c r="N187" s="2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 spans="1:45" ht="11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28"/>
      <c r="L188" s="28"/>
      <c r="M188" s="28"/>
      <c r="N188" s="2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 spans="1:45" ht="11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28"/>
      <c r="L189" s="28"/>
      <c r="M189" s="28"/>
      <c r="N189" s="2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spans="1:45" ht="11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28"/>
      <c r="L190" s="28"/>
      <c r="M190" s="28"/>
      <c r="N190" s="2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spans="1:45" ht="11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28"/>
      <c r="L191" s="28"/>
      <c r="M191" s="28"/>
      <c r="N191" s="2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spans="1:45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28"/>
      <c r="L192" s="28"/>
      <c r="M192" s="28"/>
      <c r="N192" s="2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 spans="1:45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28"/>
      <c r="L193" s="28"/>
      <c r="M193" s="28"/>
      <c r="N193" s="28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 spans="1:45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28"/>
      <c r="L194" s="28"/>
      <c r="M194" s="28"/>
      <c r="N194" s="28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 spans="1:4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28"/>
      <c r="L195" s="28"/>
      <c r="M195" s="28"/>
      <c r="N195" s="28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 spans="1:45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28"/>
      <c r="L196" s="28"/>
      <c r="M196" s="28"/>
      <c r="N196" s="28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 spans="1:45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28"/>
      <c r="L197" s="28"/>
      <c r="M197" s="28"/>
      <c r="N197" s="28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 spans="1:45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28"/>
      <c r="L198" s="28"/>
      <c r="M198" s="28"/>
      <c r="N198" s="28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 spans="1:45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28"/>
      <c r="L199" s="28"/>
      <c r="M199" s="28"/>
      <c r="N199" s="28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 spans="1:45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28"/>
      <c r="L200" s="28"/>
      <c r="M200" s="28"/>
      <c r="N200" s="28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 spans="1:45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28"/>
      <c r="L201" s="28"/>
      <c r="M201" s="28"/>
      <c r="N201" s="28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spans="1:45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28"/>
      <c r="L202" s="28"/>
      <c r="M202" s="28"/>
      <c r="N202" s="28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spans="1:45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28"/>
      <c r="L203" s="28"/>
      <c r="M203" s="28"/>
      <c r="N203" s="28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spans="1:45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28"/>
      <c r="L204" s="28"/>
      <c r="M204" s="28"/>
      <c r="N204" s="28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spans="1:4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28"/>
      <c r="L205" s="28"/>
      <c r="M205" s="28"/>
      <c r="N205" s="28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spans="1:45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28"/>
      <c r="L206" s="28"/>
      <c r="M206" s="28"/>
      <c r="N206" s="2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spans="1:45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28"/>
      <c r="L207" s="28"/>
      <c r="M207" s="28"/>
      <c r="N207" s="2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 spans="1:45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28"/>
      <c r="L208" s="28"/>
      <c r="M208" s="28"/>
      <c r="N208" s="28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 spans="1:45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28"/>
      <c r="L209" s="28"/>
      <c r="M209" s="28"/>
      <c r="N209" s="28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spans="1:45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28"/>
      <c r="L210" s="28"/>
      <c r="M210" s="28"/>
      <c r="N210" s="28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spans="1:45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28"/>
      <c r="L211" s="28"/>
      <c r="M211" s="28"/>
      <c r="N211" s="28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spans="1:45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28"/>
      <c r="L212" s="28"/>
      <c r="M212" s="28"/>
      <c r="N212" s="28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spans="1:45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28"/>
      <c r="L213" s="28"/>
      <c r="M213" s="28"/>
      <c r="N213" s="2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spans="1:45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28"/>
      <c r="L214" s="28"/>
      <c r="M214" s="28"/>
      <c r="N214" s="28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spans="1:4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28"/>
      <c r="L215" s="28"/>
      <c r="M215" s="28"/>
      <c r="N215" s="28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spans="1:45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28"/>
      <c r="L216" s="28"/>
      <c r="M216" s="28"/>
      <c r="N216" s="28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spans="1:45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28"/>
      <c r="L217" s="28"/>
      <c r="M217" s="28"/>
      <c r="N217" s="28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 spans="1:45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28"/>
      <c r="L218" s="28"/>
      <c r="M218" s="28"/>
      <c r="N218" s="2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 spans="1:45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28"/>
      <c r="L219" s="28"/>
      <c r="M219" s="28"/>
      <c r="N219" s="28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 spans="1:45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28"/>
      <c r="L220" s="28"/>
      <c r="M220" s="28"/>
      <c r="N220" s="28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 spans="1:45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28"/>
      <c r="L221" s="28"/>
      <c r="M221" s="28"/>
      <c r="N221" s="28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 spans="1:45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28"/>
      <c r="L222" s="28"/>
      <c r="M222" s="28"/>
      <c r="N222" s="28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 spans="1:45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28"/>
      <c r="L223" s="28"/>
      <c r="M223" s="28"/>
      <c r="N223" s="28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 spans="1:45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28"/>
      <c r="L224" s="28"/>
      <c r="M224" s="28"/>
      <c r="N224" s="28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 spans="1:4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28"/>
      <c r="L225" s="28"/>
      <c r="M225" s="28"/>
      <c r="N225" s="28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 spans="1:45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28"/>
      <c r="L226" s="28"/>
      <c r="M226" s="28"/>
      <c r="N226" s="28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 spans="1:45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28"/>
      <c r="L227" s="28"/>
      <c r="M227" s="28"/>
      <c r="N227" s="28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 spans="1:45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28"/>
      <c r="L228" s="28"/>
      <c r="M228" s="28"/>
      <c r="N228" s="28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 spans="1:45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28"/>
      <c r="L229" s="28"/>
      <c r="M229" s="28"/>
      <c r="N229" s="28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 spans="1:45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28"/>
      <c r="L230" s="28"/>
      <c r="M230" s="28"/>
      <c r="N230" s="28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 spans="1:45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28"/>
      <c r="L231" s="28"/>
      <c r="M231" s="28"/>
      <c r="N231" s="28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 spans="1:45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28"/>
      <c r="L232" s="28"/>
      <c r="M232" s="28"/>
      <c r="N232" s="28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 spans="1:45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28"/>
      <c r="L233" s="28"/>
      <c r="M233" s="28"/>
      <c r="N233" s="28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spans="1:45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28"/>
      <c r="L234" s="28"/>
      <c r="M234" s="28"/>
      <c r="N234" s="28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 spans="1:4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28"/>
      <c r="L235" s="28"/>
      <c r="M235" s="28"/>
      <c r="N235" s="28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 spans="1:45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28"/>
      <c r="L236" s="28"/>
      <c r="M236" s="28"/>
      <c r="N236" s="28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 spans="1:45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28"/>
      <c r="L237" s="28"/>
      <c r="M237" s="28"/>
      <c r="N237" s="28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 spans="1:45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28"/>
      <c r="L238" s="28"/>
      <c r="M238" s="28"/>
      <c r="N238" s="28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 spans="1:45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28"/>
      <c r="L239" s="28"/>
      <c r="M239" s="28"/>
      <c r="N239" s="28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 spans="1:45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28"/>
      <c r="L240" s="28"/>
      <c r="M240" s="28"/>
      <c r="N240" s="28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 spans="1:45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28"/>
      <c r="L241" s="28"/>
      <c r="M241" s="28"/>
      <c r="N241" s="28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 spans="1:45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28"/>
      <c r="L242" s="28"/>
      <c r="M242" s="28"/>
      <c r="N242" s="28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 spans="1:45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28"/>
      <c r="L243" s="28"/>
      <c r="M243" s="28"/>
      <c r="N243" s="28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 spans="1:45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28"/>
      <c r="L244" s="28"/>
      <c r="M244" s="28"/>
      <c r="N244" s="28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 spans="1: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28"/>
      <c r="L245" s="28"/>
      <c r="M245" s="28"/>
      <c r="N245" s="28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spans="1:45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28"/>
      <c r="L246" s="28"/>
      <c r="M246" s="28"/>
      <c r="N246" s="28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spans="1:45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28"/>
      <c r="L247" s="28"/>
      <c r="M247" s="28"/>
      <c r="N247" s="28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spans="1:45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28"/>
      <c r="L248" s="28"/>
      <c r="M248" s="28"/>
      <c r="N248" s="28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spans="1:45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28"/>
      <c r="L249" s="28"/>
      <c r="M249" s="28"/>
      <c r="N249" s="28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spans="1:45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28"/>
      <c r="L250" s="28"/>
      <c r="M250" s="28"/>
      <c r="N250" s="28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spans="1:45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28"/>
      <c r="L251" s="28"/>
      <c r="M251" s="28"/>
      <c r="N251" s="28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spans="1:45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28"/>
      <c r="L252" s="28"/>
      <c r="M252" s="28"/>
      <c r="N252" s="28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spans="1:45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28"/>
      <c r="L253" s="28"/>
      <c r="M253" s="28"/>
      <c r="N253" s="28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spans="1:45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28"/>
      <c r="L254" s="28"/>
      <c r="M254" s="28"/>
      <c r="N254" s="28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spans="1:4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28"/>
      <c r="L255" s="28"/>
      <c r="M255" s="28"/>
      <c r="N255" s="28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spans="1:45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28"/>
      <c r="L256" s="28"/>
      <c r="M256" s="28"/>
      <c r="N256" s="28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spans="1:45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28"/>
      <c r="L257" s="28"/>
      <c r="M257" s="28"/>
      <c r="N257" s="28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spans="1:45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28"/>
      <c r="L258" s="28"/>
      <c r="M258" s="28"/>
      <c r="N258" s="28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 spans="1:45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28"/>
      <c r="L259" s="28"/>
      <c r="M259" s="28"/>
      <c r="N259" s="28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 spans="1:45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28"/>
      <c r="L260" s="28"/>
      <c r="M260" s="28"/>
      <c r="N260" s="28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 spans="1:45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28"/>
      <c r="L261" s="28"/>
      <c r="M261" s="28"/>
      <c r="N261" s="28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 spans="1:45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28"/>
      <c r="L262" s="28"/>
      <c r="M262" s="28"/>
      <c r="N262" s="28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</row>
    <row r="263" spans="1:45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28"/>
      <c r="L263" s="28"/>
      <c r="M263" s="28"/>
      <c r="N263" s="28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</row>
    <row r="264" spans="1:45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28"/>
      <c r="L264" s="28"/>
      <c r="M264" s="28"/>
      <c r="N264" s="28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</row>
    <row r="265" spans="1:4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28"/>
      <c r="L265" s="28"/>
      <c r="M265" s="28"/>
      <c r="N265" s="28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</row>
    <row r="266" spans="1:45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28"/>
      <c r="L266" s="28"/>
      <c r="M266" s="28"/>
      <c r="N266" s="28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</row>
    <row r="267" spans="1:45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28"/>
      <c r="L267" s="28"/>
      <c r="M267" s="28"/>
      <c r="N267" s="28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</row>
    <row r="268" spans="1:45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28"/>
      <c r="L268" s="28"/>
      <c r="M268" s="28"/>
      <c r="N268" s="28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</row>
    <row r="269" spans="1:45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28"/>
      <c r="L269" s="28"/>
      <c r="M269" s="28"/>
      <c r="N269" s="28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</row>
    <row r="270" spans="1:45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28"/>
      <c r="L270" s="28"/>
      <c r="M270" s="28"/>
      <c r="N270" s="28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</row>
    <row r="271" spans="1:45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28"/>
      <c r="L271" s="28"/>
      <c r="M271" s="28"/>
      <c r="N271" s="28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</row>
    <row r="272" spans="1:45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28"/>
      <c r="L272" s="28"/>
      <c r="M272" s="28"/>
      <c r="N272" s="28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</row>
    <row r="273" spans="1:45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28"/>
      <c r="L273" s="28"/>
      <c r="M273" s="28"/>
      <c r="N273" s="28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</row>
    <row r="274" spans="1:45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28"/>
      <c r="L274" s="28"/>
      <c r="M274" s="28"/>
      <c r="N274" s="28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 spans="1:4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28"/>
      <c r="L275" s="28"/>
      <c r="M275" s="28"/>
      <c r="N275" s="28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</row>
    <row r="276" spans="1:45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28"/>
      <c r="L276" s="28"/>
      <c r="M276" s="28"/>
      <c r="N276" s="28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28"/>
      <c r="L277" s="28"/>
      <c r="M277" s="28"/>
      <c r="N277" s="28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 spans="1:45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28"/>
      <c r="L278" s="28"/>
      <c r="M278" s="28"/>
      <c r="N278" s="28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 spans="1:45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28"/>
      <c r="L279" s="28"/>
      <c r="M279" s="28"/>
      <c r="N279" s="28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 spans="1:45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28"/>
      <c r="L280" s="28"/>
      <c r="M280" s="28"/>
      <c r="N280" s="28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 spans="1:45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28"/>
      <c r="L281" s="28"/>
      <c r="M281" s="28"/>
      <c r="N281" s="28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 spans="1:45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28"/>
      <c r="L282" s="28"/>
      <c r="M282" s="28"/>
      <c r="N282" s="28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 spans="1:45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28"/>
      <c r="L283" s="28"/>
      <c r="M283" s="28"/>
      <c r="N283" s="28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 spans="1:45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28"/>
      <c r="L284" s="28"/>
      <c r="M284" s="28"/>
      <c r="N284" s="28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 spans="1:4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28"/>
      <c r="L285" s="28"/>
      <c r="M285" s="28"/>
      <c r="N285" s="28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 spans="1:45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28"/>
      <c r="L286" s="28"/>
      <c r="M286" s="28"/>
      <c r="N286" s="28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 spans="1:45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28"/>
      <c r="L287" s="28"/>
      <c r="M287" s="28"/>
      <c r="N287" s="28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 spans="1:45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28"/>
      <c r="L288" s="28"/>
      <c r="M288" s="28"/>
      <c r="N288" s="28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 spans="1:45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28"/>
      <c r="L289" s="28"/>
      <c r="M289" s="28"/>
      <c r="N289" s="28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 spans="1:45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28"/>
      <c r="L290" s="28"/>
      <c r="M290" s="28"/>
      <c r="N290" s="28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 spans="1:45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28"/>
      <c r="L291" s="28"/>
      <c r="M291" s="28"/>
      <c r="N291" s="28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 spans="1:45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28"/>
      <c r="L292" s="28"/>
      <c r="M292" s="28"/>
      <c r="N292" s="28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 spans="1:45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28"/>
      <c r="L293" s="28"/>
      <c r="M293" s="28"/>
      <c r="N293" s="28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 spans="1:45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28"/>
      <c r="L294" s="28"/>
      <c r="M294" s="28"/>
      <c r="N294" s="28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 spans="1:4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28"/>
      <c r="L295" s="28"/>
      <c r="M295" s="28"/>
      <c r="N295" s="28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 spans="1:45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28"/>
      <c r="L296" s="28"/>
      <c r="M296" s="28"/>
      <c r="N296" s="28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 spans="1:45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28"/>
      <c r="L297" s="28"/>
      <c r="M297" s="28"/>
      <c r="N297" s="28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 spans="1:45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28"/>
      <c r="L298" s="28"/>
      <c r="M298" s="28"/>
      <c r="N298" s="28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 spans="1:45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28"/>
      <c r="L299" s="28"/>
      <c r="M299" s="28"/>
      <c r="N299" s="28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 spans="1:45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28"/>
      <c r="L300" s="28"/>
      <c r="M300" s="28"/>
      <c r="N300" s="28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 spans="1:45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28"/>
      <c r="L301" s="28"/>
      <c r="M301" s="28"/>
      <c r="N301" s="28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 spans="1:45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28"/>
      <c r="L302" s="28"/>
      <c r="M302" s="28"/>
      <c r="N302" s="28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 spans="1:45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28"/>
      <c r="L303" s="28"/>
      <c r="M303" s="28"/>
      <c r="N303" s="28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 spans="1:45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28"/>
      <c r="L304" s="28"/>
      <c r="M304" s="28"/>
      <c r="N304" s="28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 spans="1:4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28"/>
      <c r="L305" s="28"/>
      <c r="M305" s="28"/>
      <c r="N305" s="28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 spans="1:45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28"/>
      <c r="L306" s="28"/>
      <c r="M306" s="28"/>
      <c r="N306" s="28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 spans="1:45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28"/>
      <c r="L307" s="28"/>
      <c r="M307" s="28"/>
      <c r="N307" s="28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 spans="1:45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28"/>
      <c r="L308" s="28"/>
      <c r="M308" s="28"/>
      <c r="N308" s="28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 spans="1:45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28"/>
      <c r="L309" s="28"/>
      <c r="M309" s="28"/>
      <c r="N309" s="28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 spans="1:45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28"/>
      <c r="L310" s="28"/>
      <c r="M310" s="28"/>
      <c r="N310" s="28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 spans="1:45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28"/>
      <c r="L311" s="28"/>
      <c r="M311" s="28"/>
      <c r="N311" s="28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</row>
    <row r="312" spans="1:45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28"/>
      <c r="L312" s="28"/>
      <c r="M312" s="28"/>
      <c r="N312" s="28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 spans="1:45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28"/>
      <c r="L313" s="28"/>
      <c r="M313" s="28"/>
      <c r="N313" s="28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</row>
    <row r="314" spans="1:45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28"/>
      <c r="L314" s="28"/>
      <c r="M314" s="28"/>
      <c r="N314" s="28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 spans="1:4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28"/>
      <c r="L315" s="28"/>
      <c r="M315" s="28"/>
      <c r="N315" s="28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 spans="1:45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28"/>
      <c r="L316" s="28"/>
      <c r="M316" s="28"/>
      <c r="N316" s="28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 spans="1:45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28"/>
      <c r="L317" s="28"/>
      <c r="M317" s="28"/>
      <c r="N317" s="28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 spans="1:45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28"/>
      <c r="L318" s="28"/>
      <c r="M318" s="28"/>
      <c r="N318" s="28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</row>
    <row r="319" spans="1:45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28"/>
      <c r="L319" s="28"/>
      <c r="M319" s="28"/>
      <c r="N319" s="28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</row>
    <row r="320" spans="1:45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28"/>
      <c r="L320" s="28"/>
      <c r="M320" s="28"/>
      <c r="N320" s="28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 spans="1:45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28"/>
      <c r="L321" s="28"/>
      <c r="M321" s="28"/>
      <c r="N321" s="28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 spans="1:45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28"/>
      <c r="L322" s="28"/>
      <c r="M322" s="28"/>
      <c r="N322" s="28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 spans="1:45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28"/>
      <c r="L323" s="28"/>
      <c r="M323" s="28"/>
      <c r="N323" s="28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 spans="1:45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28"/>
      <c r="L324" s="28"/>
      <c r="M324" s="28"/>
      <c r="N324" s="28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 spans="1:4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28"/>
      <c r="L325" s="28"/>
      <c r="M325" s="28"/>
      <c r="N325" s="28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 spans="1:45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28"/>
      <c r="L326" s="28"/>
      <c r="M326" s="28"/>
      <c r="N326" s="28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 spans="1:45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28"/>
      <c r="L327" s="28"/>
      <c r="M327" s="28"/>
      <c r="N327" s="28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 spans="1:45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28"/>
      <c r="L328" s="28"/>
      <c r="M328" s="28"/>
      <c r="N328" s="28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 spans="1:45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28"/>
      <c r="L329" s="28"/>
      <c r="M329" s="28"/>
      <c r="N329" s="28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 spans="1:45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28"/>
      <c r="L330" s="28"/>
      <c r="M330" s="28"/>
      <c r="N330" s="2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 spans="1:45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28"/>
      <c r="L331" s="28"/>
      <c r="M331" s="28"/>
      <c r="N331" s="28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 spans="1:45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28"/>
      <c r="L332" s="28"/>
      <c r="M332" s="28"/>
      <c r="N332" s="28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</row>
    <row r="333" spans="1:45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28"/>
      <c r="L333" s="28"/>
      <c r="M333" s="28"/>
      <c r="N333" s="28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 spans="1:45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28"/>
      <c r="L334" s="28"/>
      <c r="M334" s="28"/>
      <c r="N334" s="28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 spans="1:4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28"/>
      <c r="L335" s="28"/>
      <c r="M335" s="28"/>
      <c r="N335" s="28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 spans="1:45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28"/>
      <c r="L336" s="28"/>
      <c r="M336" s="28"/>
      <c r="N336" s="28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 spans="1:45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28"/>
      <c r="L337" s="28"/>
      <c r="M337" s="28"/>
      <c r="N337" s="28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 spans="1:45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28"/>
      <c r="L338" s="28"/>
      <c r="M338" s="28"/>
      <c r="N338" s="28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 spans="1:45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28"/>
      <c r="L339" s="28"/>
      <c r="M339" s="28"/>
      <c r="N339" s="28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 spans="1:45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28"/>
      <c r="L340" s="28"/>
      <c r="M340" s="28"/>
      <c r="N340" s="28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 spans="1:45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28"/>
      <c r="L341" s="28"/>
      <c r="M341" s="28"/>
      <c r="N341" s="28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 spans="1:45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28"/>
      <c r="L342" s="28"/>
      <c r="M342" s="28"/>
      <c r="N342" s="28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 spans="1:45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28"/>
      <c r="L343" s="28"/>
      <c r="M343" s="28"/>
      <c r="N343" s="2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 spans="1:45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28"/>
      <c r="L344" s="28"/>
      <c r="M344" s="28"/>
      <c r="N344" s="28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 spans="1: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28"/>
      <c r="L345" s="28"/>
      <c r="M345" s="28"/>
      <c r="N345" s="28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 spans="1:45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28"/>
      <c r="L346" s="28"/>
      <c r="M346" s="28"/>
      <c r="N346" s="28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 spans="1:45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28"/>
      <c r="L347" s="28"/>
      <c r="M347" s="28"/>
      <c r="N347" s="28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 spans="1:45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28"/>
      <c r="L348" s="28"/>
      <c r="M348" s="28"/>
      <c r="N348" s="28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 spans="1:45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28"/>
      <c r="L349" s="28"/>
      <c r="M349" s="28"/>
      <c r="N349" s="28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 spans="1:45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28"/>
      <c r="L350" s="28"/>
      <c r="M350" s="28"/>
      <c r="N350" s="28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 spans="1:45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28"/>
      <c r="L351" s="28"/>
      <c r="M351" s="28"/>
      <c r="N351" s="28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 spans="1:45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28"/>
      <c r="L352" s="28"/>
      <c r="M352" s="28"/>
      <c r="N352" s="28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 spans="1:45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28"/>
      <c r="L353" s="28"/>
      <c r="M353" s="28"/>
      <c r="N353" s="28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 spans="1:45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28"/>
      <c r="L354" s="28"/>
      <c r="M354" s="28"/>
      <c r="N354" s="28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 spans="1:4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28"/>
      <c r="L355" s="28"/>
      <c r="M355" s="28"/>
      <c r="N355" s="28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 spans="1:45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28"/>
      <c r="L356" s="28"/>
      <c r="M356" s="28"/>
      <c r="N356" s="28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 spans="1:45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28"/>
      <c r="L357" s="28"/>
      <c r="M357" s="28"/>
      <c r="N357" s="28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 spans="1:45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28"/>
      <c r="L358" s="28"/>
      <c r="M358" s="28"/>
      <c r="N358" s="28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 spans="1:45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28"/>
      <c r="L359" s="28"/>
      <c r="M359" s="28"/>
      <c r="N359" s="28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 spans="1:45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28"/>
      <c r="L360" s="28"/>
      <c r="M360" s="28"/>
      <c r="N360" s="28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 spans="1:45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28"/>
      <c r="L361" s="28"/>
      <c r="M361" s="28"/>
      <c r="N361" s="28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 spans="1:45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28"/>
      <c r="L362" s="28"/>
      <c r="M362" s="28"/>
      <c r="N362" s="28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 spans="1:45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28"/>
      <c r="L363" s="28"/>
      <c r="M363" s="28"/>
      <c r="N363" s="28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 spans="1:45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28"/>
      <c r="L364" s="28"/>
      <c r="M364" s="28"/>
      <c r="N364" s="28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 spans="1:4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28"/>
      <c r="L365" s="28"/>
      <c r="M365" s="28"/>
      <c r="N365" s="28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 spans="1:45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28"/>
      <c r="L366" s="28"/>
      <c r="M366" s="28"/>
      <c r="N366" s="28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 spans="1:45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28"/>
      <c r="L367" s="28"/>
      <c r="M367" s="28"/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 spans="1:45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28"/>
      <c r="L368" s="28"/>
      <c r="M368" s="28"/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 spans="1:45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28"/>
      <c r="L369" s="28"/>
      <c r="M369" s="28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 spans="1:45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28"/>
      <c r="L370" s="28"/>
      <c r="M370" s="28"/>
      <c r="N370" s="28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 spans="1:45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28"/>
      <c r="L371" s="28"/>
      <c r="M371" s="28"/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 spans="1:45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28"/>
      <c r="L372" s="28"/>
      <c r="M372" s="28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 spans="1:45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28"/>
      <c r="L373" s="28"/>
      <c r="M373" s="28"/>
      <c r="N373" s="28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 spans="1:45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28"/>
      <c r="L374" s="28"/>
      <c r="M374" s="28"/>
      <c r="N374" s="28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 spans="1:4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28"/>
      <c r="L375" s="28"/>
      <c r="M375" s="28"/>
      <c r="N375" s="28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 spans="1:45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28"/>
      <c r="L376" s="28"/>
      <c r="M376" s="28"/>
      <c r="N376" s="28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 spans="1:45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28"/>
      <c r="L377" s="28"/>
      <c r="M377" s="28"/>
      <c r="N377" s="28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 spans="1:45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28"/>
      <c r="L378" s="28"/>
      <c r="M378" s="28"/>
      <c r="N378" s="28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 spans="1:45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28"/>
      <c r="L379" s="28"/>
      <c r="M379" s="28"/>
      <c r="N379" s="28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 spans="1:45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28"/>
      <c r="L380" s="28"/>
      <c r="M380" s="28"/>
      <c r="N380" s="28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 spans="1:45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28"/>
      <c r="L381" s="28"/>
      <c r="M381" s="28"/>
      <c r="N381" s="28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 spans="1:45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28"/>
      <c r="L382" s="28"/>
      <c r="M382" s="28"/>
      <c r="N382" s="28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 spans="1:45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28"/>
      <c r="L383" s="28"/>
      <c r="M383" s="28"/>
      <c r="N383" s="28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spans="1:45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28"/>
      <c r="L384" s="28"/>
      <c r="M384" s="28"/>
      <c r="N384" s="28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 spans="1:4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28"/>
      <c r="L385" s="28"/>
      <c r="M385" s="28"/>
      <c r="N385" s="28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 spans="1:45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28"/>
      <c r="L386" s="28"/>
      <c r="M386" s="28"/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 spans="1:45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28"/>
      <c r="L387" s="28"/>
      <c r="M387" s="28"/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 spans="1:45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28"/>
      <c r="L388" s="28"/>
      <c r="M388" s="28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 spans="1:45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28"/>
      <c r="L389" s="28"/>
      <c r="M389" s="28"/>
      <c r="N389" s="28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 spans="1:45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28"/>
      <c r="L390" s="28"/>
      <c r="M390" s="28"/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 spans="1:45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28"/>
      <c r="L391" s="28"/>
      <c r="M391" s="28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 spans="1:45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28"/>
      <c r="L392" s="28"/>
      <c r="M392" s="28"/>
      <c r="N392" s="28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 spans="1:45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28"/>
      <c r="L393" s="28"/>
      <c r="M393" s="28"/>
      <c r="N393" s="28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 spans="1:45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28"/>
      <c r="L394" s="28"/>
      <c r="M394" s="28"/>
      <c r="N394" s="28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 spans="1:4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28"/>
      <c r="L395" s="28"/>
      <c r="M395" s="28"/>
      <c r="N395" s="28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 spans="1:45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28"/>
      <c r="L396" s="28"/>
      <c r="M396" s="28"/>
      <c r="N396" s="28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 spans="1:45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28"/>
      <c r="L397" s="28"/>
      <c r="M397" s="28"/>
      <c r="N397" s="28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 spans="1:45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28"/>
      <c r="L398" s="28"/>
      <c r="M398" s="28"/>
      <c r="N398" s="28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 spans="1:45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28"/>
      <c r="L399" s="28"/>
      <c r="M399" s="28"/>
      <c r="N399" s="28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 spans="1:45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28"/>
      <c r="L400" s="28"/>
      <c r="M400" s="28"/>
      <c r="N400" s="28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 spans="1:45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28"/>
      <c r="L401" s="28"/>
      <c r="M401" s="28"/>
      <c r="N401" s="28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 spans="1:45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28"/>
      <c r="L402" s="28"/>
      <c r="M402" s="28"/>
      <c r="N402" s="28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 spans="1:45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28"/>
      <c r="L403" s="28"/>
      <c r="M403" s="28"/>
      <c r="N403" s="28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 spans="1:45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28"/>
      <c r="L404" s="28"/>
      <c r="M404" s="28"/>
      <c r="N404" s="28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 spans="1:4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28"/>
      <c r="L405" s="28"/>
      <c r="M405" s="28"/>
      <c r="N405" s="28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 spans="1:45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28"/>
      <c r="L406" s="28"/>
      <c r="M406" s="28"/>
      <c r="N406" s="28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 spans="1:45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28"/>
      <c r="L407" s="28"/>
      <c r="M407" s="28"/>
      <c r="N407" s="28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 spans="1:45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28"/>
      <c r="L408" s="28"/>
      <c r="M408" s="28"/>
      <c r="N408" s="28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 spans="1:45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28"/>
      <c r="L409" s="28"/>
      <c r="M409" s="28"/>
      <c r="N409" s="28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 spans="1:45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28"/>
      <c r="L410" s="28"/>
      <c r="M410" s="28"/>
      <c r="N410" s="28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 spans="1:45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28"/>
      <c r="L411" s="28"/>
      <c r="M411" s="28"/>
      <c r="N411" s="28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 spans="1:45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28"/>
      <c r="L412" s="28"/>
      <c r="M412" s="28"/>
      <c r="N412" s="28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 spans="1:45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28"/>
      <c r="L413" s="28"/>
      <c r="M413" s="28"/>
      <c r="N413" s="28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 spans="1:45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28"/>
      <c r="L414" s="28"/>
      <c r="M414" s="28"/>
      <c r="N414" s="28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 spans="1:4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28"/>
      <c r="L415" s="28"/>
      <c r="M415" s="28"/>
      <c r="N415" s="28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 spans="1:45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28"/>
      <c r="L416" s="28"/>
      <c r="M416" s="28"/>
      <c r="N416" s="28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 spans="1:45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28"/>
      <c r="L417" s="28"/>
      <c r="M417" s="28"/>
      <c r="N417" s="28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 spans="1:45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28"/>
      <c r="L418" s="28"/>
      <c r="M418" s="28"/>
      <c r="N418" s="28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 spans="1:45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28"/>
      <c r="L419" s="28"/>
      <c r="M419" s="28"/>
      <c r="N419" s="28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 spans="1:45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28"/>
      <c r="L420" s="28"/>
      <c r="M420" s="28"/>
      <c r="N420" s="28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 spans="1:45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28"/>
      <c r="L421" s="28"/>
      <c r="M421" s="28"/>
      <c r="N421" s="28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 spans="1:45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28"/>
      <c r="L422" s="28"/>
      <c r="M422" s="28"/>
      <c r="N422" s="28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 spans="1:45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28"/>
      <c r="L423" s="28"/>
      <c r="M423" s="28"/>
      <c r="N423" s="28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 spans="1:45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28"/>
      <c r="L424" s="28"/>
      <c r="M424" s="28"/>
      <c r="N424" s="28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 spans="1:4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28"/>
      <c r="L425" s="28"/>
      <c r="M425" s="28"/>
      <c r="N425" s="28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 spans="1:45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28"/>
      <c r="L426" s="28"/>
      <c r="M426" s="28"/>
      <c r="N426" s="28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 spans="1:45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28"/>
      <c r="L427" s="28"/>
      <c r="M427" s="28"/>
      <c r="N427" s="28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 spans="1:45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28"/>
      <c r="L428" s="28"/>
      <c r="M428" s="28"/>
      <c r="N428" s="28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 spans="1:45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28"/>
      <c r="L429" s="28"/>
      <c r="M429" s="28"/>
      <c r="N429" s="28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 spans="1:45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28"/>
      <c r="L430" s="28"/>
      <c r="M430" s="28"/>
      <c r="N430" s="28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 spans="1:45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28"/>
      <c r="L431" s="28"/>
      <c r="M431" s="28"/>
      <c r="N431" s="28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 spans="1:45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28"/>
      <c r="L432" s="28"/>
      <c r="M432" s="28"/>
      <c r="N432" s="28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 spans="1:45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28"/>
      <c r="L433" s="28"/>
      <c r="M433" s="28"/>
      <c r="N433" s="28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 spans="1:45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28"/>
      <c r="L434" s="28"/>
      <c r="M434" s="28"/>
      <c r="N434" s="28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 spans="1:4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28"/>
      <c r="L435" s="28"/>
      <c r="M435" s="28"/>
      <c r="N435" s="28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 spans="1:45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28"/>
      <c r="L436" s="28"/>
      <c r="M436" s="28"/>
      <c r="N436" s="28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 spans="1:45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28"/>
      <c r="L437" s="28"/>
      <c r="M437" s="28"/>
      <c r="N437" s="28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 spans="1:45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28"/>
      <c r="L438" s="28"/>
      <c r="M438" s="28"/>
      <c r="N438" s="28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 spans="1:45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28"/>
      <c r="L439" s="28"/>
      <c r="M439" s="28"/>
      <c r="N439" s="28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 spans="1:45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28"/>
      <c r="L440" s="28"/>
      <c r="M440" s="28"/>
      <c r="N440" s="28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 spans="1:45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28"/>
      <c r="L441" s="28"/>
      <c r="M441" s="28"/>
      <c r="N441" s="28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 spans="1:45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28"/>
      <c r="L442" s="28"/>
      <c r="M442" s="28"/>
      <c r="N442" s="28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 spans="1:45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28"/>
      <c r="L443" s="28"/>
      <c r="M443" s="28"/>
      <c r="N443" s="28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 spans="1:45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28"/>
      <c r="L444" s="28"/>
      <c r="M444" s="28"/>
      <c r="N444" s="28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 spans="1: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28"/>
      <c r="L445" s="28"/>
      <c r="M445" s="28"/>
      <c r="N445" s="28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 spans="1:45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28"/>
      <c r="L446" s="28"/>
      <c r="M446" s="28"/>
      <c r="N446" s="28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 spans="1:45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28"/>
      <c r="L447" s="28"/>
      <c r="M447" s="28"/>
      <c r="N447" s="28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 spans="1:45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28"/>
      <c r="L448" s="28"/>
      <c r="M448" s="28"/>
      <c r="N448" s="28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</row>
    <row r="449" spans="1:45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28"/>
      <c r="L449" s="28"/>
      <c r="M449" s="28"/>
      <c r="N449" s="28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 spans="1:45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28"/>
      <c r="L450" s="28"/>
      <c r="M450" s="28"/>
      <c r="N450" s="28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 spans="1:45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28"/>
      <c r="L451" s="28"/>
      <c r="M451" s="28"/>
      <c r="N451" s="28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 spans="1:45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28"/>
      <c r="L452" s="28"/>
      <c r="M452" s="28"/>
      <c r="N452" s="28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 spans="1:45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28"/>
      <c r="L453" s="28"/>
      <c r="M453" s="28"/>
      <c r="N453" s="28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 spans="1:45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28"/>
      <c r="L454" s="28"/>
      <c r="M454" s="28"/>
      <c r="N454" s="28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 spans="1:4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28"/>
      <c r="L455" s="28"/>
      <c r="M455" s="28"/>
      <c r="N455" s="28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 spans="1:45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28"/>
      <c r="L456" s="28"/>
      <c r="M456" s="28"/>
      <c r="N456" s="28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 spans="1:45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28"/>
      <c r="L457" s="28"/>
      <c r="M457" s="28"/>
      <c r="N457" s="28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 spans="1:45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28"/>
      <c r="L458" s="28"/>
      <c r="M458" s="28"/>
      <c r="N458" s="28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 spans="1:45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28"/>
      <c r="L459" s="28"/>
      <c r="M459" s="28"/>
      <c r="N459" s="28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 spans="1:45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28"/>
      <c r="L460" s="28"/>
      <c r="M460" s="28"/>
      <c r="N460" s="28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 spans="1:45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28"/>
      <c r="L461" s="28"/>
      <c r="M461" s="28"/>
      <c r="N461" s="28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 spans="1:45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28"/>
      <c r="L462" s="28"/>
      <c r="M462" s="28"/>
      <c r="N462" s="28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</sheetData>
  <autoFilter ref="A1:AQ36" xr:uid="{00000000-0009-0000-0000-000003000000}"/>
  <conditionalFormatting sqref="T2:AB3 T6:AB6 T8:AB27 T29:AB31 T33:AB55 T57:AB71">
    <cfRule type="cellIs" dxfId="15" priority="1" operator="equal">
      <formula>"Yes"</formula>
    </cfRule>
  </conditionalFormatting>
  <conditionalFormatting sqref="AG18:AG20">
    <cfRule type="cellIs" dxfId="14" priority="9" operator="greaterThan">
      <formula>"5.36x"</formula>
    </cfRule>
    <cfRule type="cellIs" dxfId="13" priority="10" operator="greaterThan">
      <formula>"5.5x"</formula>
    </cfRule>
  </conditionalFormatting>
  <conditionalFormatting sqref="AH59">
    <cfRule type="cellIs" dxfId="12" priority="25" operator="greaterThan">
      <formula>"5.36x"</formula>
    </cfRule>
    <cfRule type="cellIs" dxfId="11" priority="26" operator="greaterThan">
      <formula>"5.5x"</formula>
    </cfRule>
  </conditionalFormatting>
  <conditionalFormatting sqref="AH61:AH63">
    <cfRule type="cellIs" dxfId="10" priority="21" operator="greaterThan">
      <formula>"5.36x"</formula>
    </cfRule>
    <cfRule type="cellIs" dxfId="9" priority="22" operator="greaterThan">
      <formula>"5.5x"</formula>
    </cfRule>
  </conditionalFormatting>
  <conditionalFormatting sqref="AH71">
    <cfRule type="cellIs" dxfId="8" priority="23" operator="greaterThan">
      <formula>"5.36x"</formula>
    </cfRule>
    <cfRule type="cellIs" dxfId="7" priority="24" operator="greaterThan">
      <formula>"5.5x"</formula>
    </cfRule>
  </conditionalFormatting>
  <conditionalFormatting sqref="AK57:AL57">
    <cfRule type="cellIs" dxfId="6" priority="7" operator="equal">
      <formula>"No"</formula>
    </cfRule>
  </conditionalFormatting>
  <conditionalFormatting sqref="AK2:AQ3 AK6:AQ6 AK8:AQ27 AK29:AQ31 AK33:AQ55 AQ57:AQ58">
    <cfRule type="cellIs" dxfId="5" priority="2" operator="equal">
      <formula>"No"</formula>
    </cfRule>
  </conditionalFormatting>
  <conditionalFormatting sqref="AL58">
    <cfRule type="cellIs" dxfId="4" priority="8" operator="equal">
      <formula>"No"</formula>
    </cfRule>
  </conditionalFormatting>
  <conditionalFormatting sqref="AL59:AN71">
    <cfRule type="cellIs" dxfId="3" priority="19" operator="equal">
      <formula>"No"</formula>
    </cfRule>
  </conditionalFormatting>
  <conditionalFormatting sqref="AM57:AN58">
    <cfRule type="cellIs" dxfId="2" priority="6" operator="equal">
      <formula>"No"</formula>
    </cfRule>
  </conditionalFormatting>
  <conditionalFormatting sqref="AO57:AP71">
    <cfRule type="cellIs" dxfId="1" priority="5" operator="equal">
      <formula>"No"</formula>
    </cfRule>
  </conditionalFormatting>
  <conditionalFormatting sqref="AQ59:AR59 AQ60:AQ71 AR60:AR72">
    <cfRule type="cellIs" dxfId="0" priority="18" operator="equal">
      <formula>"No"</formula>
    </cfRule>
  </conditionalFormatting>
  <dataValidations count="3">
    <dataValidation type="list" allowBlank="1" showInputMessage="1" showErrorMessage="1" sqref="Q64:Q70 Q57:Q58 Q33:Q55 Q8:Q27 Q29:Q31 Q2:Q3 Q6" xr:uid="{A5C4C47F-7390-4182-9E98-0EF79AB9D4CE}">
      <formula1>$C$155:$C$157</formula1>
    </dataValidation>
    <dataValidation type="list" allowBlank="1" showInputMessage="1" showErrorMessage="1" sqref="AK58" xr:uid="{D39E3B4A-BA8B-43A4-B240-0EC206C294D0}">
      <formula1>$C$144:$C$145</formula1>
    </dataValidation>
    <dataValidation type="list" allowBlank="1" showInputMessage="1" showErrorMessage="1" sqref="AL64:AL70 AK57 AK33:AK55 AK8:AK27 AK29:AK31 AK2:AK3 AK6" xr:uid="{41291CF9-1E36-444F-AB35-5235C964DB60}">
      <formula1>$C$156:$C$157</formula1>
    </dataValidation>
  </dataValidation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#REF!</xm:f>
          </x14:formula1>
          <xm:sqref>O8:O27 O29:O31 O33:O36 O2:O3 O6</xm:sqref>
        </x14:dataValidation>
        <x14:dataValidation type="list" allowBlank="1" showErrorMessage="1" xr:uid="{00000000-0002-0000-0300-000003000000}">
          <x14:formula1>
            <xm:f>#REF!</xm:f>
          </x14:formula1>
          <xm:sqref>C8:C27 C29:C31 C33:C36 C2:C3 C6</xm:sqref>
        </x14:dataValidation>
        <x14:dataValidation type="list" allowBlank="1" showErrorMessage="1" xr:uid="{00000000-0002-0000-0300-000006000000}">
          <x14:formula1>
            <xm:f>#REF!</xm:f>
          </x14:formula1>
          <xm:sqref>D8:D27 D29:D31 D33:D36 D2:D3 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21"/>
  <sheetViews>
    <sheetView workbookViewId="0">
      <selection activeCell="B2" sqref="B2:B21"/>
    </sheetView>
  </sheetViews>
  <sheetFormatPr defaultColWidth="9" defaultRowHeight="14.4"/>
  <cols>
    <col min="1" max="1" width="37.33203125" bestFit="1" customWidth="1"/>
    <col min="2" max="2" width="14.109375" bestFit="1" customWidth="1"/>
  </cols>
  <sheetData>
    <row r="1" spans="1:3">
      <c r="A1" s="4" t="s">
        <v>186</v>
      </c>
      <c r="B1" s="12" t="s">
        <v>187</v>
      </c>
    </row>
    <row r="2" spans="1:3">
      <c r="A2" s="38" t="s">
        <v>188</v>
      </c>
      <c r="B2" s="59">
        <v>8</v>
      </c>
      <c r="C2" s="78"/>
    </row>
    <row r="3" spans="1:3">
      <c r="A3" s="38" t="s">
        <v>189</v>
      </c>
      <c r="B3" s="78"/>
      <c r="C3" s="78"/>
    </row>
    <row r="4" spans="1:3">
      <c r="A4" s="45" t="s">
        <v>190</v>
      </c>
      <c r="B4" s="79">
        <v>0.1</v>
      </c>
      <c r="C4" s="38"/>
    </row>
    <row r="5" spans="1:3">
      <c r="A5" s="45" t="s">
        <v>191</v>
      </c>
      <c r="B5" s="79">
        <v>0.25</v>
      </c>
      <c r="C5" s="38"/>
    </row>
    <row r="6" spans="1:3">
      <c r="A6" s="80" t="s">
        <v>192</v>
      </c>
      <c r="B6" s="79">
        <v>0.2</v>
      </c>
      <c r="C6" s="38"/>
    </row>
    <row r="7" spans="1:3">
      <c r="A7" s="80" t="s">
        <v>193</v>
      </c>
      <c r="B7" s="79">
        <v>0.15</v>
      </c>
      <c r="C7" s="38"/>
    </row>
    <row r="8" spans="1:3">
      <c r="A8" s="45" t="s">
        <v>194</v>
      </c>
      <c r="B8" s="81">
        <v>6.5</v>
      </c>
      <c r="C8" s="38"/>
    </row>
    <row r="9" spans="1:3">
      <c r="A9" s="45" t="s">
        <v>195</v>
      </c>
      <c r="B9" s="79">
        <v>0.15</v>
      </c>
      <c r="C9" s="38"/>
    </row>
    <row r="10" spans="1:3">
      <c r="A10" s="45" t="s">
        <v>196</v>
      </c>
      <c r="B10" s="82">
        <v>5</v>
      </c>
      <c r="C10" s="38"/>
    </row>
    <row r="11" spans="1:3">
      <c r="A11" s="45" t="s">
        <v>197</v>
      </c>
      <c r="B11" s="79">
        <v>0.15</v>
      </c>
      <c r="C11" s="38"/>
    </row>
    <row r="12" spans="1:3">
      <c r="A12" s="45" t="s">
        <v>198</v>
      </c>
      <c r="B12" s="83">
        <v>0.25</v>
      </c>
      <c r="C12" s="38"/>
    </row>
    <row r="13" spans="1:3">
      <c r="A13" s="45" t="s">
        <v>199</v>
      </c>
      <c r="B13" s="79">
        <v>0.8</v>
      </c>
      <c r="C13" s="38"/>
    </row>
    <row r="14" spans="1:3">
      <c r="A14" s="45" t="s">
        <v>200</v>
      </c>
      <c r="B14" s="84">
        <v>0.08</v>
      </c>
      <c r="C14" s="38"/>
    </row>
    <row r="15" spans="1:3">
      <c r="A15" s="45" t="s">
        <v>201</v>
      </c>
      <c r="B15" s="84">
        <v>4.4999999999999998E-2</v>
      </c>
      <c r="C15" s="38"/>
    </row>
    <row r="16" spans="1:3">
      <c r="A16" s="45" t="s">
        <v>202</v>
      </c>
      <c r="B16" s="85">
        <v>0.15</v>
      </c>
      <c r="C16" s="38"/>
    </row>
    <row r="17" spans="1:3">
      <c r="A17" s="45" t="s">
        <v>203</v>
      </c>
      <c r="B17" s="85">
        <v>0.1</v>
      </c>
      <c r="C17" s="38"/>
    </row>
    <row r="18" spans="1:3">
      <c r="A18" s="45" t="s">
        <v>204</v>
      </c>
      <c r="B18" s="85">
        <v>0.15</v>
      </c>
      <c r="C18" s="38"/>
    </row>
    <row r="19" spans="1:3">
      <c r="A19" s="45" t="s">
        <v>205</v>
      </c>
      <c r="B19" s="85">
        <v>0.2</v>
      </c>
      <c r="C19" s="38"/>
    </row>
    <row r="20" spans="1:3">
      <c r="A20" s="45" t="s">
        <v>206</v>
      </c>
      <c r="B20" s="86">
        <v>0.3</v>
      </c>
      <c r="C20" s="38"/>
    </row>
    <row r="21" spans="1:3">
      <c r="A21" s="50" t="s">
        <v>207</v>
      </c>
      <c r="B21" s="88">
        <v>0.05</v>
      </c>
      <c r="C21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A12"/>
  <sheetViews>
    <sheetView workbookViewId="0">
      <selection activeCell="A2" sqref="A2:A12"/>
    </sheetView>
  </sheetViews>
  <sheetFormatPr defaultColWidth="9" defaultRowHeight="14.4"/>
  <sheetData>
    <row r="1" spans="1:1">
      <c r="A1" s="11" t="s">
        <v>184</v>
      </c>
    </row>
    <row r="2" spans="1:1">
      <c r="A2" t="s">
        <v>173</v>
      </c>
    </row>
    <row r="3" spans="1:1">
      <c r="A3" t="s">
        <v>86</v>
      </c>
    </row>
    <row r="4" spans="1:1">
      <c r="A4" t="s">
        <v>208</v>
      </c>
    </row>
    <row r="5" spans="1:1">
      <c r="A5" t="s">
        <v>209</v>
      </c>
    </row>
    <row r="6" spans="1:1">
      <c r="A6" t="s">
        <v>210</v>
      </c>
    </row>
    <row r="7" spans="1:1">
      <c r="A7" t="s">
        <v>153</v>
      </c>
    </row>
    <row r="8" spans="1:1">
      <c r="A8" t="s">
        <v>211</v>
      </c>
    </row>
    <row r="9" spans="1:1">
      <c r="A9" t="s">
        <v>138</v>
      </c>
    </row>
    <row r="10" spans="1:1">
      <c r="A10" t="s">
        <v>212</v>
      </c>
    </row>
    <row r="11" spans="1:1">
      <c r="A11" t="s">
        <v>213</v>
      </c>
    </row>
    <row r="12" spans="1:1">
      <c r="A12" t="s">
        <v>176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A19" sqref="A19"/>
    </sheetView>
  </sheetViews>
  <sheetFormatPr defaultColWidth="9" defaultRowHeight="14.4"/>
  <cols>
    <col min="1" max="1" width="45" customWidth="1"/>
  </cols>
  <sheetData>
    <row r="1" spans="1:2">
      <c r="A1" s="9" t="s">
        <v>223</v>
      </c>
      <c r="B1" s="10" t="s">
        <v>294</v>
      </c>
    </row>
    <row r="2" spans="1:2">
      <c r="A2" s="89" t="s">
        <v>224</v>
      </c>
      <c r="B2" s="90">
        <v>2.2499999999999999E-2</v>
      </c>
    </row>
    <row r="3" spans="1:2">
      <c r="A3" s="91"/>
      <c r="B3" s="92"/>
    </row>
    <row r="4" spans="1:2">
      <c r="A4" s="89" t="s">
        <v>225</v>
      </c>
      <c r="B4" s="90">
        <v>2.75E-2</v>
      </c>
    </row>
    <row r="5" spans="1:2">
      <c r="A5" s="93" t="s">
        <v>226</v>
      </c>
      <c r="B5" s="63">
        <v>0.65</v>
      </c>
    </row>
    <row r="6" spans="1:2">
      <c r="A6" s="89" t="s">
        <v>227</v>
      </c>
      <c r="B6" s="94">
        <v>0.03</v>
      </c>
    </row>
    <row r="7" spans="1:2">
      <c r="A7" s="95" t="s">
        <v>228</v>
      </c>
      <c r="B7" s="96">
        <v>0.65</v>
      </c>
    </row>
    <row r="8" spans="1:2">
      <c r="A8" s="97" t="s">
        <v>229</v>
      </c>
      <c r="B8" s="98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A2" sqref="A2:B4"/>
    </sheetView>
  </sheetViews>
  <sheetFormatPr defaultColWidth="9" defaultRowHeight="14.4"/>
  <sheetData>
    <row r="1" spans="1:2">
      <c r="A1" s="8" t="s">
        <v>230</v>
      </c>
      <c r="B1" s="8" t="s">
        <v>231</v>
      </c>
    </row>
    <row r="2" spans="1:2">
      <c r="A2" s="99" t="s">
        <v>19</v>
      </c>
      <c r="B2" s="100">
        <v>0.65</v>
      </c>
    </row>
    <row r="3" spans="1:2">
      <c r="A3" s="101" t="s">
        <v>232</v>
      </c>
      <c r="B3" s="100">
        <v>0.65</v>
      </c>
    </row>
    <row r="4" spans="1:2">
      <c r="A4" s="102" t="s">
        <v>39</v>
      </c>
      <c r="B4" s="10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workbookViewId="0">
      <selection activeCell="C15" sqref="C15"/>
    </sheetView>
  </sheetViews>
  <sheetFormatPr defaultColWidth="9" defaultRowHeight="14.4"/>
  <sheetData>
    <row r="1" spans="1:3">
      <c r="A1" s="8" t="s">
        <v>237</v>
      </c>
      <c r="B1" s="8" t="s">
        <v>89</v>
      </c>
      <c r="C1" s="8" t="s">
        <v>129</v>
      </c>
    </row>
    <row r="2" spans="1:3">
      <c r="A2" s="64" t="s">
        <v>173</v>
      </c>
      <c r="B2" s="103" t="s">
        <v>238</v>
      </c>
      <c r="C2" s="103">
        <v>1</v>
      </c>
    </row>
    <row r="3" spans="1:3">
      <c r="A3" s="64" t="s">
        <v>239</v>
      </c>
      <c r="B3" s="84" t="s">
        <v>238</v>
      </c>
      <c r="C3" s="84">
        <v>1</v>
      </c>
    </row>
    <row r="4" spans="1:3">
      <c r="A4" s="64" t="s">
        <v>240</v>
      </c>
      <c r="B4" s="84" t="s">
        <v>238</v>
      </c>
      <c r="C4" s="84">
        <v>0.85</v>
      </c>
    </row>
    <row r="5" spans="1:3">
      <c r="A5" s="64" t="s">
        <v>86</v>
      </c>
      <c r="B5" s="84">
        <v>0.65</v>
      </c>
      <c r="C5" s="84">
        <v>0.75</v>
      </c>
    </row>
    <row r="6" spans="1:3">
      <c r="A6" s="64" t="s">
        <v>213</v>
      </c>
      <c r="B6" s="84">
        <v>0.7</v>
      </c>
      <c r="C6" s="84">
        <v>0.75</v>
      </c>
    </row>
    <row r="7" spans="1:3">
      <c r="A7" s="64" t="s">
        <v>208</v>
      </c>
      <c r="B7" s="84">
        <v>0.55000000000000004</v>
      </c>
      <c r="C7" s="84">
        <v>0.65</v>
      </c>
    </row>
    <row r="8" spans="1:3">
      <c r="A8" s="64" t="s">
        <v>209</v>
      </c>
      <c r="B8" s="84">
        <v>0.5</v>
      </c>
      <c r="C8" s="84">
        <v>0.6</v>
      </c>
    </row>
    <row r="9" spans="1:3">
      <c r="A9" s="64" t="s">
        <v>210</v>
      </c>
      <c r="B9" s="84">
        <v>0.45000000000000007</v>
      </c>
      <c r="C9" s="84">
        <v>0.55000000000000004</v>
      </c>
    </row>
    <row r="10" spans="1:3">
      <c r="A10" s="64" t="s">
        <v>153</v>
      </c>
      <c r="B10" s="84">
        <v>0.4</v>
      </c>
      <c r="C10" s="84">
        <v>0.5</v>
      </c>
    </row>
    <row r="11" spans="1:3">
      <c r="A11" s="64" t="s">
        <v>211</v>
      </c>
      <c r="B11" s="84">
        <v>0.4</v>
      </c>
      <c r="C11" s="84">
        <v>0.5</v>
      </c>
    </row>
    <row r="12" spans="1:3">
      <c r="A12" s="64" t="s">
        <v>138</v>
      </c>
      <c r="B12" s="84">
        <v>0.35</v>
      </c>
      <c r="C12" s="84">
        <v>0.4</v>
      </c>
    </row>
    <row r="13" spans="1:3">
      <c r="A13" s="64" t="s">
        <v>241</v>
      </c>
      <c r="B13" s="84">
        <v>0.2</v>
      </c>
      <c r="C13" s="84">
        <v>0.3</v>
      </c>
    </row>
    <row r="14" spans="1:3">
      <c r="A14" s="64" t="s">
        <v>176</v>
      </c>
      <c r="B14" s="111">
        <v>0</v>
      </c>
      <c r="C14" s="111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0" ma:contentTypeDescription="Create a new document." ma:contentTypeScope="" ma:versionID="a9ac40ecfe147a23b7b7adc33cbfe062">
  <xsd:schema xmlns:xsd="http://www.w3.org/2001/XMLSchema" xmlns:xs="http://www.w3.org/2001/XMLSchema" xmlns:p="http://schemas.microsoft.com/office/2006/metadata/properties" xmlns:ns2="0c3f3349-3fde-44b2-91dd-1461469ae59c" xmlns:ns3="ecf2865c-a0c0-4830-9c97-c878b24eefc5" targetNamespace="http://schemas.microsoft.com/office/2006/metadata/properties" ma:root="true" ma:fieldsID="6529c6815093d4139422ff8c364ed288" ns2:_="" ns3:_="">
    <xsd:import namespace="0c3f3349-3fde-44b2-91dd-1461469ae59c"/>
    <xsd:import namespace="ecf2865c-a0c0-4830-9c97-c878b24eef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f8a4a22-3f05-4eb1-ad09-0cc985c592d7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TaxCatchAll xmlns="ecf2865c-a0c0-4830-9c97-c878b24eefc5" xsi:nil="true"/>
  </documentManagement>
</p:properties>
</file>

<file path=customXml/itemProps1.xml><?xml version="1.0" encoding="utf-8"?>
<ds:datastoreItem xmlns:ds="http://schemas.openxmlformats.org/officeDocument/2006/customXml" ds:itemID="{A217E5FC-6AA4-4D58-87BB-3869865F3C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4FCB24-B572-446D-BAA6-048A3CE74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f3349-3fde-44b2-91dd-1461469ae59c"/>
    <ds:schemaRef ds:uri="ecf2865c-a0c0-4830-9c97-c878b24eef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F8A72F-D295-4574-82B8-441B0398744E}">
  <ds:schemaRefs>
    <ds:schemaRef ds:uri="http://schemas.microsoft.com/office/2006/metadata/properties"/>
    <ds:schemaRef ds:uri="http://schemas.microsoft.com/office/infopath/2007/PartnerControls"/>
    <ds:schemaRef ds:uri="0c3f3349-3fde-44b2-91dd-1461469ae59c"/>
    <ds:schemaRef ds:uri="ecf2865c-a0c0-4830-9c97-c878b24eef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Availability Borrower</vt:lpstr>
      <vt:lpstr>Principle Obligations</vt:lpstr>
      <vt:lpstr>Subscription BB</vt:lpstr>
      <vt:lpstr>PL BB Build</vt:lpstr>
      <vt:lpstr>PL_BB_Results_Concentrations</vt:lpstr>
      <vt:lpstr>PL_BB_Results_Security</vt:lpstr>
      <vt:lpstr>Pricing</vt:lpstr>
      <vt:lpstr>Advance Rates</vt:lpstr>
      <vt:lpstr>Portfolio LeverageBorrowingBase</vt:lpstr>
      <vt:lpstr>Concentration Limits</vt:lpstr>
      <vt:lpstr>Inputs Industries</vt:lpstr>
      <vt:lpstr>Other Metrics</vt:lpstr>
      <vt:lpstr>Obligors' Net Capital</vt:lpstr>
      <vt:lpstr>PL BB Results</vt:lpstr>
      <vt:lpstr>MV and BV 4.30</vt:lpstr>
      <vt:lpstr>Elig_Issuers_TLDL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Kook, Dina</dc:creator>
  <cp:keywords/>
  <dc:description/>
  <cp:lastModifiedBy>Prasanna Varpe</cp:lastModifiedBy>
  <cp:revision/>
  <dcterms:created xsi:type="dcterms:W3CDTF">2018-04-13T13:20:00Z</dcterms:created>
  <dcterms:modified xsi:type="dcterms:W3CDTF">2024-04-11T10:11:32Z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ICV">
    <vt:lpwstr>A2F60EEF9517413789EB0BEF629D5107</vt:lpwstr>
  </property>
  <property fmtid="{D5CDD505-2E9C-101B-9397-08002B2CF9AE}" pid="4" name="KSOProductBuildVer">
    <vt:lpwstr>1033-11.2.0.11219</vt:lpwstr>
  </property>
  <property fmtid="{D5CDD505-2E9C-101B-9397-08002B2CF9AE}" pid="5" name="MediaServiceImageTags">
    <vt:lpwstr/>
  </property>
</Properties>
</file>